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590" windowWidth="24030" windowHeight="4650"/>
  </bookViews>
  <sheets>
    <sheet name="本科工作量" sheetId="1" r:id="rId1"/>
    <sheet name="二专" sheetId="2" r:id="rId2"/>
    <sheet name="重修" sheetId="3" r:id="rId3"/>
    <sheet name="实验教学" sheetId="4" r:id="rId4"/>
    <sheet name="Sheet1" sheetId="5" r:id="rId5"/>
  </sheets>
  <definedNames>
    <definedName name="_xlnm._FilterDatabase" localSheetId="0" hidden="1">本科工作量!$A$3:$CG$1185</definedName>
  </definedNames>
  <calcPr calcId="145621"/>
</workbook>
</file>

<file path=xl/calcChain.xml><?xml version="1.0" encoding="utf-8"?>
<calcChain xmlns="http://schemas.openxmlformats.org/spreadsheetml/2006/main">
  <c r="AC1443" i="1" l="1"/>
  <c r="AC1442" i="1"/>
  <c r="AC1433" i="1"/>
  <c r="AC1430" i="1"/>
  <c r="AC1423" i="1"/>
  <c r="AC1418" i="1"/>
  <c r="AC1413" i="1"/>
  <c r="AC1406" i="1"/>
  <c r="AC1401" i="1"/>
  <c r="AC1391" i="1"/>
  <c r="AC1385" i="1"/>
  <c r="AC1372" i="1"/>
  <c r="AC1358" i="1"/>
  <c r="AC1353" i="1"/>
  <c r="AC1346" i="1"/>
  <c r="AC1335" i="1"/>
  <c r="AC1326" i="1"/>
  <c r="AC1320" i="1"/>
  <c r="AC1318" i="1"/>
  <c r="AC1311" i="1"/>
  <c r="AC1306" i="1"/>
  <c r="AC1299" i="1"/>
  <c r="AC1293" i="1"/>
  <c r="AC1288" i="1"/>
  <c r="AC1285" i="1"/>
  <c r="AC1278" i="1"/>
  <c r="AC1274" i="1"/>
  <c r="AC1264" i="1"/>
  <c r="AC1258" i="1"/>
  <c r="AC1250" i="1"/>
  <c r="AC1239" i="1"/>
  <c r="AC1226" i="1"/>
  <c r="AC1219" i="1"/>
  <c r="AC1217" i="1"/>
  <c r="AC1209" i="1"/>
  <c r="AC1202" i="1"/>
  <c r="AC1190" i="1"/>
  <c r="AC1184" i="1"/>
  <c r="AC1175" i="1"/>
  <c r="AC1168" i="1"/>
  <c r="AC1165" i="1"/>
  <c r="AC1160" i="1"/>
  <c r="AC1152" i="1"/>
  <c r="AC1144" i="1"/>
  <c r="AC1136" i="1"/>
  <c r="AC1126" i="1"/>
  <c r="AC1115" i="1"/>
  <c r="AC1109" i="1"/>
  <c r="AC1103" i="1"/>
  <c r="AC1098" i="1"/>
  <c r="AC1096" i="1"/>
  <c r="AC1092" i="1"/>
  <c r="AC1085" i="1"/>
  <c r="AC1077" i="1"/>
  <c r="AC1072" i="1"/>
  <c r="AC1064" i="1"/>
  <c r="AC1055" i="1"/>
  <c r="AC1047" i="1"/>
  <c r="AC1037" i="1"/>
  <c r="AC1029" i="1"/>
  <c r="AC1023" i="1"/>
  <c r="AC1016" i="1"/>
  <c r="AC1008" i="1"/>
  <c r="AC1003" i="1"/>
  <c r="AC1000" i="1"/>
  <c r="AC993" i="1"/>
  <c r="AC987" i="1"/>
  <c r="AC982" i="1"/>
  <c r="AC974" i="1"/>
  <c r="AC966" i="1"/>
  <c r="AC961" i="1"/>
  <c r="AC957" i="1"/>
  <c r="AC952" i="1"/>
  <c r="AC941" i="1"/>
  <c r="AC935" i="1"/>
  <c r="AC927" i="1"/>
  <c r="AC920" i="1"/>
  <c r="AC916" i="1"/>
  <c r="AC908" i="1"/>
  <c r="AC900" i="1"/>
  <c r="AC898" i="1"/>
  <c r="AC889" i="1"/>
  <c r="AC884" i="1"/>
  <c r="AC870" i="1"/>
  <c r="AC858" i="1"/>
  <c r="AC852" i="1"/>
  <c r="AC845" i="1"/>
  <c r="AC838" i="1"/>
  <c r="AC829" i="1"/>
  <c r="AC826" i="1"/>
  <c r="AC821" i="1"/>
  <c r="AC816" i="1"/>
  <c r="AC811" i="1"/>
  <c r="AC801" i="1"/>
  <c r="AC793" i="1"/>
  <c r="AC787" i="1"/>
  <c r="AC785" i="1"/>
  <c r="AC777" i="1"/>
  <c r="AC766" i="1"/>
  <c r="AC758" i="1"/>
  <c r="AC749" i="1"/>
  <c r="AC743" i="1"/>
  <c r="AC734" i="1"/>
  <c r="AC726" i="1"/>
  <c r="AC724" i="1"/>
  <c r="AC711" i="1"/>
  <c r="AC704" i="1"/>
  <c r="AC702" i="1"/>
  <c r="AC697" i="1"/>
  <c r="AC690" i="1"/>
  <c r="AC687" i="1"/>
  <c r="AC679" i="1"/>
  <c r="AC669" i="1"/>
  <c r="AC662" i="1"/>
  <c r="AC658" i="1"/>
  <c r="AC650" i="1"/>
  <c r="AC643" i="1"/>
  <c r="AC639" i="1"/>
  <c r="AC632" i="1"/>
  <c r="AC629" i="1"/>
  <c r="AC619" i="1"/>
  <c r="AC611" i="1"/>
  <c r="AC605" i="1"/>
  <c r="AC600" i="1"/>
  <c r="AC592" i="1"/>
  <c r="AC582" i="1"/>
  <c r="AC576" i="1"/>
  <c r="AC569" i="1"/>
  <c r="AC567" i="1"/>
  <c r="AC559" i="1"/>
  <c r="AC556" i="1"/>
  <c r="AC543" i="1"/>
  <c r="AC535" i="1"/>
  <c r="AC519" i="1"/>
  <c r="AC515" i="1"/>
  <c r="AC510" i="1"/>
  <c r="AC507" i="1"/>
  <c r="AC502" i="1"/>
  <c r="AC496" i="1"/>
  <c r="AC489" i="1"/>
  <c r="AC482" i="1"/>
  <c r="AC469" i="1"/>
  <c r="AC462" i="1"/>
  <c r="AC457" i="1"/>
  <c r="AC442" i="1"/>
  <c r="AC435" i="1"/>
  <c r="AC430" i="1"/>
  <c r="AC428" i="1"/>
  <c r="AC421" i="1"/>
  <c r="AC415" i="1"/>
  <c r="AC407" i="1"/>
  <c r="AC405" i="1"/>
  <c r="AC399" i="1"/>
  <c r="AC393" i="1"/>
  <c r="AC386" i="1"/>
  <c r="AC378" i="1"/>
  <c r="AC373" i="1"/>
  <c r="AC369" i="1"/>
  <c r="AC362" i="1"/>
  <c r="AC353" i="1"/>
  <c r="AC347" i="1"/>
  <c r="AC340" i="1"/>
  <c r="AC333" i="1"/>
  <c r="AC330" i="1"/>
  <c r="AC320" i="1"/>
  <c r="AC307" i="1"/>
  <c r="AC300" i="1"/>
  <c r="AC289" i="1"/>
  <c r="AC283" i="1"/>
  <c r="AC281" i="1"/>
  <c r="AC279" i="1"/>
  <c r="AC273" i="1"/>
  <c r="AC266" i="1"/>
  <c r="AC252" i="1"/>
  <c r="AC246" i="1"/>
  <c r="AC244" i="1"/>
  <c r="AC239" i="1"/>
  <c r="AC233" i="1"/>
  <c r="AC226" i="1"/>
  <c r="AC219" i="1"/>
  <c r="AC217" i="1"/>
  <c r="AC212" i="1"/>
  <c r="AC209" i="1"/>
  <c r="AC201" i="1"/>
  <c r="AC199" i="1"/>
  <c r="AC190" i="1"/>
  <c r="AC180" i="1"/>
  <c r="AC178" i="1"/>
  <c r="AC171" i="1"/>
  <c r="AC169" i="1"/>
  <c r="AC166" i="1"/>
  <c r="AC156" i="1"/>
  <c r="AC150" i="1"/>
  <c r="AC146" i="1"/>
  <c r="AC141" i="1"/>
  <c r="AC135" i="1"/>
  <c r="AC127" i="1"/>
  <c r="AC122" i="1"/>
  <c r="AC119" i="1"/>
  <c r="AC112" i="1"/>
  <c r="AC100" i="1"/>
  <c r="AC93" i="1"/>
  <c r="AC87" i="1"/>
  <c r="AC81" i="1"/>
  <c r="AC74" i="1"/>
  <c r="AC62" i="1"/>
  <c r="AC53" i="1"/>
  <c r="AC51" i="1"/>
  <c r="AC48" i="1"/>
  <c r="AC41" i="1"/>
  <c r="AC39" i="1"/>
  <c r="AC33" i="1"/>
  <c r="AC29" i="1"/>
  <c r="AC16" i="1"/>
  <c r="AC12" i="1"/>
  <c r="AC10" i="1"/>
  <c r="AC9" i="1" l="1"/>
  <c r="AC15" i="1"/>
  <c r="AC28" i="1"/>
  <c r="AC32" i="1"/>
  <c r="AC38" i="1"/>
  <c r="AC40" i="1"/>
  <c r="AC47" i="1"/>
  <c r="AC50" i="1"/>
  <c r="AC52" i="1"/>
  <c r="AC61" i="1"/>
  <c r="AC73" i="1"/>
  <c r="AC80" i="1"/>
  <c r="AC86" i="1"/>
  <c r="AC92" i="1"/>
  <c r="AC99" i="1"/>
  <c r="AC111" i="1"/>
  <c r="AC118" i="1"/>
  <c r="AC134" i="1"/>
  <c r="AC140" i="1"/>
  <c r="AC145" i="1"/>
  <c r="AC149" i="1"/>
  <c r="AC155" i="1"/>
  <c r="AC165" i="1"/>
  <c r="AC168" i="1"/>
  <c r="AC177" i="1"/>
  <c r="AC189" i="1"/>
  <c r="AC197" i="1"/>
  <c r="AC208" i="1"/>
  <c r="AC211" i="1"/>
  <c r="AC216" i="1"/>
  <c r="AC218" i="1"/>
  <c r="AC225" i="1"/>
  <c r="AC232" i="1"/>
  <c r="AC238" i="1"/>
  <c r="AC243" i="1"/>
  <c r="AC251" i="1"/>
  <c r="AC265" i="1"/>
  <c r="AC272" i="1"/>
  <c r="AC278" i="1"/>
  <c r="AC282" i="1"/>
  <c r="AC288" i="1"/>
  <c r="AC306" i="1"/>
  <c r="AC299" i="1"/>
  <c r="AC319" i="1"/>
  <c r="AC329" i="1"/>
  <c r="AC332" i="1"/>
  <c r="AC339" i="1"/>
  <c r="AC346" i="1"/>
  <c r="AC372" i="1"/>
  <c r="AC377" i="1"/>
  <c r="AC385" i="1"/>
  <c r="AC392" i="1"/>
  <c r="AC398" i="1"/>
  <c r="AC404" i="1"/>
  <c r="AC406" i="1"/>
  <c r="AC414" i="1"/>
  <c r="AC427" i="1"/>
  <c r="AC420" i="1"/>
  <c r="AC434" i="1"/>
  <c r="AC441" i="1"/>
  <c r="AC456" i="1"/>
  <c r="AC461" i="1"/>
  <c r="AC468" i="1"/>
  <c r="AC481" i="1"/>
  <c r="AC488" i="1"/>
  <c r="AC495" i="1"/>
  <c r="AC501" i="1"/>
  <c r="AC506" i="1"/>
  <c r="AC514" i="1"/>
  <c r="AC520" i="1"/>
  <c r="AC534" i="1"/>
  <c r="AC542" i="1"/>
  <c r="AC555" i="1"/>
  <c r="AC566" i="1"/>
  <c r="AC568" i="1"/>
  <c r="AC575" i="1"/>
  <c r="AC581" i="1"/>
  <c r="AC591" i="1"/>
  <c r="AC599" i="1"/>
  <c r="AC604" i="1"/>
  <c r="AC610" i="1"/>
  <c r="AC618" i="1"/>
  <c r="AC628" i="1"/>
  <c r="AC631" i="1"/>
  <c r="AC638" i="1"/>
  <c r="AC642" i="1"/>
  <c r="AC657" i="1"/>
  <c r="AC661" i="1"/>
  <c r="AC668" i="1"/>
  <c r="AC686" i="1"/>
  <c r="AC689" i="1"/>
  <c r="AC696" i="1"/>
  <c r="AC710" i="1"/>
  <c r="AC723" i="1"/>
  <c r="AC733" i="1"/>
  <c r="AC742" i="1"/>
  <c r="AC748" i="1"/>
  <c r="AC757" i="1"/>
  <c r="AC765" i="1"/>
  <c r="AC776" i="1"/>
  <c r="AC784" i="1"/>
  <c r="AC786" i="1"/>
  <c r="AC792" i="1"/>
  <c r="AC800" i="1"/>
  <c r="AC810" i="1"/>
  <c r="AC815" i="1"/>
  <c r="AC820" i="1"/>
  <c r="AC825" i="1"/>
  <c r="AC828" i="1"/>
  <c r="AC837" i="1"/>
  <c r="AC844" i="1"/>
  <c r="AC851" i="1"/>
  <c r="AC857" i="1"/>
  <c r="AC869" i="1"/>
  <c r="AC883" i="1"/>
  <c r="AC888" i="1"/>
  <c r="AC897" i="1"/>
  <c r="AC907" i="1"/>
  <c r="AC915" i="1"/>
  <c r="AC919" i="1"/>
  <c r="AC926" i="1"/>
  <c r="AC934" i="1"/>
  <c r="AC940" i="1"/>
  <c r="AC951" i="1"/>
  <c r="AC956" i="1"/>
  <c r="AC960" i="1"/>
  <c r="AC965" i="1"/>
  <c r="AC973" i="1"/>
  <c r="AC981" i="1"/>
  <c r="AC986" i="1"/>
  <c r="AC992" i="1"/>
  <c r="AC999" i="1"/>
  <c r="AC1007" i="1"/>
  <c r="AC1015" i="1"/>
  <c r="AC1022" i="1"/>
  <c r="AC1028" i="1"/>
  <c r="AC1054" i="1"/>
  <c r="AC1046" i="1"/>
  <c r="AC1071" i="1"/>
  <c r="AC1076" i="1"/>
  <c r="AC1091" i="1"/>
  <c r="AC1084" i="1"/>
  <c r="AC1095" i="1"/>
  <c r="AC1102" i="1"/>
  <c r="AC1108" i="1"/>
  <c r="AC1114" i="1"/>
  <c r="AC1125" i="1"/>
  <c r="AC1135" i="1"/>
  <c r="AC1143" i="1"/>
  <c r="AC1151" i="1"/>
  <c r="AC1159" i="1"/>
  <c r="AC1164" i="1"/>
  <c r="AC1167" i="1"/>
  <c r="AC1174" i="1"/>
  <c r="AC1183" i="1"/>
  <c r="AC1189" i="1"/>
  <c r="AC1201" i="1"/>
  <c r="AC1208" i="1"/>
  <c r="AC1216" i="1"/>
  <c r="AC1218" i="1"/>
  <c r="AC1225" i="1"/>
  <c r="AC1238" i="1"/>
  <c r="AC1249" i="1"/>
  <c r="AC1257" i="1"/>
  <c r="AC1263" i="1"/>
  <c r="AC1277" i="1"/>
  <c r="AC1287" i="1"/>
  <c r="AC1292" i="1"/>
  <c r="AC1298" i="1"/>
  <c r="AC1305" i="1"/>
  <c r="AC1310" i="1"/>
  <c r="AC1317" i="1"/>
  <c r="AC1325" i="1"/>
  <c r="AC1334" i="1"/>
  <c r="AC1345" i="1"/>
  <c r="AC1352" i="1"/>
  <c r="AC1357" i="1"/>
  <c r="AC1371" i="1"/>
  <c r="AC1384" i="1"/>
  <c r="AC1390" i="1"/>
  <c r="AC1400" i="1"/>
  <c r="AC1405" i="1"/>
  <c r="AC1412" i="1"/>
  <c r="AC1417" i="1"/>
  <c r="AC1422" i="1"/>
  <c r="AC1429" i="1"/>
  <c r="AC1441" i="1"/>
  <c r="Y301" i="1" l="1"/>
  <c r="AA301" i="1" s="1"/>
  <c r="AC301" i="1" s="1"/>
  <c r="Y1316" i="1"/>
  <c r="AA1316" i="1" s="1"/>
  <c r="AC1316" i="1" s="1"/>
  <c r="Y144" i="1"/>
  <c r="AA144" i="1" s="1"/>
  <c r="AC144" i="1" s="1"/>
  <c r="AC1134" i="1" l="1"/>
  <c r="Y1134" i="1"/>
  <c r="AC1027" i="1"/>
  <c r="Y1027" i="1"/>
  <c r="AC925" i="1"/>
  <c r="AC1440" i="1"/>
  <c r="AC1421" i="1"/>
  <c r="AC1351" i="1"/>
  <c r="AC1315" i="1"/>
  <c r="AC1297" i="1"/>
  <c r="AC1284" i="1"/>
  <c r="AC1224" i="1"/>
  <c r="AC1166" i="1"/>
  <c r="AC1075" i="1"/>
  <c r="AC1070" i="1"/>
  <c r="AC949" i="1"/>
  <c r="AC939" i="1"/>
  <c r="AC906" i="1"/>
  <c r="AC868" i="1"/>
  <c r="AC850" i="1"/>
  <c r="AC836" i="1"/>
  <c r="AC808" i="1"/>
  <c r="AC799" i="1"/>
  <c r="AC791" i="1"/>
  <c r="AC397" i="1"/>
  <c r="AC91" i="1"/>
  <c r="AC732" i="1"/>
  <c r="Y732" i="1"/>
  <c r="AC685" i="1"/>
  <c r="Y685" i="1"/>
  <c r="AC264" i="1"/>
  <c r="Y264" i="1"/>
  <c r="AC617" i="1" l="1"/>
  <c r="Y617" i="1"/>
  <c r="AC8" i="1"/>
  <c r="Y8" i="1"/>
  <c r="AC1014" i="1"/>
  <c r="Y1014" i="1"/>
  <c r="AC1344" i="1"/>
  <c r="Y1344" i="1"/>
  <c r="AC98" i="1"/>
  <c r="Y98" i="1"/>
  <c r="Y101" i="1"/>
  <c r="AA101" i="1" s="1"/>
  <c r="AC101" i="1" s="1"/>
  <c r="AC741" i="1"/>
  <c r="Y741" i="1"/>
  <c r="AC1404" i="1"/>
  <c r="Y1404" i="1"/>
  <c r="AC419" i="1"/>
  <c r="Y419" i="1"/>
  <c r="AC656" i="1"/>
  <c r="Y656" i="1"/>
  <c r="AC659" i="1"/>
  <c r="AC533" i="1"/>
  <c r="Y533" i="1"/>
  <c r="AC722" i="1"/>
  <c r="Y722" i="1"/>
  <c r="AC1370" i="1"/>
  <c r="Y1370" i="1"/>
  <c r="AC383" i="1"/>
  <c r="Y383" i="1"/>
  <c r="Y387" i="1"/>
  <c r="AA387" i="1" s="1"/>
  <c r="AC387" i="1" s="1"/>
  <c r="AC207" i="1"/>
  <c r="Y207" i="1"/>
  <c r="AC27" i="1"/>
  <c r="Y27" i="1"/>
  <c r="AC1237" i="1"/>
  <c r="Y1237" i="1"/>
  <c r="AC328" i="1"/>
  <c r="Y328" i="1"/>
  <c r="AC331" i="1"/>
  <c r="AC85" i="1"/>
  <c r="Y85" i="1"/>
  <c r="AC1399" i="1"/>
  <c r="Y1399" i="1"/>
  <c r="Y11" i="1" l="1"/>
  <c r="AA11" i="1" s="1"/>
  <c r="AC11" i="1" s="1"/>
  <c r="Y96" i="1" l="1"/>
  <c r="AA96" i="1" s="1"/>
  <c r="AC1438" i="1" l="1"/>
  <c r="AC798" i="1"/>
  <c r="AC598" i="1"/>
  <c r="Y603" i="1" l="1"/>
  <c r="AB603" i="1" s="1"/>
  <c r="AC1383" i="1"/>
  <c r="AA603" i="1" l="1"/>
  <c r="AC626" i="1"/>
  <c r="Y626" i="1"/>
  <c r="Y1283" i="1" l="1"/>
  <c r="AA1283" i="1" s="1"/>
  <c r="AC1283" i="1" s="1"/>
  <c r="Y1286" i="1"/>
  <c r="AA1286" i="1" s="1"/>
  <c r="AC1286" i="1" s="1"/>
  <c r="AC1158" i="1" l="1"/>
  <c r="Y1158" i="1"/>
  <c r="AC188" i="1"/>
  <c r="Y188" i="1"/>
  <c r="AC1199" i="1"/>
  <c r="Y1199" i="1"/>
  <c r="AC196" i="1"/>
  <c r="Y196" i="1"/>
  <c r="AC110" i="1"/>
  <c r="Y110" i="1"/>
  <c r="AC317" i="1"/>
  <c r="Y317" i="1"/>
  <c r="AC882" i="1"/>
  <c r="Y882" i="1"/>
  <c r="AC478" i="1"/>
  <c r="Y478" i="1"/>
  <c r="Y1200" i="1"/>
  <c r="AC1200" i="1" s="1"/>
  <c r="Y284" i="1" l="1"/>
  <c r="AA284" i="1" s="1"/>
  <c r="AC284" i="1" s="1"/>
  <c r="Y1425" i="1" l="1"/>
  <c r="AA1425" i="1" s="1"/>
  <c r="AC1425" i="1" s="1"/>
  <c r="Y616" i="1" l="1"/>
  <c r="AC616" i="1" s="1"/>
  <c r="Y887" i="1" l="1"/>
  <c r="AC887" i="1" s="1"/>
  <c r="Y972" i="1"/>
  <c r="AC972" i="1" s="1"/>
  <c r="Y479" i="1"/>
  <c r="AC479" i="1" s="1"/>
  <c r="AC14" i="2" l="1"/>
  <c r="AC13" i="2"/>
  <c r="AC12" i="2"/>
  <c r="AC11" i="2"/>
  <c r="Y11" i="2"/>
  <c r="AC10" i="2"/>
  <c r="Y10" i="2"/>
  <c r="AC9" i="2"/>
  <c r="Y9" i="2"/>
  <c r="AC8" i="2"/>
  <c r="Y8" i="2"/>
  <c r="AC7" i="2"/>
  <c r="Y7" i="2"/>
  <c r="AC6" i="2"/>
  <c r="Y6" i="2"/>
  <c r="AC5" i="2"/>
  <c r="Y5" i="2"/>
  <c r="AC4" i="2"/>
  <c r="Y4" i="2"/>
  <c r="AC3" i="2"/>
  <c r="Y3" i="2"/>
  <c r="AC2" i="2"/>
  <c r="Y2" i="2"/>
  <c r="AC354" i="1"/>
  <c r="AC521" i="1"/>
  <c r="AC522" i="1"/>
  <c r="AC794" i="1"/>
  <c r="AC921" i="1"/>
  <c r="AC1191" i="1"/>
  <c r="AC1227" i="1"/>
  <c r="AC1336" i="1"/>
  <c r="AC1392" i="1"/>
  <c r="AC17" i="1"/>
  <c r="Y354" i="1"/>
  <c r="Y521" i="1"/>
  <c r="Y522" i="1"/>
  <c r="Y794" i="1"/>
  <c r="Y921" i="1"/>
  <c r="Y1191" i="1"/>
  <c r="Y1227" i="1"/>
  <c r="Y1336" i="1"/>
  <c r="Y1392" i="1"/>
  <c r="Y17" i="1"/>
  <c r="Y7" i="3"/>
  <c r="AC7" i="3" s="1"/>
  <c r="AC6" i="3"/>
  <c r="Y6" i="3"/>
  <c r="Y5" i="3"/>
  <c r="AC5" i="3" s="1"/>
  <c r="AC4" i="3"/>
  <c r="Y4" i="3"/>
  <c r="Y3" i="3"/>
  <c r="AC3" i="3" s="1"/>
  <c r="AC2" i="3"/>
  <c r="Y2" i="3"/>
  <c r="AC1343" i="1" l="1"/>
  <c r="AC1350" i="1"/>
  <c r="AC1356" i="1"/>
  <c r="AC1365" i="1"/>
  <c r="AC1396" i="1"/>
  <c r="AC1411" i="1"/>
  <c r="AC1416" i="1"/>
  <c r="AC1420" i="1"/>
  <c r="AC1427" i="1"/>
  <c r="AC1214" i="1"/>
  <c r="AC1223" i="1"/>
  <c r="AC1233" i="1"/>
  <c r="AC1228" i="1"/>
  <c r="AC1245" i="1"/>
  <c r="AC1256" i="1"/>
  <c r="AC1281" i="1"/>
  <c r="AC1291" i="1"/>
  <c r="AC1296" i="1"/>
  <c r="AC1304" i="1"/>
  <c r="AC1309" i="1"/>
  <c r="AC1313" i="1"/>
  <c r="AC1321" i="1"/>
  <c r="AC1330" i="1"/>
  <c r="AC1069" i="1"/>
  <c r="AC1074" i="1"/>
  <c r="AC1082" i="1"/>
  <c r="AC1090" i="1"/>
  <c r="AC1101" i="1"/>
  <c r="AC1107" i="1"/>
  <c r="AC1113" i="1"/>
  <c r="AC1124" i="1"/>
  <c r="AC1132" i="1"/>
  <c r="AC1140" i="1"/>
  <c r="AC1149" i="1"/>
  <c r="AC1163" i="1"/>
  <c r="AC1173" i="1"/>
  <c r="AC1177" i="1"/>
  <c r="AC1188" i="1"/>
  <c r="AC1197" i="1"/>
  <c r="AC1207" i="1"/>
  <c r="AC918" i="1"/>
  <c r="AC924" i="1"/>
  <c r="AC932" i="1"/>
  <c r="AC938" i="1"/>
  <c r="AC947" i="1"/>
  <c r="AC955" i="1"/>
  <c r="AC964" i="1"/>
  <c r="AC970" i="1"/>
  <c r="AC978" i="1"/>
  <c r="AC985" i="1"/>
  <c r="AC991" i="1"/>
  <c r="AC997" i="1"/>
  <c r="AC1002" i="1"/>
  <c r="AC1005" i="1"/>
  <c r="AC1013" i="1"/>
  <c r="AC1018" i="1"/>
  <c r="AC1044" i="1"/>
  <c r="AC1051" i="1"/>
  <c r="AC693" i="1"/>
  <c r="AC709" i="1"/>
  <c r="AC720" i="1"/>
  <c r="AC731" i="1"/>
  <c r="AC740" i="1"/>
  <c r="AC744" i="1"/>
  <c r="AC753" i="1"/>
  <c r="AC764" i="1"/>
  <c r="AC772" i="1"/>
  <c r="AC782" i="1"/>
  <c r="AC790" i="1"/>
  <c r="AC806" i="1"/>
  <c r="AC814" i="1"/>
  <c r="AC819" i="1"/>
  <c r="AC824" i="1"/>
  <c r="AC827" i="1"/>
  <c r="AC833" i="1"/>
  <c r="AC843" i="1"/>
  <c r="AC848" i="1"/>
  <c r="AC856" i="1"/>
  <c r="AC877" i="1"/>
  <c r="AC886" i="1"/>
  <c r="AC894" i="1"/>
  <c r="AC905" i="1"/>
  <c r="AC914" i="1"/>
  <c r="AC528" i="1"/>
  <c r="AC540" i="1"/>
  <c r="AC550" i="1"/>
  <c r="AC565" i="1"/>
  <c r="AC574" i="1"/>
  <c r="AC579" i="1"/>
  <c r="AC588" i="1"/>
  <c r="AC602" i="1"/>
  <c r="AC608" i="1"/>
  <c r="AC615" i="1"/>
  <c r="AC621" i="1"/>
  <c r="AC637" i="1"/>
  <c r="AC640" i="1"/>
  <c r="AC655" i="1"/>
  <c r="AC667" i="1"/>
  <c r="AC684" i="1"/>
  <c r="AC376" i="1"/>
  <c r="AC382" i="1"/>
  <c r="AC390" i="1"/>
  <c r="AC395" i="1"/>
  <c r="AC403" i="1"/>
  <c r="AC411" i="1"/>
  <c r="AC418" i="1"/>
  <c r="AC432" i="1"/>
  <c r="AC440" i="1"/>
  <c r="AC451" i="1"/>
  <c r="AC460" i="1"/>
  <c r="AC466" i="1"/>
  <c r="AC473" i="1"/>
  <c r="AC487" i="1"/>
  <c r="AC480" i="1"/>
  <c r="AC494" i="1"/>
  <c r="AC500" i="1"/>
  <c r="AC513" i="1"/>
  <c r="AC518" i="1"/>
  <c r="AC198" i="1"/>
  <c r="AC206" i="1"/>
  <c r="AC215" i="1"/>
  <c r="AC223" i="1"/>
  <c r="AC230" i="1"/>
  <c r="AC237" i="1"/>
  <c r="AC241" i="1"/>
  <c r="AC245" i="1"/>
  <c r="AC247" i="1"/>
  <c r="AC262" i="1"/>
  <c r="AC271" i="1"/>
  <c r="AC277" i="1"/>
  <c r="AC286" i="1"/>
  <c r="AC296" i="1"/>
  <c r="AC314" i="1"/>
  <c r="AC325" i="1"/>
  <c r="AC321" i="1"/>
  <c r="AC338" i="1"/>
  <c r="AC344" i="1"/>
  <c r="AC371" i="1"/>
  <c r="AC79" i="1"/>
  <c r="AC84" i="1"/>
  <c r="AC318" i="1"/>
  <c r="AC90" i="1"/>
  <c r="AC95" i="1"/>
  <c r="AC105" i="1"/>
  <c r="AC115" i="1"/>
  <c r="AC129" i="1"/>
  <c r="AC139" i="1"/>
  <c r="AC143" i="1"/>
  <c r="AC154" i="1"/>
  <c r="AC160" i="1"/>
  <c r="AC176" i="1"/>
  <c r="AC184" i="1"/>
  <c r="AC6" i="1"/>
  <c r="AC14" i="1"/>
  <c r="AC23" i="1"/>
  <c r="AC18" i="1"/>
  <c r="AC31" i="1"/>
  <c r="AC37" i="1"/>
  <c r="AC49" i="1"/>
  <c r="AC58" i="1"/>
  <c r="AC70" i="1"/>
  <c r="AC865" i="1"/>
  <c r="Y1314" i="1" l="1"/>
  <c r="AC1314" i="1" s="1"/>
  <c r="Y305" i="1"/>
  <c r="AC305" i="1" s="1"/>
  <c r="Y625" i="1"/>
  <c r="AC625" i="1" s="1"/>
  <c r="Y971" i="1"/>
  <c r="AC971" i="1" s="1"/>
  <c r="Y589" i="1"/>
  <c r="AC589" i="1" s="1"/>
  <c r="Y590" i="1"/>
  <c r="AC590" i="1" s="1"/>
  <c r="Y775" i="1"/>
  <c r="AC775" i="1" s="1"/>
  <c r="Y391" i="1"/>
  <c r="AC391" i="1" s="1"/>
  <c r="Y467" i="1"/>
  <c r="AC467" i="1" s="1"/>
  <c r="Y1215" i="1"/>
  <c r="AC1215" i="1" s="1"/>
  <c r="Y580" i="1"/>
  <c r="AC580" i="1" s="1"/>
  <c r="Y867" i="1"/>
  <c r="AC867" i="1" s="1"/>
  <c r="Y477" i="1"/>
  <c r="AC477" i="1" s="1"/>
  <c r="Y609" i="1"/>
  <c r="AC609" i="1" s="1"/>
  <c r="Y368" i="1"/>
  <c r="AC368" i="1" s="1"/>
  <c r="Y834" i="1"/>
  <c r="AC834" i="1" s="1"/>
  <c r="Y1021" i="1"/>
  <c r="AC1021" i="1" s="1"/>
  <c r="Y1045" i="1"/>
  <c r="AC1045" i="1" s="1"/>
  <c r="Y117" i="1"/>
  <c r="AC117" i="1" s="1"/>
  <c r="Y297" i="1"/>
  <c r="AC297" i="1" s="1"/>
  <c r="Y164" i="1"/>
  <c r="AC164" i="1" s="1"/>
  <c r="Y505" i="1"/>
  <c r="AC505" i="1" s="1"/>
  <c r="Y783" i="1"/>
  <c r="AC783" i="1" s="1"/>
  <c r="Y1142" i="1"/>
  <c r="AC1142" i="1" s="1"/>
  <c r="Y1439" i="1"/>
  <c r="AC1439" i="1" s="1"/>
  <c r="Y866" i="1"/>
  <c r="AC866" i="1" s="1"/>
  <c r="Y327" i="1"/>
  <c r="AC327" i="1" s="1"/>
  <c r="Y26" i="1"/>
  <c r="AC26" i="1" s="1"/>
  <c r="Y1236" i="1"/>
  <c r="AC1236" i="1" s="1"/>
  <c r="Y807" i="1"/>
  <c r="AC807" i="1" s="1"/>
  <c r="Y1333" i="1"/>
  <c r="AC1333" i="1" s="1"/>
  <c r="Y1397" i="1"/>
  <c r="AC1397" i="1" s="1"/>
  <c r="Y721" i="1"/>
  <c r="AC721" i="1" s="1"/>
  <c r="Y835" i="1"/>
  <c r="AC835" i="1" s="1"/>
  <c r="Y1272" i="1"/>
  <c r="AC1272" i="1" s="1"/>
  <c r="Y360" i="1"/>
  <c r="AC360" i="1" s="1"/>
  <c r="Y1062" i="1"/>
  <c r="AC1062" i="1" s="1"/>
  <c r="Y433" i="1"/>
  <c r="AC433" i="1" s="1"/>
  <c r="Y648" i="1"/>
  <c r="AC648" i="1" s="1"/>
  <c r="Y367" i="1"/>
  <c r="AC367" i="1" s="1"/>
  <c r="Y1271" i="1"/>
  <c r="AC1271" i="1" s="1"/>
  <c r="Y359" i="1"/>
  <c r="AC359" i="1" s="1"/>
  <c r="Y1061" i="1"/>
  <c r="AC1061" i="1" s="1"/>
  <c r="Y345" i="1"/>
  <c r="AC345" i="1" s="1"/>
  <c r="Y1172" i="1"/>
  <c r="AC1172" i="1" s="1"/>
  <c r="Y1009" i="1"/>
  <c r="AA1009" i="1" s="1"/>
  <c r="AC1009" i="1" s="1"/>
  <c r="Y1229" i="1"/>
  <c r="AA1229" i="1" s="1"/>
  <c r="AC1229" i="1" s="1"/>
  <c r="Y1388" i="1"/>
  <c r="AA1388" i="1" s="1"/>
  <c r="AC1388" i="1" s="1"/>
  <c r="Y422" i="1"/>
  <c r="AA422" i="1" s="1"/>
  <c r="AC422" i="1" s="1"/>
  <c r="Y1432" i="1"/>
  <c r="AA1432" i="1" s="1"/>
  <c r="AC1432" i="1" s="1"/>
  <c r="Y633" i="1"/>
  <c r="AA633" i="1" s="1"/>
  <c r="AC633" i="1" s="1"/>
  <c r="Y302" i="1"/>
  <c r="AA302" i="1" s="1"/>
  <c r="AC302" i="1" s="1"/>
  <c r="Y1389" i="1"/>
  <c r="AA1389" i="1" s="1"/>
  <c r="AC1389" i="1" s="1"/>
  <c r="Y423" i="1"/>
  <c r="AA423" i="1" s="1"/>
  <c r="AC423" i="1" s="1"/>
  <c r="Y725" i="1"/>
  <c r="AA725" i="1" s="1"/>
  <c r="AC725" i="1" s="1"/>
  <c r="Y1093" i="1"/>
  <c r="AA1093" i="1" s="1"/>
  <c r="AC1093" i="1" s="1"/>
  <c r="Y379" i="1"/>
  <c r="AA379" i="1" s="1"/>
  <c r="AC379" i="1" s="1"/>
  <c r="Y523" i="1"/>
  <c r="AA523" i="1" s="1"/>
  <c r="AC523" i="1" s="1"/>
  <c r="Y1393" i="1"/>
  <c r="AA1393" i="1" s="1"/>
  <c r="AC1393" i="1" s="1"/>
  <c r="Y42" i="1"/>
  <c r="AA42" i="1" s="1"/>
  <c r="AC42" i="1" s="1"/>
  <c r="Y75" i="1"/>
  <c r="AA75" i="1" s="1"/>
  <c r="AC75" i="1" s="1"/>
  <c r="Y490" i="1"/>
  <c r="AA490" i="1" s="1"/>
  <c r="AC490" i="1" s="1"/>
  <c r="Y1086" i="1"/>
  <c r="AA1086" i="1" s="1"/>
  <c r="AC1086" i="1" s="1"/>
  <c r="Y303" i="1"/>
  <c r="AA303" i="1" s="1"/>
  <c r="AC303" i="1" s="1"/>
  <c r="Y497" i="1"/>
  <c r="AA497" i="1" s="1"/>
  <c r="AC497" i="1" s="1"/>
  <c r="Y759" i="1"/>
  <c r="AA759" i="1" s="1"/>
  <c r="AC759" i="1" s="1"/>
  <c r="Y424" i="1"/>
  <c r="AA424" i="1" s="1"/>
  <c r="AC424" i="1" s="1"/>
  <c r="Y43" i="1"/>
  <c r="AA43" i="1" s="1"/>
  <c r="AC43" i="1" s="1"/>
  <c r="Y491" i="1"/>
  <c r="AA491" i="1" s="1"/>
  <c r="AC491" i="1" s="1"/>
  <c r="Y1087" i="1"/>
  <c r="AA1087" i="1" s="1"/>
  <c r="AC1087" i="1" s="1"/>
  <c r="Y76" i="1"/>
  <c r="AA76" i="1" s="1"/>
  <c r="AC76" i="1" s="1"/>
  <c r="Y304" i="1"/>
  <c r="AA304" i="1" s="1"/>
  <c r="AC304" i="1" s="1"/>
  <c r="Y498" i="1"/>
  <c r="AA498" i="1" s="1"/>
  <c r="AC498" i="1" s="1"/>
  <c r="Y583" i="1"/>
  <c r="AA583" i="1" s="1"/>
  <c r="AC583" i="1" s="1"/>
  <c r="Y1178" i="1"/>
  <c r="AA1178" i="1" s="1"/>
  <c r="AC1178" i="1" s="1"/>
  <c r="Y1386" i="1"/>
  <c r="AA1386" i="1" s="1"/>
  <c r="AC1386" i="1" s="1"/>
  <c r="Y967" i="1"/>
  <c r="AA967" i="1" s="1"/>
  <c r="AC967" i="1" s="1"/>
  <c r="Y760" i="1"/>
  <c r="AA760" i="1" s="1"/>
  <c r="AC760" i="1" s="1"/>
  <c r="Y425" i="1"/>
  <c r="AA425" i="1" s="1"/>
  <c r="AC425" i="1" s="1"/>
  <c r="Y634" i="1"/>
  <c r="AA634" i="1" s="1"/>
  <c r="AC634" i="1" s="1"/>
  <c r="Y1431" i="1"/>
  <c r="AA1431" i="1" s="1"/>
  <c r="AC1431" i="1" s="1"/>
  <c r="Y1179" i="1"/>
  <c r="AA1179" i="1" s="1"/>
  <c r="AC1179" i="1" s="1"/>
  <c r="Y584" i="1"/>
  <c r="AA584" i="1" s="1"/>
  <c r="AC584" i="1" s="1"/>
  <c r="Y968" i="1"/>
  <c r="AA968" i="1" s="1"/>
  <c r="AC968" i="1" s="1"/>
  <c r="Y1387" i="1"/>
  <c r="AA1387" i="1" s="1"/>
  <c r="AC1387" i="1" s="1"/>
  <c r="Y412" i="1"/>
  <c r="AA412" i="1" s="1"/>
  <c r="AC412" i="1" s="1"/>
  <c r="Y1180" i="1"/>
  <c r="AA1180" i="1" s="1"/>
  <c r="AC1180" i="1" s="1"/>
  <c r="Y917" i="1"/>
  <c r="AA917" i="1" s="1"/>
  <c r="AC917" i="1" s="1"/>
  <c r="Y1186" i="1"/>
  <c r="AA1186" i="1" s="1"/>
  <c r="AC1186" i="1" s="1"/>
  <c r="Y45" i="1"/>
  <c r="AA45" i="1" s="1"/>
  <c r="AC45" i="1" s="1"/>
  <c r="Y1088" i="1"/>
  <c r="AA1088" i="1" s="1"/>
  <c r="AC1088" i="1" s="1"/>
  <c r="Y635" i="1"/>
  <c r="AA635" i="1" s="1"/>
  <c r="AC635" i="1" s="1"/>
  <c r="Y761" i="1"/>
  <c r="AA761" i="1" s="1"/>
  <c r="AC761" i="1" s="1"/>
  <c r="Y1289" i="1"/>
  <c r="AA1289" i="1" s="1"/>
  <c r="AC1289" i="1" s="1"/>
  <c r="Y55" i="1"/>
  <c r="AA55" i="1" s="1"/>
  <c r="AC55" i="1" s="1"/>
  <c r="Y220" i="1"/>
  <c r="AA220" i="1" s="1"/>
  <c r="AC220" i="1" s="1"/>
  <c r="Y1424" i="1"/>
  <c r="AA1424" i="1" s="1"/>
  <c r="AC1424" i="1" s="1"/>
  <c r="Y546" i="1"/>
  <c r="AA546" i="1" s="1"/>
  <c r="AC546" i="1" s="1"/>
  <c r="Y254" i="1"/>
  <c r="AA254" i="1" s="1"/>
  <c r="AC254" i="1" s="1"/>
  <c r="Y1153" i="1"/>
  <c r="AA1153" i="1" s="1"/>
  <c r="AC1153" i="1" s="1"/>
  <c r="Y66" i="1"/>
  <c r="AA66" i="1" s="1"/>
  <c r="AC66" i="1" s="1"/>
  <c r="Y713" i="1"/>
  <c r="AA713" i="1" s="1"/>
  <c r="AC713" i="1" s="1"/>
  <c r="Y770" i="1"/>
  <c r="AA770" i="1" s="1"/>
  <c r="AC770" i="1" s="1"/>
  <c r="Y1117" i="1"/>
  <c r="AA1117" i="1" s="1"/>
  <c r="AC1117" i="1" s="1"/>
  <c r="Y413" i="1"/>
  <c r="AA413" i="1" s="1"/>
  <c r="AC413" i="1" s="1"/>
  <c r="Y113" i="1"/>
  <c r="AA113" i="1" s="1"/>
  <c r="AC113" i="1" s="1"/>
  <c r="Y484" i="1"/>
  <c r="AA484" i="1" s="1"/>
  <c r="AC484" i="1" s="1"/>
  <c r="Y1110" i="1"/>
  <c r="AA1110" i="1" s="1"/>
  <c r="AC1110" i="1" s="1"/>
  <c r="Y975" i="1"/>
  <c r="AA975" i="1" s="1"/>
  <c r="AC975" i="1" s="1"/>
  <c r="Y839" i="1"/>
  <c r="AA839" i="1" s="1"/>
  <c r="AC839" i="1" s="1"/>
  <c r="Y416" i="1"/>
  <c r="AA416" i="1" s="1"/>
  <c r="AC416" i="1" s="1"/>
  <c r="Y34" i="1"/>
  <c r="AA34" i="1" s="1"/>
  <c r="AC34" i="1" s="1"/>
  <c r="Y803" i="1"/>
  <c r="AA803" i="1" s="1"/>
  <c r="AC803" i="1" s="1"/>
  <c r="Y1211" i="1"/>
  <c r="AA1211" i="1" s="1"/>
  <c r="AC1211" i="1" s="1"/>
  <c r="Y594" i="1"/>
  <c r="AA594" i="1" s="1"/>
  <c r="AC594" i="1" s="1"/>
  <c r="Y492" i="1"/>
  <c r="AA492" i="1" s="1"/>
  <c r="AC492" i="1" s="1"/>
  <c r="Y1169" i="1"/>
  <c r="AA1169" i="1" s="1"/>
  <c r="AC1169" i="1" s="1"/>
  <c r="Y1230" i="1"/>
  <c r="AA1230" i="1" s="1"/>
  <c r="AC1230" i="1" s="1"/>
  <c r="Y20" i="1"/>
  <c r="AA20" i="1" s="1"/>
  <c r="AC20" i="1" s="1"/>
  <c r="Y46" i="1"/>
  <c r="AA46" i="1" s="1"/>
  <c r="AC46" i="1" s="1"/>
  <c r="Y1001" i="1"/>
  <c r="AA1001" i="1" s="1"/>
  <c r="AC1001" i="1" s="1"/>
  <c r="Y620" i="1"/>
  <c r="AA620" i="1" s="1"/>
  <c r="AC620" i="1" s="1"/>
  <c r="Y762" i="1"/>
  <c r="AA762" i="1" s="1"/>
  <c r="AC762" i="1" s="1"/>
  <c r="Y636" i="1"/>
  <c r="AA636" i="1" s="1"/>
  <c r="AC636" i="1" s="1"/>
  <c r="Y426" i="1"/>
  <c r="AA426" i="1" s="1"/>
  <c r="AC426" i="1" s="1"/>
  <c r="Y1322" i="1"/>
  <c r="AA1322" i="1" s="1"/>
  <c r="AC1322" i="1" s="1"/>
  <c r="Y250" i="1"/>
  <c r="AA250" i="1" s="1"/>
  <c r="AC250" i="1" s="1"/>
  <c r="Y885" i="1"/>
  <c r="AA885" i="1" s="1"/>
  <c r="AC885" i="1" s="1"/>
  <c r="Y942" i="1"/>
  <c r="AA942" i="1" s="1"/>
  <c r="AC942" i="1" s="1"/>
  <c r="Y988" i="1"/>
  <c r="AA988" i="1" s="1"/>
  <c r="AC988" i="1" s="1"/>
  <c r="Y268" i="1"/>
  <c r="AA268" i="1" s="1"/>
  <c r="AC268" i="1" s="1"/>
  <c r="Y192" i="1"/>
  <c r="AA192" i="1" s="1"/>
  <c r="AC192" i="1" s="1"/>
  <c r="Y322" i="1"/>
  <c r="AA322" i="1" s="1"/>
  <c r="AC322" i="1" s="1"/>
  <c r="Y651" i="1"/>
  <c r="AA651" i="1" s="1"/>
  <c r="AC651" i="1" s="1"/>
  <c r="Y1359" i="1"/>
  <c r="AA1359" i="1" s="1"/>
  <c r="AC1359" i="1" s="1"/>
  <c r="Y544" i="1"/>
  <c r="AA544" i="1" s="1"/>
  <c r="AC544" i="1" s="1"/>
  <c r="Y470" i="1"/>
  <c r="AA470" i="1" s="1"/>
  <c r="AC470" i="1" s="1"/>
  <c r="Y853" i="1"/>
  <c r="AA853" i="1" s="1"/>
  <c r="AC853" i="1" s="1"/>
  <c r="Y561" i="1"/>
  <c r="AA561" i="1" s="1"/>
  <c r="AC561" i="1" s="1"/>
  <c r="Y1338" i="1"/>
  <c r="AA1338" i="1" s="1"/>
  <c r="AC1338" i="1" s="1"/>
  <c r="Y63" i="1"/>
  <c r="AA63" i="1" s="1"/>
  <c r="AC63" i="1" s="1"/>
  <c r="Y779" i="1"/>
  <c r="AA779" i="1" s="1"/>
  <c r="AC779" i="1" s="1"/>
  <c r="Y1434" i="1"/>
  <c r="AA1434" i="1" s="1"/>
  <c r="AC1434" i="1" s="1"/>
  <c r="Y817" i="1"/>
  <c r="AA817" i="1" s="1"/>
  <c r="AC817" i="1" s="1"/>
  <c r="Y1137" i="1"/>
  <c r="AA1137" i="1" s="1"/>
  <c r="AC1137" i="1" s="1"/>
  <c r="Y157" i="1"/>
  <c r="AA157" i="1" s="1"/>
  <c r="AC157" i="1" s="1"/>
  <c r="Y1048" i="1"/>
  <c r="AA1048" i="1" s="1"/>
  <c r="AC1048" i="1" s="1"/>
  <c r="Y1066" i="1"/>
  <c r="AA1066" i="1" s="1"/>
  <c r="AC1066" i="1" s="1"/>
  <c r="Y859" i="1"/>
  <c r="AA859" i="1" s="1"/>
  <c r="AC859" i="1" s="1"/>
  <c r="Y735" i="1"/>
  <c r="AA735" i="1" s="1"/>
  <c r="AC735" i="1" s="1"/>
  <c r="Y1128" i="1"/>
  <c r="AA1128" i="1" s="1"/>
  <c r="AC1128" i="1" s="1"/>
  <c r="Y727" i="1"/>
  <c r="AA727" i="1" s="1"/>
  <c r="Y1327" i="1"/>
  <c r="AA1327" i="1" s="1"/>
  <c r="AC1327" i="1" s="1"/>
  <c r="Y503" i="1"/>
  <c r="AA503" i="1" s="1"/>
  <c r="AC503" i="1" s="1"/>
  <c r="Y1275" i="1"/>
  <c r="AA1275" i="1" s="1"/>
  <c r="AC1275" i="1" s="1"/>
  <c r="Y577" i="1"/>
  <c r="AA577" i="1" s="1"/>
  <c r="AC577" i="1" s="1"/>
  <c r="Y1116" i="1"/>
  <c r="AA1116" i="1" s="1"/>
  <c r="AC1116" i="1" s="1"/>
  <c r="Y1099" i="1"/>
  <c r="AA1099" i="1" s="1"/>
  <c r="AC1099" i="1" s="1"/>
  <c r="Y234" i="1"/>
  <c r="AA234" i="1" s="1"/>
  <c r="AC234" i="1" s="1"/>
  <c r="Y1181" i="1"/>
  <c r="AA1181" i="1" s="1"/>
  <c r="AC1181" i="1" s="1"/>
  <c r="Y1089" i="1"/>
  <c r="AA1089" i="1" s="1"/>
  <c r="AC1089" i="1" s="1"/>
  <c r="Y763" i="1"/>
  <c r="AA763" i="1" s="1"/>
  <c r="AC763" i="1" s="1"/>
  <c r="Y1187" i="1"/>
  <c r="AA1187" i="1" s="1"/>
  <c r="AC1187" i="1" s="1"/>
  <c r="Y1146" i="1"/>
  <c r="AA1146" i="1" s="1"/>
  <c r="AC1146" i="1" s="1"/>
  <c r="Y788" i="1"/>
  <c r="AA788" i="1" s="1"/>
  <c r="AC788" i="1" s="1"/>
  <c r="Y1328" i="1"/>
  <c r="AA1328" i="1" s="1"/>
  <c r="AC1328" i="1" s="1"/>
  <c r="Y953" i="1"/>
  <c r="AA953" i="1" s="1"/>
  <c r="AC953" i="1" s="1"/>
  <c r="Y1210" i="1"/>
  <c r="AA1210" i="1" s="1"/>
  <c r="AC1210" i="1" s="1"/>
  <c r="Y1185" i="1"/>
  <c r="AA1185" i="1" s="1"/>
  <c r="AC1185" i="1" s="1"/>
  <c r="Y280" i="1"/>
  <c r="AA280" i="1" s="1"/>
  <c r="AC280" i="1" s="1"/>
  <c r="Y778" i="1"/>
  <c r="AA778" i="1" s="1"/>
  <c r="AC778" i="1" s="1"/>
  <c r="Y663" i="1"/>
  <c r="AA663" i="1" s="1"/>
  <c r="AC663" i="1" s="1"/>
  <c r="Y1065" i="1"/>
  <c r="AA1065" i="1" s="1"/>
  <c r="AC1065" i="1" s="1"/>
  <c r="Y994" i="1"/>
  <c r="AA994" i="1" s="1"/>
  <c r="AC994" i="1" s="1"/>
  <c r="Y560" i="1"/>
  <c r="AA560" i="1" s="1"/>
  <c r="AC560" i="1" s="1"/>
  <c r="Y1220" i="1"/>
  <c r="AA1220" i="1" s="1"/>
  <c r="AC1220" i="1" s="1"/>
  <c r="Y436" i="1"/>
  <c r="AA436" i="1" s="1"/>
  <c r="AC436" i="1" s="1"/>
  <c r="Y1312" i="1"/>
  <c r="AA1312" i="1" s="1"/>
  <c r="AC1312" i="1" s="1"/>
  <c r="Y822" i="1"/>
  <c r="AA822" i="1" s="1"/>
  <c r="AC822" i="1" s="1"/>
  <c r="Y1204" i="1"/>
  <c r="AA1204" i="1" s="1"/>
  <c r="AC1204" i="1" s="1"/>
  <c r="Y1240" i="1"/>
  <c r="AA1240" i="1" s="1"/>
  <c r="AC1240" i="1" s="1"/>
  <c r="Y64" i="1"/>
  <c r="AA64" i="1" s="1"/>
  <c r="AC64" i="1" s="1"/>
  <c r="Y795" i="1"/>
  <c r="AA795" i="1" s="1"/>
  <c r="AC795" i="1" s="1"/>
  <c r="Y1024" i="1"/>
  <c r="AA1024" i="1" s="1"/>
  <c r="AC1024" i="1" s="1"/>
  <c r="Y253" i="1"/>
  <c r="AA253" i="1" s="1"/>
  <c r="AC253" i="1" s="1"/>
  <c r="Y493" i="1"/>
  <c r="AA493" i="1" s="1"/>
  <c r="AC493" i="1" s="1"/>
  <c r="Y1170" i="1"/>
  <c r="AA1170" i="1" s="1"/>
  <c r="AC1170" i="1" s="1"/>
  <c r="Y44" i="1"/>
  <c r="AA44" i="1" s="1"/>
  <c r="AC44" i="1" s="1"/>
  <c r="Y172" i="1"/>
  <c r="AA172" i="1" s="1"/>
  <c r="AC172" i="1" s="1"/>
  <c r="Y516" i="1"/>
  <c r="AA516" i="1" s="1"/>
  <c r="AC516" i="1" s="1"/>
  <c r="Y131" i="1"/>
  <c r="AA131" i="1" s="1"/>
  <c r="AC131" i="1" s="1"/>
  <c r="Y388" i="1"/>
  <c r="AA388" i="1" s="1"/>
  <c r="AC388" i="1" s="1"/>
  <c r="Y54" i="1"/>
  <c r="AA54" i="1" s="1"/>
  <c r="AC54" i="1" s="1"/>
  <c r="Y664" i="1"/>
  <c r="AA664" i="1" s="1"/>
  <c r="AC664" i="1" s="1"/>
  <c r="Y444" i="1"/>
  <c r="AA444" i="1" s="1"/>
  <c r="AC444" i="1" s="1"/>
  <c r="Y1408" i="1"/>
  <c r="AA1408" i="1" s="1"/>
  <c r="AC1408" i="1" s="1"/>
  <c r="Y545" i="1"/>
  <c r="AA545" i="1" s="1"/>
  <c r="AC545" i="1" s="1"/>
  <c r="Y1251" i="1"/>
  <c r="AA1251" i="1" s="1"/>
  <c r="AC1251" i="1" s="1"/>
  <c r="Y1078" i="1"/>
  <c r="AA1078" i="1" s="1"/>
  <c r="AC1078" i="1" s="1"/>
  <c r="Y1374" i="1"/>
  <c r="AA1374" i="1" s="1"/>
  <c r="AC1374" i="1" s="1"/>
  <c r="Y524" i="1"/>
  <c r="AA524" i="1" s="1"/>
  <c r="AC524" i="1" s="1"/>
  <c r="Y830" i="1"/>
  <c r="AA830" i="1" s="1"/>
  <c r="AC830" i="1" s="1"/>
  <c r="Y936" i="1"/>
  <c r="AA936" i="1" s="1"/>
  <c r="AC936" i="1" s="1"/>
  <c r="Y1127" i="1"/>
  <c r="AA1127" i="1" s="1"/>
  <c r="AC1127" i="1" s="1"/>
  <c r="Y712" i="1"/>
  <c r="AA712" i="1" s="1"/>
  <c r="AC712" i="1" s="1"/>
  <c r="Y181" i="1"/>
  <c r="AA181" i="1" s="1"/>
  <c r="AC181" i="1" s="1"/>
  <c r="Y1301" i="1"/>
  <c r="AA1301" i="1" s="1"/>
  <c r="AC1301" i="1" s="1"/>
  <c r="Y1354" i="1"/>
  <c r="AA1354" i="1" s="1"/>
  <c r="AC1354" i="1" s="1"/>
  <c r="Y191" i="1"/>
  <c r="AA191" i="1" s="1"/>
  <c r="AC191" i="1" s="1"/>
  <c r="Y1182" i="1"/>
  <c r="AA1182" i="1" s="1"/>
  <c r="AC1182" i="1" s="1"/>
  <c r="Y88" i="1"/>
  <c r="AA88" i="1" s="1"/>
  <c r="AC88" i="1" s="1"/>
  <c r="Y958" i="1"/>
  <c r="AA958" i="1" s="1"/>
  <c r="AC958" i="1" s="1"/>
  <c r="Y128" i="1"/>
  <c r="AA128" i="1" s="1"/>
  <c r="AC128" i="1" s="1"/>
  <c r="Y593" i="1"/>
  <c r="AA593" i="1" s="1"/>
  <c r="AC593" i="1" s="1"/>
  <c r="Y1145" i="1"/>
  <c r="AA1145" i="1" s="1"/>
  <c r="AC1145" i="1" s="1"/>
  <c r="Y21" i="1"/>
  <c r="AA21" i="1" s="1"/>
  <c r="AC21" i="1" s="1"/>
  <c r="Y323" i="1"/>
  <c r="AA323" i="1" s="1"/>
  <c r="AC323" i="1" s="1"/>
  <c r="Y902" i="1"/>
  <c r="AA902" i="1" s="1"/>
  <c r="AC902" i="1" s="1"/>
  <c r="Y77" i="1"/>
  <c r="AA77" i="1" s="1"/>
  <c r="AC77" i="1" s="1"/>
  <c r="Y508" i="1"/>
  <c r="AA508" i="1" s="1"/>
  <c r="AC508" i="1" s="1"/>
  <c r="Y437" i="1"/>
  <c r="AA437" i="1" s="1"/>
  <c r="AC437" i="1" s="1"/>
  <c r="Y812" i="1"/>
  <c r="AA812" i="1" s="1"/>
  <c r="AC812" i="1" s="1"/>
  <c r="Y290" i="1"/>
  <c r="AA290" i="1" s="1"/>
  <c r="AC290" i="1" s="1"/>
  <c r="Y840" i="1"/>
  <c r="AA840" i="1" s="1"/>
  <c r="AC840" i="1" s="1"/>
  <c r="Y1407" i="1"/>
  <c r="AA1407" i="1" s="1"/>
  <c r="AC1407" i="1" s="1"/>
  <c r="Y443" i="1"/>
  <c r="AA443" i="1" s="1"/>
  <c r="AC443" i="1" s="1"/>
  <c r="Y267" i="1"/>
  <c r="AA267" i="1" s="1"/>
  <c r="AC267" i="1" s="1"/>
  <c r="Y652" i="1"/>
  <c r="AA652" i="1" s="1"/>
  <c r="AC652" i="1" s="1"/>
  <c r="Y202" i="1"/>
  <c r="AA202" i="1" s="1"/>
  <c r="AC202" i="1" s="1"/>
  <c r="Y909" i="1"/>
  <c r="AA909" i="1" s="1"/>
  <c r="AC909" i="1" s="1"/>
  <c r="Y928" i="1"/>
  <c r="AA928" i="1" s="1"/>
  <c r="AC928" i="1" s="1"/>
  <c r="Y1300" i="1"/>
  <c r="AA1300" i="1" s="1"/>
  <c r="AC1300" i="1" s="1"/>
  <c r="Y1375" i="1"/>
  <c r="AA1375" i="1" s="1"/>
  <c r="AC1375" i="1" s="1"/>
  <c r="Y1038" i="1"/>
  <c r="AA1038" i="1" s="1"/>
  <c r="AC1038" i="1" s="1"/>
  <c r="Y1203" i="1"/>
  <c r="AA1203" i="1" s="1"/>
  <c r="AC1203" i="1" s="1"/>
  <c r="Y341" i="1"/>
  <c r="AA341" i="1" s="1"/>
  <c r="AC341" i="1" s="1"/>
  <c r="Y846" i="1"/>
  <c r="AA846" i="1" s="1"/>
  <c r="AC846" i="1" s="1"/>
  <c r="Y612" i="1"/>
  <c r="AA612" i="1" s="1"/>
  <c r="AC612" i="1" s="1"/>
  <c r="Y256" i="1"/>
  <c r="AA256" i="1" s="1"/>
  <c r="AC256" i="1" s="1"/>
  <c r="Y1192" i="1"/>
  <c r="AA1192" i="1" s="1"/>
  <c r="AC1192" i="1" s="1"/>
  <c r="Y1294" i="1"/>
  <c r="AA1294" i="1" s="1"/>
  <c r="AC1294" i="1" s="1"/>
  <c r="Y308" i="1"/>
  <c r="AA308" i="1" s="1"/>
  <c r="AC308" i="1" s="1"/>
  <c r="Y745" i="1"/>
  <c r="AA745" i="1" s="1"/>
  <c r="AC745" i="1" s="1"/>
  <c r="Y136" i="1"/>
  <c r="AA136" i="1" s="1"/>
  <c r="AC136" i="1" s="1"/>
  <c r="Y691" i="1"/>
  <c r="AA691" i="1" s="1"/>
  <c r="AC691" i="1" s="1"/>
  <c r="Y459" i="1"/>
  <c r="AA459" i="1" s="1"/>
  <c r="AC459" i="1" s="1"/>
  <c r="Y130" i="1"/>
  <c r="AA130" i="1" s="1"/>
  <c r="AC130" i="1" s="1"/>
  <c r="Y213" i="1"/>
  <c r="AA213" i="1" s="1"/>
  <c r="AC213" i="1" s="1"/>
  <c r="Y871" i="1"/>
  <c r="AA871" i="1" s="1"/>
  <c r="AC871" i="1" s="1"/>
  <c r="Y768" i="1"/>
  <c r="AA768" i="1" s="1"/>
  <c r="AC768" i="1" s="1"/>
  <c r="Y872" i="1"/>
  <c r="AA872" i="1" s="1"/>
  <c r="AC872" i="1" s="1"/>
  <c r="Y769" i="1"/>
  <c r="AA769" i="1" s="1"/>
  <c r="AC769" i="1" s="1"/>
  <c r="Y692" i="1"/>
  <c r="AA692" i="1" s="1"/>
  <c r="AC692" i="1" s="1"/>
  <c r="Y1394" i="1"/>
  <c r="AA1394" i="1" s="1"/>
  <c r="AC1394" i="1" s="1"/>
  <c r="Y19" i="1"/>
  <c r="AA19" i="1" s="1"/>
  <c r="AC19" i="1" s="1"/>
  <c r="Y458" i="1"/>
  <c r="AA458" i="1" s="1"/>
  <c r="AC458" i="1" s="1"/>
  <c r="Y334" i="1"/>
  <c r="AA334" i="1" s="1"/>
  <c r="AC334" i="1" s="1"/>
  <c r="Y962" i="1"/>
  <c r="AA962" i="1" s="1"/>
  <c r="AC962" i="1" s="1"/>
  <c r="Y348" i="1"/>
  <c r="AA348" i="1" s="1"/>
  <c r="AC348" i="1" s="1"/>
  <c r="Y890" i="1"/>
  <c r="AA890" i="1" s="1"/>
  <c r="AC890" i="1" s="1"/>
  <c r="Y242" i="1"/>
  <c r="AA242" i="1" s="1"/>
  <c r="AC242" i="1" s="1"/>
  <c r="Y1161" i="1"/>
  <c r="AA1161" i="1" s="1"/>
  <c r="AC1161" i="1" s="1"/>
  <c r="Y750" i="1"/>
  <c r="AA750" i="1" s="1"/>
  <c r="AC750" i="1" s="1"/>
  <c r="Y705" i="1"/>
  <c r="AA705" i="1" s="1"/>
  <c r="AC705" i="1" s="1"/>
  <c r="Y1242" i="1"/>
  <c r="AA1242" i="1" s="1"/>
  <c r="AC1242" i="1" s="1"/>
  <c r="Y248" i="1"/>
  <c r="AA248" i="1" s="1"/>
  <c r="AC248" i="1" s="1"/>
  <c r="Y483" i="1"/>
  <c r="AA483" i="1" s="1"/>
  <c r="AC483" i="1" s="1"/>
  <c r="Y142" i="1"/>
  <c r="AA142" i="1" s="1"/>
  <c r="AC142" i="1" s="1"/>
  <c r="Y1373" i="1"/>
  <c r="AA1373" i="1" s="1"/>
  <c r="AC1373" i="1" s="1"/>
  <c r="Y463" i="1"/>
  <c r="AA463" i="1" s="1"/>
  <c r="AC463" i="1" s="1"/>
  <c r="Y255" i="1"/>
  <c r="AA255" i="1" s="1"/>
  <c r="AC255" i="1" s="1"/>
  <c r="Y767" i="1"/>
  <c r="AA767" i="1" s="1"/>
  <c r="AC767" i="1" s="1"/>
  <c r="Y901" i="1"/>
  <c r="AA901" i="1" s="1"/>
  <c r="AC901" i="1" s="1"/>
  <c r="Y1138" i="1"/>
  <c r="AA1138" i="1" s="1"/>
  <c r="AC1138" i="1" s="1"/>
  <c r="Y831" i="1"/>
  <c r="AA831" i="1" s="1"/>
  <c r="AC831" i="1" s="1"/>
  <c r="Y158" i="1"/>
  <c r="AA158" i="1" s="1"/>
  <c r="AC158" i="1" s="1"/>
  <c r="Y249" i="1"/>
  <c r="AA249" i="1" s="1"/>
  <c r="AC249" i="1" s="1"/>
  <c r="Y1241" i="1"/>
  <c r="AA1241" i="1" s="1"/>
  <c r="AC1241" i="1" s="1"/>
  <c r="Y688" i="1"/>
  <c r="AA688" i="1" s="1"/>
  <c r="AC688" i="1" s="1"/>
  <c r="Y1079" i="1"/>
  <c r="AA1079" i="1" s="1"/>
  <c r="AC1079" i="1" s="1"/>
  <c r="Y1259" i="1"/>
  <c r="AA1259" i="1" s="1"/>
  <c r="AC1259" i="1" s="1"/>
  <c r="Y1194" i="1"/>
  <c r="AA1194" i="1" s="1"/>
  <c r="AC1194" i="1" s="1"/>
  <c r="Y394" i="1"/>
  <c r="AA394" i="1" s="1"/>
  <c r="AC394" i="1" s="1"/>
  <c r="Y536" i="1"/>
  <c r="AA536" i="1" s="1"/>
  <c r="AC536" i="1" s="1"/>
  <c r="Y680" i="1"/>
  <c r="AA680" i="1" s="1"/>
  <c r="AC680" i="1" s="1"/>
  <c r="Y802" i="1"/>
  <c r="AA802" i="1" s="1"/>
  <c r="AC802" i="1" s="1"/>
  <c r="Y1049" i="1"/>
  <c r="AA1049" i="1" s="1"/>
  <c r="AC1049" i="1" s="1"/>
  <c r="Y13" i="1"/>
  <c r="AA13" i="1" s="1"/>
  <c r="AC13" i="1" s="1"/>
  <c r="Y94" i="1"/>
  <c r="AA94" i="1" s="1"/>
  <c r="AC94" i="1" s="1"/>
  <c r="Y65" i="1"/>
  <c r="AA65" i="1" s="1"/>
  <c r="AC65" i="1" s="1"/>
  <c r="Y736" i="1"/>
  <c r="AA736" i="1" s="1"/>
  <c r="AC736" i="1" s="1"/>
  <c r="Y370" i="1"/>
  <c r="AA370" i="1" s="1"/>
  <c r="AC370" i="1" s="1"/>
  <c r="Y1193" i="1"/>
  <c r="AA1193" i="1" s="1"/>
  <c r="AC1193" i="1" s="1"/>
  <c r="Y989" i="1"/>
  <c r="AA989" i="1" s="1"/>
  <c r="AC989" i="1" s="1"/>
  <c r="Y670" i="1"/>
  <c r="AB670" i="1" s="1"/>
  <c r="Y673" i="1"/>
  <c r="Y671" i="1"/>
  <c r="Y672" i="1"/>
  <c r="Y674" i="1"/>
  <c r="AB674" i="1" s="1"/>
  <c r="Y1056" i="1"/>
  <c r="Y147" i="1"/>
  <c r="Y1080" i="1"/>
  <c r="Y400" i="1"/>
  <c r="AB400" i="1" s="1"/>
  <c r="Y1004" i="1"/>
  <c r="Y1057" i="1"/>
  <c r="Y1162" i="1"/>
  <c r="Y1265" i="1"/>
  <c r="AB1265" i="1" s="1"/>
  <c r="Y123" i="1"/>
  <c r="Y363" i="1"/>
  <c r="Y125" i="1"/>
  <c r="Y356" i="1"/>
  <c r="AB356" i="1" s="1"/>
  <c r="Y1267" i="1"/>
  <c r="Y1058" i="1"/>
  <c r="Y365" i="1"/>
  <c r="Y1266" i="1"/>
  <c r="AB1266" i="1" s="1"/>
  <c r="Y309" i="1"/>
  <c r="Y572" i="1"/>
  <c r="Y148" i="1"/>
  <c r="Y349" i="1"/>
  <c r="AB349" i="1" s="1"/>
  <c r="Y644" i="1"/>
  <c r="Y703" i="1"/>
  <c r="Y646" i="1"/>
  <c r="Y1268" i="1"/>
  <c r="AB1268" i="1" s="1"/>
  <c r="Y124" i="1"/>
  <c r="Y126" i="1"/>
  <c r="Y310" i="1"/>
  <c r="Y645" i="1"/>
  <c r="AB645" i="1" s="1"/>
  <c r="Y1017" i="1"/>
  <c r="Y647" i="1"/>
  <c r="Y355" i="1"/>
  <c r="Y350" i="1"/>
  <c r="AB350" i="1" s="1"/>
  <c r="Y606" i="1"/>
  <c r="Y963" i="1"/>
  <c r="Y120" i="1"/>
  <c r="Y364" i="1"/>
  <c r="AB364" i="1" s="1"/>
  <c r="Y357" i="1"/>
  <c r="Y121" i="1"/>
  <c r="Y401" i="1"/>
  <c r="Y366" i="1"/>
  <c r="AB366" i="1" s="1"/>
  <c r="Y607" i="1"/>
  <c r="Y698" i="1"/>
  <c r="Y1269" i="1"/>
  <c r="Y910" i="1"/>
  <c r="AA910" i="1" s="1"/>
  <c r="Y1031" i="1"/>
  <c r="Y675" i="1"/>
  <c r="Y677" i="1"/>
  <c r="Y699" i="1"/>
  <c r="AA699" i="1" s="1"/>
  <c r="Y1032" i="1"/>
  <c r="Y676" i="1"/>
  <c r="Y678" i="1"/>
  <c r="Y1035" i="1"/>
  <c r="AA1035" i="1" s="1"/>
  <c r="Y562" i="1"/>
  <c r="Y728" i="1"/>
  <c r="Y873" i="1"/>
  <c r="Y570" i="1"/>
  <c r="AA570" i="1" s="1"/>
  <c r="Y227" i="1"/>
  <c r="Y571" i="1"/>
  <c r="Y228" i="1"/>
  <c r="Y891" i="1"/>
  <c r="AA891" i="1" s="1"/>
  <c r="Y537" i="1"/>
  <c r="Y1036" i="1"/>
  <c r="Y4" i="1"/>
  <c r="Y1323" i="1"/>
  <c r="AA1323" i="1" s="1"/>
  <c r="Y1252" i="1"/>
  <c r="Y342" i="1"/>
  <c r="Y714" i="1"/>
  <c r="Y1360" i="1"/>
  <c r="AA1360" i="1" s="1"/>
  <c r="Y1361" i="1"/>
  <c r="Y715" i="1"/>
  <c r="Y860" i="1"/>
  <c r="Y861" i="1"/>
  <c r="AB861" i="1" s="1"/>
  <c r="Y862" i="1"/>
  <c r="Y1402" i="1"/>
  <c r="Y1362" i="1"/>
  <c r="Y35" i="1"/>
  <c r="AA35" i="1" s="1"/>
  <c r="Y653" i="1"/>
  <c r="Y203" i="1"/>
  <c r="Y1033" i="1"/>
  <c r="Y1030" i="1"/>
  <c r="AA1030" i="1" s="1"/>
  <c r="Y1034" i="1"/>
  <c r="Y351" i="1"/>
  <c r="Y257" i="1"/>
  <c r="Y352" i="1"/>
  <c r="AA352" i="1" s="1"/>
  <c r="Y1339" i="1"/>
  <c r="Y408" i="1"/>
  <c r="Y151" i="1"/>
  <c r="Y706" i="1"/>
  <c r="Y374" i="1"/>
  <c r="Y335" i="1"/>
  <c r="Y409" i="1"/>
  <c r="Y911" i="1"/>
  <c r="Y285" i="1"/>
  <c r="Y929" i="1"/>
  <c r="Y613" i="1"/>
  <c r="Y716" i="1"/>
  <c r="Y983" i="1"/>
  <c r="Y221" i="1"/>
  <c r="Y402" i="1"/>
  <c r="Y1435" i="1"/>
  <c r="Y863" i="1"/>
  <c r="Y1419" i="1"/>
  <c r="Y1129" i="1"/>
  <c r="Y804" i="1"/>
  <c r="Y291" i="1"/>
  <c r="Y471" i="1"/>
  <c r="Y485" i="1"/>
  <c r="Y874" i="1"/>
  <c r="Y431" i="1"/>
  <c r="Y1073" i="1"/>
  <c r="Y311" i="1"/>
  <c r="Y1118" i="1"/>
  <c r="Y1059" i="1"/>
  <c r="Y1060" i="1"/>
  <c r="Y1307" i="1"/>
  <c r="Y5" i="1"/>
  <c r="Y1119" i="1"/>
  <c r="Y464" i="1"/>
  <c r="Y30" i="1"/>
  <c r="Y1221" i="1"/>
  <c r="Y204" i="1"/>
  <c r="Y525" i="1"/>
  <c r="Y922" i="1"/>
  <c r="Y923" i="1"/>
  <c r="Y746" i="1"/>
  <c r="Y1414" i="1"/>
  <c r="AA1414" i="1" s="1"/>
  <c r="AC1414" i="1" s="1"/>
  <c r="Y976" i="1"/>
  <c r="AA976" i="1" s="1"/>
  <c r="AC976" i="1" s="1"/>
  <c r="Y1104" i="1"/>
  <c r="AA1104" i="1" s="1"/>
  <c r="AC1104" i="1" s="1"/>
  <c r="Y292" i="1"/>
  <c r="AA292" i="1" s="1"/>
  <c r="AC292" i="1" s="1"/>
  <c r="Y1171" i="1"/>
  <c r="AA1171" i="1" s="1"/>
  <c r="AC1171" i="1" s="1"/>
  <c r="Y1039" i="1"/>
  <c r="AA1039" i="1" s="1"/>
  <c r="AC1039" i="1" s="1"/>
  <c r="Y499" i="1"/>
  <c r="AA499" i="1" s="1"/>
  <c r="AC499" i="1" s="1"/>
  <c r="Y214" i="1"/>
  <c r="AA214" i="1" s="1"/>
  <c r="AC214" i="1" s="1"/>
  <c r="Y1094" i="1"/>
  <c r="AA1094" i="1" s="1"/>
  <c r="AC1094" i="1" s="1"/>
  <c r="Y682" i="1"/>
  <c r="AA682" i="1" s="1"/>
  <c r="AC682" i="1" s="1"/>
  <c r="Y1308" i="1"/>
  <c r="AA1308" i="1" s="1"/>
  <c r="AC1308" i="1" s="1"/>
  <c r="Y137" i="1"/>
  <c r="AA137" i="1" s="1"/>
  <c r="AC137" i="1" s="1"/>
  <c r="Y681" i="1"/>
  <c r="AA681" i="1" s="1"/>
  <c r="AC681" i="1" s="1"/>
  <c r="Y380" i="1"/>
  <c r="Y683" i="1"/>
  <c r="Y1040" i="1"/>
  <c r="Y943" i="1"/>
  <c r="AA943" i="1" s="1"/>
  <c r="AC943" i="1" s="1"/>
  <c r="Y1347" i="1"/>
  <c r="AA1347" i="1" s="1"/>
  <c r="AC1347" i="1" s="1"/>
  <c r="Y82" i="1"/>
  <c r="AA82" i="1" s="1"/>
  <c r="AC82" i="1" s="1"/>
  <c r="Y737" i="1"/>
  <c r="AA737" i="1" s="1"/>
  <c r="AC737" i="1" s="1"/>
  <c r="Y445" i="1"/>
  <c r="AA445" i="1" s="1"/>
  <c r="AC445" i="1" s="1"/>
  <c r="Y1010" i="1"/>
  <c r="AA1010" i="1" s="1"/>
  <c r="AC1010" i="1" s="1"/>
  <c r="Y274" i="1"/>
  <c r="AA274" i="1" s="1"/>
  <c r="AC274" i="1" s="1"/>
  <c r="Y1260" i="1"/>
  <c r="AA1260" i="1" s="1"/>
  <c r="AC1260" i="1" s="1"/>
  <c r="Y1111" i="1"/>
  <c r="AA1111" i="1" s="1"/>
  <c r="AC1111" i="1" s="1"/>
  <c r="Y751" i="1"/>
  <c r="AA751" i="1" s="1"/>
  <c r="AC751" i="1" s="1"/>
  <c r="Y511" i="1"/>
  <c r="AA511" i="1" s="1"/>
  <c r="AC511" i="1" s="1"/>
  <c r="Y446" i="1"/>
  <c r="AA446" i="1" s="1"/>
  <c r="AC446" i="1" s="1"/>
  <c r="Y1105" i="1"/>
  <c r="AA1105" i="1" s="1"/>
  <c r="AC1105" i="1" s="1"/>
  <c r="Y585" i="1"/>
  <c r="AA585" i="1" s="1"/>
  <c r="AC585" i="1" s="1"/>
  <c r="Y1253" i="1"/>
  <c r="AA1253" i="1" s="1"/>
  <c r="AC1253" i="1" s="1"/>
  <c r="Y358" i="1"/>
  <c r="Y1120" i="1"/>
  <c r="Y1415" i="1"/>
  <c r="Y173" i="1"/>
  <c r="Y138" i="1"/>
  <c r="Y293" i="1"/>
  <c r="Y102" i="1"/>
  <c r="Y1041" i="1"/>
  <c r="Y1348" i="1"/>
  <c r="Y944" i="1"/>
  <c r="Y1337" i="1"/>
  <c r="AA1337" i="1" s="1"/>
  <c r="AC1337" i="1" s="1"/>
  <c r="AA1415" i="1" l="1"/>
  <c r="AC1415" i="1" s="1"/>
  <c r="AA1307" i="1"/>
  <c r="AB1307" i="1"/>
  <c r="AA944" i="1"/>
  <c r="AC944" i="1" s="1"/>
  <c r="AA1120" i="1"/>
  <c r="AC1120" i="1" s="1"/>
  <c r="AA1060" i="1"/>
  <c r="AB1060" i="1"/>
  <c r="AA1073" i="1"/>
  <c r="AB1073" i="1"/>
  <c r="AA1419" i="1"/>
  <c r="AB1419" i="1"/>
  <c r="AA335" i="1"/>
  <c r="AB335" i="1"/>
  <c r="AA1348" i="1"/>
  <c r="AC1348" i="1" s="1"/>
  <c r="AA358" i="1"/>
  <c r="AC358" i="1" s="1"/>
  <c r="AA746" i="1"/>
  <c r="AB746" i="1"/>
  <c r="AA1119" i="1"/>
  <c r="AB1119" i="1"/>
  <c r="AA431" i="1"/>
  <c r="AB431" i="1"/>
  <c r="AA291" i="1"/>
  <c r="AB291" i="1"/>
  <c r="AA983" i="1"/>
  <c r="AB983" i="1"/>
  <c r="AA285" i="1"/>
  <c r="AB285" i="1"/>
  <c r="AA1041" i="1"/>
  <c r="AC1041" i="1" s="1"/>
  <c r="AA173" i="1"/>
  <c r="AC173" i="1" s="1"/>
  <c r="AA683" i="1"/>
  <c r="AC683" i="1" s="1"/>
  <c r="AA923" i="1"/>
  <c r="AB923" i="1"/>
  <c r="AA1221" i="1"/>
  <c r="AB1221" i="1"/>
  <c r="AA5" i="1"/>
  <c r="AB5" i="1"/>
  <c r="AA1118" i="1"/>
  <c r="AB1118" i="1"/>
  <c r="AA874" i="1"/>
  <c r="AB874" i="1"/>
  <c r="AA804" i="1"/>
  <c r="AB804" i="1"/>
  <c r="AA1435" i="1"/>
  <c r="AB1435" i="1"/>
  <c r="AA716" i="1"/>
  <c r="AB716" i="1"/>
  <c r="AA911" i="1"/>
  <c r="AB911" i="1"/>
  <c r="AA706" i="1"/>
  <c r="AB706" i="1"/>
  <c r="AA380" i="1"/>
  <c r="AC380" i="1" s="1"/>
  <c r="AA30" i="1"/>
  <c r="AB30" i="1"/>
  <c r="AA311" i="1"/>
  <c r="AB311" i="1"/>
  <c r="AA485" i="1"/>
  <c r="AB485" i="1"/>
  <c r="AA1129" i="1"/>
  <c r="AB1129" i="1"/>
  <c r="AA402" i="1"/>
  <c r="AB402" i="1"/>
  <c r="AA613" i="1"/>
  <c r="AB613" i="1"/>
  <c r="AA409" i="1"/>
  <c r="AB409" i="1"/>
  <c r="AA151" i="1"/>
  <c r="AB151" i="1"/>
  <c r="AA102" i="1"/>
  <c r="AC102" i="1" s="1"/>
  <c r="AA525" i="1"/>
  <c r="AB525" i="1"/>
  <c r="AA221" i="1"/>
  <c r="AB221" i="1"/>
  <c r="AA922" i="1"/>
  <c r="AB922" i="1"/>
  <c r="AA293" i="1"/>
  <c r="AC293" i="1" s="1"/>
  <c r="AA464" i="1"/>
  <c r="AB464" i="1"/>
  <c r="AA471" i="1"/>
  <c r="AB471" i="1"/>
  <c r="AA929" i="1"/>
  <c r="AB929" i="1"/>
  <c r="AA408" i="1"/>
  <c r="AB408" i="1"/>
  <c r="AA138" i="1"/>
  <c r="AC138" i="1" s="1"/>
  <c r="AA1040" i="1"/>
  <c r="AC1040" i="1" s="1"/>
  <c r="AA204" i="1"/>
  <c r="AB204" i="1"/>
  <c r="AA1059" i="1"/>
  <c r="AB1059" i="1"/>
  <c r="AA863" i="1"/>
  <c r="AB863" i="1"/>
  <c r="AA374" i="1"/>
  <c r="AB374" i="1"/>
  <c r="AA674" i="1"/>
  <c r="AA1265" i="1"/>
  <c r="AC1265" i="1" s="1"/>
  <c r="AA670" i="1"/>
  <c r="AC670" i="1" s="1"/>
  <c r="AA349" i="1"/>
  <c r="AC349" i="1" s="1"/>
  <c r="AA400" i="1"/>
  <c r="AC400" i="1" s="1"/>
  <c r="AA1266" i="1"/>
  <c r="AC1266" i="1" s="1"/>
  <c r="AA356" i="1"/>
  <c r="AC356" i="1" s="1"/>
  <c r="AB257" i="1"/>
  <c r="AA257" i="1"/>
  <c r="AB1362" i="1"/>
  <c r="AA1362" i="1"/>
  <c r="AB714" i="1"/>
  <c r="AA714" i="1"/>
  <c r="AB228" i="1"/>
  <c r="AA228" i="1"/>
  <c r="AB678" i="1"/>
  <c r="AA678" i="1"/>
  <c r="AB677" i="1"/>
  <c r="AA677" i="1"/>
  <c r="AB401" i="1"/>
  <c r="AA401" i="1"/>
  <c r="AA355" i="1"/>
  <c r="AB355" i="1"/>
  <c r="AB646" i="1"/>
  <c r="AA646" i="1"/>
  <c r="AB365" i="1"/>
  <c r="AA365" i="1"/>
  <c r="AB125" i="1"/>
  <c r="AA125" i="1"/>
  <c r="AB1080" i="1"/>
  <c r="AA1080" i="1"/>
  <c r="AB672" i="1"/>
  <c r="AA672" i="1"/>
  <c r="AB351" i="1"/>
  <c r="AA351" i="1"/>
  <c r="AB203" i="1"/>
  <c r="AA203" i="1"/>
  <c r="AB1402" i="1"/>
  <c r="AA1402" i="1"/>
  <c r="AB715" i="1"/>
  <c r="AA715" i="1"/>
  <c r="AA342" i="1"/>
  <c r="AB342" i="1"/>
  <c r="AB1036" i="1"/>
  <c r="AA1036" i="1"/>
  <c r="AB571" i="1"/>
  <c r="AA571" i="1"/>
  <c r="AB728" i="1"/>
  <c r="AA728" i="1"/>
  <c r="AB676" i="1"/>
  <c r="AA676" i="1"/>
  <c r="AB675" i="1"/>
  <c r="AA675" i="1"/>
  <c r="AB698" i="1"/>
  <c r="AA698" i="1"/>
  <c r="AB121" i="1"/>
  <c r="AA121" i="1"/>
  <c r="AB963" i="1"/>
  <c r="AA963" i="1"/>
  <c r="AA647" i="1"/>
  <c r="AB647" i="1"/>
  <c r="AA126" i="1"/>
  <c r="AB126" i="1"/>
  <c r="AA703" i="1"/>
  <c r="AB703" i="1"/>
  <c r="AB572" i="1"/>
  <c r="AA572" i="1"/>
  <c r="AB1058" i="1"/>
  <c r="AA1058" i="1"/>
  <c r="AB363" i="1"/>
  <c r="AA363" i="1"/>
  <c r="AA1057" i="1"/>
  <c r="AB1057" i="1"/>
  <c r="AA147" i="1"/>
  <c r="AB147" i="1"/>
  <c r="AA671" i="1"/>
  <c r="AB671" i="1"/>
  <c r="AA1339" i="1"/>
  <c r="AB1339" i="1"/>
  <c r="AB653" i="1"/>
  <c r="AA653" i="1"/>
  <c r="AB1361" i="1"/>
  <c r="AA1361" i="1"/>
  <c r="AB537" i="1"/>
  <c r="AA537" i="1"/>
  <c r="AA1032" i="1"/>
  <c r="AB1032" i="1"/>
  <c r="AB607" i="1"/>
  <c r="AA607" i="1"/>
  <c r="AB606" i="1"/>
  <c r="AA606" i="1"/>
  <c r="AB124" i="1"/>
  <c r="AA124" i="1"/>
  <c r="AA309" i="1"/>
  <c r="AB309" i="1"/>
  <c r="AB123" i="1"/>
  <c r="AA123" i="1"/>
  <c r="AA1056" i="1"/>
  <c r="AB1056" i="1"/>
  <c r="AA673" i="1"/>
  <c r="AB673" i="1"/>
  <c r="AA1034" i="1"/>
  <c r="AB1034" i="1"/>
  <c r="AB862" i="1"/>
  <c r="AA862" i="1"/>
  <c r="AB1252" i="1"/>
  <c r="AA1252" i="1"/>
  <c r="AA227" i="1"/>
  <c r="AB227" i="1"/>
  <c r="AA562" i="1"/>
  <c r="AB562" i="1"/>
  <c r="AA1031" i="1"/>
  <c r="AB1031" i="1"/>
  <c r="AB357" i="1"/>
  <c r="AA357" i="1"/>
  <c r="AB1017" i="1"/>
  <c r="AA1017" i="1"/>
  <c r="AA644" i="1"/>
  <c r="AB644" i="1"/>
  <c r="AB1267" i="1"/>
  <c r="AA1267" i="1"/>
  <c r="AA1004" i="1"/>
  <c r="AB1004" i="1"/>
  <c r="AB1033" i="1"/>
  <c r="AA1033" i="1"/>
  <c r="AB860" i="1"/>
  <c r="AA860" i="1"/>
  <c r="AB4" i="1"/>
  <c r="AA4" i="1"/>
  <c r="AB873" i="1"/>
  <c r="AA873" i="1"/>
  <c r="AB1269" i="1"/>
  <c r="AA1269" i="1"/>
  <c r="AB120" i="1"/>
  <c r="AA120" i="1"/>
  <c r="AA310" i="1"/>
  <c r="AB310" i="1"/>
  <c r="AB148" i="1"/>
  <c r="AA148" i="1"/>
  <c r="AB1162" i="1"/>
  <c r="AA1162" i="1"/>
  <c r="AB891" i="1"/>
  <c r="AC891" i="1" s="1"/>
  <c r="AB35" i="1"/>
  <c r="AC35" i="1" s="1"/>
  <c r="AA366" i="1"/>
  <c r="AC366" i="1" s="1"/>
  <c r="AA364" i="1"/>
  <c r="AC364" i="1" s="1"/>
  <c r="AA350" i="1"/>
  <c r="AC350" i="1" s="1"/>
  <c r="AA645" i="1"/>
  <c r="AC645" i="1" s="1"/>
  <c r="AA1268" i="1"/>
  <c r="AC1268" i="1" s="1"/>
  <c r="AB570" i="1"/>
  <c r="AC570" i="1" s="1"/>
  <c r="AB1035" i="1"/>
  <c r="AC1035" i="1" s="1"/>
  <c r="AB699" i="1"/>
  <c r="AC699" i="1" s="1"/>
  <c r="AB910" i="1"/>
  <c r="AB1323" i="1"/>
  <c r="AC1323" i="1" s="1"/>
  <c r="AB1030" i="1"/>
  <c r="AC1030" i="1" s="1"/>
  <c r="AB1360" i="1"/>
  <c r="AC1360" i="1" s="1"/>
  <c r="AB352" i="1"/>
  <c r="AC352" i="1" s="1"/>
  <c r="AC674" i="1"/>
  <c r="AA861" i="1"/>
  <c r="AC861" i="1" s="1"/>
  <c r="AC1032" i="1" l="1"/>
  <c r="AC1031" i="1"/>
  <c r="AC1267" i="1"/>
  <c r="AC1017" i="1"/>
  <c r="AC862" i="1"/>
  <c r="AC123" i="1"/>
  <c r="AC124" i="1"/>
  <c r="AC607" i="1"/>
  <c r="AC537" i="1"/>
  <c r="AC653" i="1"/>
  <c r="AC1058" i="1"/>
  <c r="AC121" i="1"/>
  <c r="AC675" i="1"/>
  <c r="AC728" i="1"/>
  <c r="AC1036" i="1"/>
  <c r="AC715" i="1"/>
  <c r="AC203" i="1"/>
  <c r="AC672" i="1"/>
  <c r="AC125" i="1"/>
  <c r="AC646" i="1"/>
  <c r="AC863" i="1"/>
  <c r="AC204" i="1"/>
  <c r="AC401" i="1"/>
  <c r="AC678" i="1"/>
  <c r="AC257" i="1"/>
  <c r="AC613" i="1"/>
  <c r="AC1129" i="1"/>
  <c r="AC1435" i="1"/>
  <c r="AC922" i="1"/>
  <c r="AC525" i="1"/>
  <c r="AC335" i="1"/>
  <c r="AC1073" i="1"/>
  <c r="AC929" i="1"/>
  <c r="AC464" i="1"/>
  <c r="AC285" i="1"/>
  <c r="AC291" i="1"/>
  <c r="AC1119" i="1"/>
  <c r="AC151" i="1"/>
  <c r="AC311" i="1"/>
  <c r="AC911" i="1"/>
  <c r="AC874" i="1"/>
  <c r="AC5" i="1"/>
  <c r="AC923" i="1"/>
  <c r="AC1307" i="1"/>
  <c r="AC374" i="1"/>
  <c r="AC1059" i="1"/>
  <c r="AC408" i="1"/>
  <c r="AC471" i="1"/>
  <c r="AC221" i="1"/>
  <c r="AC409" i="1"/>
  <c r="AC402" i="1"/>
  <c r="AC485" i="1"/>
  <c r="AC30" i="1"/>
  <c r="AC706" i="1"/>
  <c r="AC716" i="1"/>
  <c r="AC804" i="1"/>
  <c r="AC1118" i="1"/>
  <c r="AC1221" i="1"/>
  <c r="AC983" i="1"/>
  <c r="AC431" i="1"/>
  <c r="AC746" i="1"/>
  <c r="AC1419" i="1"/>
  <c r="AC1060" i="1"/>
  <c r="AC1004" i="1"/>
  <c r="AC644" i="1"/>
  <c r="AC562" i="1"/>
  <c r="AC1034" i="1"/>
  <c r="AC1056" i="1"/>
  <c r="AC309" i="1"/>
  <c r="AC1339" i="1"/>
  <c r="AC147" i="1"/>
  <c r="AC126" i="1"/>
  <c r="AC342" i="1"/>
  <c r="AC355" i="1"/>
  <c r="AC310" i="1"/>
  <c r="AC148" i="1"/>
  <c r="AC120" i="1"/>
  <c r="AC873" i="1"/>
  <c r="AC860" i="1"/>
  <c r="AC227" i="1"/>
  <c r="AC671" i="1"/>
  <c r="AC1162" i="1"/>
  <c r="AC1269" i="1"/>
  <c r="AC4" i="1"/>
  <c r="AC1033" i="1"/>
  <c r="AC357" i="1"/>
  <c r="AC1252" i="1"/>
  <c r="AC606" i="1"/>
  <c r="AC1361" i="1"/>
  <c r="AC363" i="1"/>
  <c r="AC572" i="1"/>
  <c r="AC963" i="1"/>
  <c r="AC698" i="1"/>
  <c r="AC676" i="1"/>
  <c r="AC571" i="1"/>
  <c r="AC1402" i="1"/>
  <c r="AC351" i="1"/>
  <c r="AC1080" i="1"/>
  <c r="AC365" i="1"/>
  <c r="AC677" i="1"/>
  <c r="AC228" i="1"/>
  <c r="AC1362" i="1"/>
  <c r="AC714" i="1"/>
  <c r="AC673" i="1"/>
  <c r="AC1057" i="1"/>
  <c r="AC703" i="1"/>
  <c r="AC647" i="1"/>
</calcChain>
</file>

<file path=xl/comments1.xml><?xml version="1.0" encoding="utf-8"?>
<comments xmlns="http://schemas.openxmlformats.org/spreadsheetml/2006/main">
  <authors>
    <author>Administrator</author>
    <author>lenovo</author>
  </authors>
  <commentList>
    <comment ref="AC96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裴颂文分一半给陈世平</t>
        </r>
      </text>
    </comment>
    <comment ref="AC97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裴颂文分一半给陈世平</t>
        </r>
      </text>
    </comment>
    <comment ref="H284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张大伟、洪瑞金老师各上一半</t>
        </r>
      </text>
    </comment>
    <comment ref="H616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孙国强、刘丛合带</t>
        </r>
      </text>
    </comment>
    <comment ref="AC727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分一半给陈世平</t>
        </r>
      </text>
    </comment>
    <comment ref="AC729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分一半给陈世平</t>
        </r>
      </text>
    </comment>
    <comment ref="H867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孙国强、刘丛合带</t>
        </r>
      </text>
    </comment>
    <comment ref="H1079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谢静雅、朱亦鸣各上一半</t>
        </r>
      </text>
    </comment>
    <comment ref="H1289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张大伟、洪瑞金老师各上一半</t>
        </r>
      </text>
    </comment>
    <comment ref="H1425" authorId="1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谢静雅、朱亦鸣各上一半</t>
        </r>
      </text>
    </comment>
  </commentList>
</comments>
</file>

<file path=xl/sharedStrings.xml><?xml version="1.0" encoding="utf-8"?>
<sst xmlns="http://schemas.openxmlformats.org/spreadsheetml/2006/main" count="15162" uniqueCount="3264">
  <si>
    <t>年级</t>
  </si>
  <si>
    <t>课程代码</t>
  </si>
  <si>
    <t>课程名称</t>
  </si>
  <si>
    <t>课程性质</t>
  </si>
  <si>
    <t>职工号</t>
  </si>
  <si>
    <t>教师姓名</t>
  </si>
  <si>
    <t>教师职称</t>
  </si>
  <si>
    <t>教师学历</t>
  </si>
  <si>
    <t>教师学位</t>
  </si>
  <si>
    <t>学生数</t>
  </si>
  <si>
    <t>上课时间</t>
  </si>
  <si>
    <t>上课地点</t>
  </si>
  <si>
    <t>开课学院</t>
  </si>
  <si>
    <t>教学班组成</t>
  </si>
  <si>
    <t>选课课号</t>
  </si>
  <si>
    <t>选课状态</t>
  </si>
  <si>
    <t>总学时</t>
  </si>
  <si>
    <t>实验学时</t>
  </si>
  <si>
    <t>上机学时</t>
  </si>
  <si>
    <t>12001950</t>
  </si>
  <si>
    <t>Computer Programming with C (C程序)</t>
  </si>
  <si>
    <t>05956</t>
  </si>
  <si>
    <t>卢菁</t>
  </si>
  <si>
    <t>讲师</t>
  </si>
  <si>
    <t>研究生</t>
  </si>
  <si>
    <t>博士</t>
  </si>
  <si>
    <t>周一第8,9节{第3-18周};周三第8,9节{第3-18周}</t>
  </si>
  <si>
    <t>三教109;三教109</t>
  </si>
  <si>
    <t>光电信息与计算机工程学院</t>
  </si>
  <si>
    <t/>
  </si>
  <si>
    <t>(2017-2018-1)-12001950-05956-1</t>
  </si>
  <si>
    <t>0</t>
  </si>
  <si>
    <t>12002570</t>
  </si>
  <si>
    <t>C语言程序设计(英)</t>
  </si>
  <si>
    <t>学科基础课程</t>
  </si>
  <si>
    <t>周三第1,2节{第3-18周};周五第6,7节{第3-18周}</t>
  </si>
  <si>
    <t>一教216;一教216</t>
  </si>
  <si>
    <t>2017级光电信息科学与工程(中德合作)</t>
  </si>
  <si>
    <t>(2017-2018-1)-12002570-05956-1</t>
  </si>
  <si>
    <t>12003250</t>
  </si>
  <si>
    <t>DSP原理及应用A</t>
  </si>
  <si>
    <t>副教授</t>
  </si>
  <si>
    <t>2015级电气工程及其自动化</t>
  </si>
  <si>
    <t>06703</t>
  </si>
  <si>
    <t>谢静雅</t>
  </si>
  <si>
    <t>工学博士</t>
  </si>
  <si>
    <t>周五第3,4,5节{第3-18周}</t>
  </si>
  <si>
    <t>一教227</t>
  </si>
  <si>
    <t>2015级电子科学与技术</t>
  </si>
  <si>
    <t>(2017-2018-1)-12003250-06703-1</t>
  </si>
  <si>
    <t>03797</t>
  </si>
  <si>
    <t>张振国</t>
  </si>
  <si>
    <t>大学本科</t>
  </si>
  <si>
    <t>学士</t>
  </si>
  <si>
    <t>一教137</t>
  </si>
  <si>
    <t>(2017-2018-1)-12003250-03797-1</t>
  </si>
  <si>
    <t>12101680</t>
  </si>
  <si>
    <t>DSP原理及应用实验</t>
  </si>
  <si>
    <t>05130</t>
  </si>
  <si>
    <t>实验师,副教授</t>
  </si>
  <si>
    <t>大学本科,研究生</t>
  </si>
  <si>
    <t>学士,博士</t>
  </si>
  <si>
    <t>高红叶/谢静雅</t>
  </si>
  <si>
    <t>实验师,讲师</t>
  </si>
  <si>
    <t>学士,工学博士</t>
  </si>
  <si>
    <t>(2017-2018-1)-12101680-05130-3</t>
  </si>
  <si>
    <t>高红叶/张振国</t>
  </si>
  <si>
    <t>大学本科,大学本科</t>
  </si>
  <si>
    <t>学士,学士</t>
  </si>
  <si>
    <t>(2017-2018-1)-12101680-05130-1</t>
  </si>
  <si>
    <t>12003260</t>
  </si>
  <si>
    <t>EDA技术</t>
  </si>
  <si>
    <t>05442</t>
  </si>
  <si>
    <t>陈晓荣</t>
  </si>
  <si>
    <t>周二第6,7节{第3-17周|单周};周四第1,2节{第3-18周}</t>
  </si>
  <si>
    <t>三教114;三教114</t>
  </si>
  <si>
    <t>2015级电子信息工程</t>
  </si>
  <si>
    <t>(2017-2018-1)-12003260-05442-1</t>
  </si>
  <si>
    <t>05418</t>
  </si>
  <si>
    <t>乐燕芬</t>
  </si>
  <si>
    <t>硕士</t>
  </si>
  <si>
    <t>三教112;三教112</t>
  </si>
  <si>
    <t>2015级通信工程</t>
  </si>
  <si>
    <t>(2017-2018-1)-12003260-05418-1</t>
  </si>
  <si>
    <t>06607</t>
  </si>
  <si>
    <t>秦晓飞</t>
  </si>
  <si>
    <t>高级工程师</t>
  </si>
  <si>
    <t>周四第3,4,5节{第3-18周}</t>
  </si>
  <si>
    <t>三教211</t>
  </si>
  <si>
    <t>(2017-2018-1)-12003260-06607-1</t>
  </si>
  <si>
    <t>05265</t>
  </si>
  <si>
    <t>徐磊</t>
  </si>
  <si>
    <t>三教111;三教111</t>
  </si>
  <si>
    <t>(2017-2018-1)-12003260-05265-1</t>
  </si>
  <si>
    <t>12101690</t>
  </si>
  <si>
    <t>EDA技术实验</t>
  </si>
  <si>
    <t>05392</t>
  </si>
  <si>
    <t>郭立/陈晓荣</t>
  </si>
  <si>
    <t>助教,副教授</t>
  </si>
  <si>
    <t>(2017-2018-1)-12101690-05392-3</t>
  </si>
  <si>
    <t>郭立/乐燕芬</t>
  </si>
  <si>
    <t>助教,讲师</t>
  </si>
  <si>
    <t>学士,硕士</t>
  </si>
  <si>
    <t>(2017-2018-1)-12101690-05392-5</t>
  </si>
  <si>
    <t>郭立/秦晓飞</t>
  </si>
  <si>
    <t>助教,高级工程师</t>
  </si>
  <si>
    <t>(2017-2018-1)-12101690-05392-1</t>
  </si>
  <si>
    <t>郭立/徐磊</t>
  </si>
  <si>
    <t>(2017-2018-1)-12101690-05392-4</t>
  </si>
  <si>
    <t>12001580</t>
  </si>
  <si>
    <t>FPGA原理与应用设计</t>
  </si>
  <si>
    <t>06770</t>
  </si>
  <si>
    <t>王宁</t>
  </si>
  <si>
    <t>三教107;三教107</t>
  </si>
  <si>
    <t>(2017-2018-1)-12001580-06770-1</t>
  </si>
  <si>
    <t>12101860</t>
  </si>
  <si>
    <t>FPGA原理与应用设计实验</t>
  </si>
  <si>
    <t>05271</t>
  </si>
  <si>
    <t>叶海霞/王宁</t>
  </si>
  <si>
    <t>讲师,讲师</t>
  </si>
  <si>
    <t>研究生,研究生</t>
  </si>
  <si>
    <t>硕士,博士</t>
  </si>
  <si>
    <t>(2017-2018-1)-12101860-05271-1</t>
  </si>
  <si>
    <t>12003640</t>
  </si>
  <si>
    <t>Internet协议分析(双语)A</t>
  </si>
  <si>
    <t>03928</t>
  </si>
  <si>
    <t>魏赟</t>
  </si>
  <si>
    <t>管理学博士</t>
  </si>
  <si>
    <t>三教219</t>
  </si>
  <si>
    <t>2015级网络工程</t>
  </si>
  <si>
    <t>(2017-2018-1)-12003640-03928-1</t>
  </si>
  <si>
    <t>12102200</t>
  </si>
  <si>
    <t>Internet协议分析实验</t>
  </si>
  <si>
    <t>05826</t>
  </si>
  <si>
    <t>杨艳梅/魏赟</t>
  </si>
  <si>
    <t>工学硕士,管理学博士</t>
  </si>
  <si>
    <t>(2017-2018-1)-12102200-05826-1</t>
  </si>
  <si>
    <t>120E1200</t>
  </si>
  <si>
    <t>Java Web应用开发技术</t>
  </si>
  <si>
    <t>第二专业必修</t>
  </si>
  <si>
    <t>03672</t>
  </si>
  <si>
    <t>李锐</t>
  </si>
  <si>
    <t>周一第10,11,12节{第3-18周}</t>
  </si>
  <si>
    <t>一教213</t>
  </si>
  <si>
    <t>(2017-2018-1)-120E1200-03672-1</t>
  </si>
  <si>
    <t>12002910</t>
  </si>
  <si>
    <t>JAVA编程与开发</t>
  </si>
  <si>
    <t>05792</t>
  </si>
  <si>
    <t>霍欢</t>
  </si>
  <si>
    <t>周一第1,2节{第3-18周};周三第6,7节{第3-18周}</t>
  </si>
  <si>
    <t>一教313;一教313</t>
  </si>
  <si>
    <t>2016级自动化,2016级测控技术与仪器</t>
  </si>
  <si>
    <t>(2017-2018-1)-12002910-05792-1</t>
  </si>
  <si>
    <t>一教137;一教137</t>
  </si>
  <si>
    <t>2016级电气工程及其自动化</t>
  </si>
  <si>
    <t>(2017-2018-1)-12002910-03672-1</t>
  </si>
  <si>
    <t>03400</t>
  </si>
  <si>
    <t>袁健</t>
  </si>
  <si>
    <t>一教113;一教113</t>
  </si>
  <si>
    <t>2016级计算机类</t>
  </si>
  <si>
    <t>(2017-2018-1)-12002910-03400-1</t>
  </si>
  <si>
    <t>05307</t>
  </si>
  <si>
    <t>赵逢禹</t>
  </si>
  <si>
    <t>教授</t>
  </si>
  <si>
    <t>理学博士</t>
  </si>
  <si>
    <t>一教237;一教237</t>
  </si>
  <si>
    <t>2016级电子电气信息类</t>
  </si>
  <si>
    <t>(2017-2018-1)-12002910-05307-1</t>
  </si>
  <si>
    <t>12101410</t>
  </si>
  <si>
    <t>JAVA编程与开发实验</t>
  </si>
  <si>
    <t>04092</t>
  </si>
  <si>
    <t>沈倪勇/霍欢</t>
  </si>
  <si>
    <t>周一第6,7节{第3-18周};周一第8,9节{第3-18周}</t>
  </si>
  <si>
    <t>;</t>
  </si>
  <si>
    <t>(2017-2018-1)-12101410-04092-1</t>
  </si>
  <si>
    <t>沈倪勇/李锐</t>
  </si>
  <si>
    <t>(2017-2018-1)-12101410-04092-2</t>
  </si>
  <si>
    <t>沈倪勇/袁健</t>
  </si>
  <si>
    <t>学士,管理学博士</t>
  </si>
  <si>
    <t>(2017-2018-1)-12101410-04092-3</t>
  </si>
  <si>
    <t>沈倪勇/赵逢禹</t>
  </si>
  <si>
    <t>实验师,教授</t>
  </si>
  <si>
    <t>学士,理学博士</t>
  </si>
  <si>
    <t>(2017-2018-1)-12101410-04092-4</t>
  </si>
  <si>
    <t>04331</t>
  </si>
  <si>
    <t>于莲芝</t>
  </si>
  <si>
    <t>12002600</t>
  </si>
  <si>
    <t>MATLAB(英)</t>
  </si>
  <si>
    <t>03819</t>
  </si>
  <si>
    <t>夏春蕾</t>
  </si>
  <si>
    <t>周一第1,2节{第1-2周};周一第3,4节{第1-2周};周五第6,7节{第1-2周};周五第8,9节{第1-2周}</t>
  </si>
  <si>
    <t>三教105;三教105;三教105;三教105</t>
  </si>
  <si>
    <t>2016级光电信息科学与工程(中德合作)</t>
  </si>
  <si>
    <t>(2017-2018-1)-12002600-03819-1</t>
  </si>
  <si>
    <t>12003280</t>
  </si>
  <si>
    <t>Matlab仿真技术</t>
  </si>
  <si>
    <t>05701</t>
  </si>
  <si>
    <t>常敏</t>
  </si>
  <si>
    <t>周一第3,4,5节{第3-18周}</t>
  </si>
  <si>
    <t>一教332</t>
  </si>
  <si>
    <t>(2017-2018-1)-12003280-03819-1</t>
  </si>
  <si>
    <t>03867</t>
  </si>
  <si>
    <t>应捷</t>
  </si>
  <si>
    <t>一教333</t>
  </si>
  <si>
    <t>(2017-2018-1)-12003280-03867-1</t>
  </si>
  <si>
    <t>12101720</t>
  </si>
  <si>
    <t>Matlab仿真技术实验</t>
  </si>
  <si>
    <t>实验师,高级工程师</t>
  </si>
  <si>
    <t>高红叶/夏春蕾</t>
  </si>
  <si>
    <t>(2017-2018-1)-12101720-05130-1</t>
  </si>
  <si>
    <t>高红叶/应捷</t>
  </si>
  <si>
    <t>(2017-2018-1)-12101720-05130-2</t>
  </si>
  <si>
    <t>12003780</t>
  </si>
  <si>
    <t>PLC技术</t>
  </si>
  <si>
    <t>05827</t>
  </si>
  <si>
    <t>刘子龙</t>
  </si>
  <si>
    <t>一教433</t>
  </si>
  <si>
    <t>2015级自动化</t>
  </si>
  <si>
    <t>(2017-2018-1)-12003780-05827-1</t>
  </si>
  <si>
    <t>06710</t>
  </si>
  <si>
    <t>尹钟</t>
  </si>
  <si>
    <t>12102380</t>
  </si>
  <si>
    <t>PLC技术实验</t>
  </si>
  <si>
    <t>04095</t>
  </si>
  <si>
    <t>蒋明琴/刘子龙</t>
  </si>
  <si>
    <t>工程师,副教授</t>
  </si>
  <si>
    <t>(2017-2018-1)-12102380-04095-1</t>
  </si>
  <si>
    <t>工程师,讲师</t>
  </si>
  <si>
    <t>12000050</t>
  </si>
  <si>
    <t>VC程序设计</t>
  </si>
  <si>
    <t>05703</t>
  </si>
  <si>
    <t>郭汉明</t>
  </si>
  <si>
    <t>三教113</t>
  </si>
  <si>
    <t>2015级光电信息科学与工程</t>
  </si>
  <si>
    <t>(2017-2018-1)-12000050-05703-1</t>
  </si>
  <si>
    <t>05359</t>
  </si>
  <si>
    <t>黄小瑜</t>
  </si>
  <si>
    <t>管理学硕士</t>
  </si>
  <si>
    <t>2015级光电信息科学与工程(卓越班)</t>
  </si>
  <si>
    <t>06061</t>
  </si>
  <si>
    <t>李振庆</t>
  </si>
  <si>
    <t>三教103</t>
  </si>
  <si>
    <t>(2017-2018-1)-12000050-06061-1</t>
  </si>
  <si>
    <t>05347</t>
  </si>
  <si>
    <t>孙玉国</t>
  </si>
  <si>
    <t>副研究员</t>
  </si>
  <si>
    <t>三教109</t>
  </si>
  <si>
    <t>(2017-2018-1)-12000050-05347-1</t>
  </si>
  <si>
    <t>12101660</t>
  </si>
  <si>
    <t>VC程序设计实验</t>
  </si>
  <si>
    <t>沈倪勇/郭汉明</t>
  </si>
  <si>
    <t>(2017-2018-1)-12101660-04092-4</t>
  </si>
  <si>
    <t>沈倪勇/李振庆</t>
  </si>
  <si>
    <t>(2017-2018-1)-12101660-04092-5</t>
  </si>
  <si>
    <t>沈倪勇/孙玉国</t>
  </si>
  <si>
    <t>实验师,副研究员</t>
  </si>
  <si>
    <t>(2017-2018-1)-12101660-04092-1</t>
  </si>
  <si>
    <t>12003550</t>
  </si>
  <si>
    <t>Web应用开发</t>
  </si>
  <si>
    <t>一教401</t>
  </si>
  <si>
    <t>2015级计算机科学与技术</t>
  </si>
  <si>
    <t>(2017-2018-1)-12003550-03672-1</t>
  </si>
  <si>
    <t>05628</t>
  </si>
  <si>
    <t>苏凡军</t>
  </si>
  <si>
    <t>一教446</t>
  </si>
  <si>
    <t>(2017-2018-1)-12003550-05628-1</t>
  </si>
  <si>
    <t>12102090</t>
  </si>
  <si>
    <t>Web应用开发实验</t>
  </si>
  <si>
    <t>杨艳梅/高丽萍</t>
  </si>
  <si>
    <t>工学硕士,理学博士</t>
  </si>
  <si>
    <t>杨艳梅/李锐</t>
  </si>
  <si>
    <t>工学硕士,硕士</t>
  </si>
  <si>
    <t>(2017-2018-1)-12102090-05826-1</t>
  </si>
  <si>
    <t>杨艳梅/苏凡军</t>
  </si>
  <si>
    <t>工学硕士,工学博士</t>
  </si>
  <si>
    <t>(2017-2018-1)-12102090-05826-3</t>
  </si>
  <si>
    <t>12850030</t>
  </si>
  <si>
    <t>安防技术</t>
  </si>
  <si>
    <t>05326</t>
  </si>
  <si>
    <t>孙红</t>
  </si>
  <si>
    <t>周二第10,11,12节{第3-13周}</t>
  </si>
  <si>
    <t>三教207</t>
  </si>
  <si>
    <t>(2017-2018-1)-12850030-05326-1</t>
  </si>
  <si>
    <t>12003390</t>
  </si>
  <si>
    <t>半导体物理与器件(双语)</t>
  </si>
  <si>
    <t>06052</t>
  </si>
  <si>
    <t>徐公杰</t>
  </si>
  <si>
    <t>周一第1,2节{第3-18周};周三第6,7节{第3-17周|单周}</t>
  </si>
  <si>
    <t>一教316;一教316</t>
  </si>
  <si>
    <t>(2017-2018-1)-12003390-06052-1</t>
  </si>
  <si>
    <t>12101870</t>
  </si>
  <si>
    <t>半导体物理与器件实验</t>
  </si>
  <si>
    <t>叶海霞/徐公杰</t>
  </si>
  <si>
    <t>(2017-2018-1)-12101870-05271-1</t>
  </si>
  <si>
    <t>12003840</t>
  </si>
  <si>
    <t>薄膜技术</t>
  </si>
  <si>
    <t>06745</t>
  </si>
  <si>
    <t>程庆庆</t>
  </si>
  <si>
    <t>07268</t>
  </si>
  <si>
    <t>黄元申</t>
  </si>
  <si>
    <t>工程硕士</t>
  </si>
  <si>
    <t>05516</t>
  </si>
  <si>
    <t>张大伟</t>
  </si>
  <si>
    <t>周二第3,4,5节{第3-18周}</t>
  </si>
  <si>
    <t>(2017-2018-1)-12003840-06194-1</t>
  </si>
  <si>
    <t>12102490</t>
  </si>
  <si>
    <t>薄膜技术实验</t>
  </si>
  <si>
    <t>05911</t>
  </si>
  <si>
    <t>研究生,大学本科</t>
  </si>
  <si>
    <t>方宝英/臧小飞</t>
  </si>
  <si>
    <t>工学硕士,博士</t>
  </si>
  <si>
    <t>方宝英/张大伟</t>
  </si>
  <si>
    <t>(2017-2018-1)-12102490-05911-3</t>
  </si>
  <si>
    <t>12002900</t>
  </si>
  <si>
    <t>操作系统A</t>
  </si>
  <si>
    <t>周二第3,4,5节{第3-18周};周四第8,9节{第3-18周}</t>
  </si>
  <si>
    <t>三教116;三教116</t>
  </si>
  <si>
    <t>(2017-2018-1)-12002900-03928-1</t>
  </si>
  <si>
    <t>2016级计算机类,2016级测控技术与仪器</t>
  </si>
  <si>
    <t>(2017-2018-1)-12002900-03400-1</t>
  </si>
  <si>
    <t>02213</t>
  </si>
  <si>
    <t>张幸</t>
  </si>
  <si>
    <t>2016级自动化,2016级电气工程及其自动化</t>
  </si>
  <si>
    <t>(2017-2018-1)-12002900-02213-1</t>
  </si>
  <si>
    <t>160E0073</t>
  </si>
  <si>
    <t>操作系统C</t>
  </si>
  <si>
    <t>周六第3,4,5节{第3-18周}</t>
  </si>
  <si>
    <t>(2017-2018-1)-160E0073-02213-1</t>
  </si>
  <si>
    <t>12003330</t>
  </si>
  <si>
    <t>操作系统基础</t>
  </si>
  <si>
    <t>03812</t>
  </si>
  <si>
    <t>苏胜君</t>
  </si>
  <si>
    <t>一教116;一教116</t>
  </si>
  <si>
    <t>(2017-2018-1)-12003330-03812-1</t>
  </si>
  <si>
    <t>12101780</t>
  </si>
  <si>
    <t>操作系统基础实验</t>
  </si>
  <si>
    <t>07368</t>
  </si>
  <si>
    <t>李瑞祥/苏胜君</t>
  </si>
  <si>
    <t>工程硕士,硕士</t>
  </si>
  <si>
    <t>(2017-2018-1)-12101780-07368-1</t>
  </si>
  <si>
    <t>12101400</t>
  </si>
  <si>
    <t>操作系统实验</t>
  </si>
  <si>
    <t>03984</t>
  </si>
  <si>
    <t>苏华峰/魏赟</t>
  </si>
  <si>
    <t>(2017-2018-1)-12101400-03928-1</t>
  </si>
  <si>
    <t>苏华峰/袁健</t>
  </si>
  <si>
    <t>讲师,副教授</t>
  </si>
  <si>
    <t>硕士,管理学博士</t>
  </si>
  <si>
    <t>(2017-2018-1)-12101400-03400-1</t>
  </si>
  <si>
    <t>苏华峰/张幸</t>
  </si>
  <si>
    <t>硕士,学士</t>
  </si>
  <si>
    <t>(2017-2018-1)-12101400-02213-1</t>
  </si>
  <si>
    <t>12000080</t>
  </si>
  <si>
    <t>测控电路A</t>
  </si>
  <si>
    <t>06636</t>
  </si>
  <si>
    <t>丁丽</t>
  </si>
  <si>
    <t>周三第3,4,5节{第3-18周}</t>
  </si>
  <si>
    <t>(2017-2018-1)-12000080-05723-1</t>
  </si>
  <si>
    <t>05723</t>
  </si>
  <si>
    <t>瑚琦</t>
  </si>
  <si>
    <t>(2017-2018-1)-12000080-05723-2</t>
  </si>
  <si>
    <t>三教107</t>
  </si>
  <si>
    <t>(2017-2018-1)-12000080-05379-1</t>
  </si>
  <si>
    <t>01744</t>
  </si>
  <si>
    <t>穆平安</t>
  </si>
  <si>
    <t>三教105</t>
  </si>
  <si>
    <t>(2017-2018-1)-12000080-01744-1</t>
  </si>
  <si>
    <t>12100040</t>
  </si>
  <si>
    <t>测控电路实验</t>
  </si>
  <si>
    <t>高红叶/丁丽</t>
  </si>
  <si>
    <t>(2017-2018-1)-12100040-05130-2</t>
  </si>
  <si>
    <t>高红叶/瑚琦</t>
  </si>
  <si>
    <t>(2017-2018-1)-12100040-05130-4</t>
  </si>
  <si>
    <t>高红叶/黄元申</t>
  </si>
  <si>
    <t>学士,工程硕士</t>
  </si>
  <si>
    <t>(2017-2018-1)-12100040-05130-3</t>
  </si>
  <si>
    <t>高红叶/穆平安</t>
  </si>
  <si>
    <t>(2017-2018-1)-12100040-05130-1</t>
  </si>
  <si>
    <t>12002960</t>
  </si>
  <si>
    <t>测控工程学导论</t>
  </si>
  <si>
    <t>01805</t>
  </si>
  <si>
    <t>沈昱明</t>
  </si>
  <si>
    <t>周三第6,7节{第7-14周}</t>
  </si>
  <si>
    <t>申二教109</t>
  </si>
  <si>
    <t>2017级测控技术与仪器,2017级电气工程及其自动化,2017级计算机类,2017级电子电气信息类,2017级自动化</t>
  </si>
  <si>
    <t>(2017-2018-1)-12002960-01805-1</t>
  </si>
  <si>
    <t>12003180</t>
  </si>
  <si>
    <t>测控系统</t>
  </si>
  <si>
    <t>06589</t>
  </si>
  <si>
    <t>汪伟</t>
  </si>
  <si>
    <t>一教116</t>
  </si>
  <si>
    <t>2015级测控技术与仪器</t>
  </si>
  <si>
    <t>(2017-2018-1)-12003180-06589-1</t>
  </si>
  <si>
    <t>12101600</t>
  </si>
  <si>
    <t>测控系统实验</t>
  </si>
  <si>
    <t>05384</t>
  </si>
  <si>
    <t>汤玉珺/汪伟</t>
  </si>
  <si>
    <t>工程硕士,工学博士</t>
  </si>
  <si>
    <t>(2017-2018-1)-12101600-05384-1</t>
  </si>
  <si>
    <t>12850230</t>
  </si>
  <si>
    <t>策略管理</t>
  </si>
  <si>
    <t>04100</t>
  </si>
  <si>
    <t>夏耘</t>
  </si>
  <si>
    <t>高级实验师</t>
  </si>
  <si>
    <t>大学毕业</t>
  </si>
  <si>
    <t>周三第10,11,12节{第3-13周}</t>
  </si>
  <si>
    <t>(2017-2018-1)-12850230-04100-2</t>
  </si>
  <si>
    <t>12002000</t>
  </si>
  <si>
    <t>程序设计及实践(C)</t>
  </si>
  <si>
    <t>05066</t>
  </si>
  <si>
    <t>陈章</t>
  </si>
  <si>
    <t>工学硕士</t>
  </si>
  <si>
    <t>三教111</t>
  </si>
  <si>
    <t>(2017-2018-1)-12002000-05066-1</t>
  </si>
  <si>
    <t>09580</t>
  </si>
  <si>
    <t>程国曙</t>
  </si>
  <si>
    <t>研究生班</t>
  </si>
  <si>
    <t>(2017-2018-1)-12002000-09580-1</t>
  </si>
  <si>
    <t>(2017-2018-1)-12002000-09580-2</t>
  </si>
  <si>
    <t>申阶梯教室1</t>
  </si>
  <si>
    <t>(2017-2018-1)-12002000-05359-1</t>
  </si>
  <si>
    <t>申二教208</t>
  </si>
  <si>
    <t>(2017-2018-1)-12002000-05359-2</t>
  </si>
  <si>
    <t>04110</t>
  </si>
  <si>
    <t>黄义萍</t>
  </si>
  <si>
    <t>三教110</t>
  </si>
  <si>
    <t>(2017-2018-1)-12002000-04110-1</t>
  </si>
  <si>
    <t>(2017-2018-1)-12002000-04110-2</t>
  </si>
  <si>
    <t>06084</t>
  </si>
  <si>
    <t>江旻珊</t>
  </si>
  <si>
    <t>申阶梯教室2</t>
  </si>
  <si>
    <t>(2017-2018-1)-12002000-06084-1</t>
  </si>
  <si>
    <t>06639</t>
  </si>
  <si>
    <t>林剑</t>
  </si>
  <si>
    <t>三教110;三教110</t>
  </si>
  <si>
    <t>(2017-2018-1)-12002000-05359-3</t>
  </si>
  <si>
    <t>05671</t>
  </si>
  <si>
    <t>刘丽霞</t>
  </si>
  <si>
    <t>教育学硕士</t>
  </si>
  <si>
    <t>(2017-2018-1)-12002000-05671-1</t>
  </si>
  <si>
    <t>(2017-2018-1)-12002000-05671-2</t>
  </si>
  <si>
    <t>03628</t>
  </si>
  <si>
    <t>马晓旦</t>
  </si>
  <si>
    <t>三教203</t>
  </si>
  <si>
    <t>(2017-2018-1)-12002000-03628-1</t>
  </si>
  <si>
    <t>申二教108</t>
  </si>
  <si>
    <t>(2017-2018-1)-12002000-04100-1</t>
  </si>
  <si>
    <t>05370</t>
  </si>
  <si>
    <t>臧劲松</t>
  </si>
  <si>
    <t>申二教308</t>
  </si>
  <si>
    <t>(2017-2018-1)-12002000-05370-1</t>
  </si>
  <si>
    <t>(2017-2018-1)-12002000-05370-2</t>
  </si>
  <si>
    <t>12002010</t>
  </si>
  <si>
    <t>程序设计及实践(VB.NET)</t>
  </si>
  <si>
    <t>03408</t>
  </si>
  <si>
    <t>柳强</t>
  </si>
  <si>
    <t>工程师</t>
  </si>
  <si>
    <t>三教216;三教216</t>
  </si>
  <si>
    <t>(2017-2018-1)-12002010-03408-1</t>
  </si>
  <si>
    <t>三教216</t>
  </si>
  <si>
    <t>(2017-2018-1)-12002010-03408-2</t>
  </si>
  <si>
    <t>12100710</t>
  </si>
  <si>
    <t>程序设计课程设计(C)</t>
  </si>
  <si>
    <t>一教237;一教237;一教237;一教237</t>
  </si>
  <si>
    <t>(2017-2018-1)-12100710-05359-1</t>
  </si>
  <si>
    <t>2016级自动化</t>
  </si>
  <si>
    <t>一教401;一教401;一教401;一教401</t>
  </si>
  <si>
    <t>(2017-2018-1)-12100710-04110-2</t>
  </si>
  <si>
    <t>一教344;一教344;一教344;一教344</t>
  </si>
  <si>
    <t>(2017-2018-1)-12100710-05359-2</t>
  </si>
  <si>
    <t>一教246;一教246;一教246;一教246</t>
  </si>
  <si>
    <t>(2017-2018-1)-12100710-04100-1</t>
  </si>
  <si>
    <t>一教312;一教312;一教312;一教312</t>
  </si>
  <si>
    <t>2016级测控技术与仪器</t>
  </si>
  <si>
    <t>(2017-2018-1)-12100710-05370-1</t>
  </si>
  <si>
    <t>12003060</t>
  </si>
  <si>
    <t>传感器检测技术</t>
  </si>
  <si>
    <t>06078</t>
  </si>
  <si>
    <t>焦新兵</t>
  </si>
  <si>
    <t>(2017-2018-1)-12003060-05471-1</t>
  </si>
  <si>
    <t>05984</t>
  </si>
  <si>
    <t>李烨</t>
  </si>
  <si>
    <t>三教114</t>
  </si>
  <si>
    <t>(2017-2018-1)-12003060-05984-1</t>
  </si>
  <si>
    <t>06044</t>
  </si>
  <si>
    <t>刘歌群</t>
  </si>
  <si>
    <t>06215</t>
  </si>
  <si>
    <t>王永雄</t>
  </si>
  <si>
    <t>三教116</t>
  </si>
  <si>
    <t>(2017-2018-1)-12003060-06215-1</t>
  </si>
  <si>
    <t>05880</t>
  </si>
  <si>
    <t>肖儿良</t>
  </si>
  <si>
    <t>三教112</t>
  </si>
  <si>
    <t>(2017-2018-1)-12003060-05880-1</t>
  </si>
  <si>
    <t>(2017-2018-1)-12003060-04331-1</t>
  </si>
  <si>
    <t>12101480</t>
  </si>
  <si>
    <t>传感器检测技术实验</t>
  </si>
  <si>
    <t>蒋明琴/焦新兵</t>
  </si>
  <si>
    <t>(2017-2018-1)-12101480-04095-2</t>
  </si>
  <si>
    <t>蒋明琴/李烨</t>
  </si>
  <si>
    <t>工程师,高级工程师</t>
  </si>
  <si>
    <t>(2017-2018-1)-12101480-04095-10</t>
  </si>
  <si>
    <t>蒋明琴/王永雄</t>
  </si>
  <si>
    <t>(2017-2018-1)-12101480-04095-9</t>
  </si>
  <si>
    <t>蒋明琴/肖儿良</t>
  </si>
  <si>
    <t>(2017-2018-1)-12101480-04095-7</t>
  </si>
  <si>
    <t>蒋明琴/于莲芝</t>
  </si>
  <si>
    <t>(2017-2018-1)-12101480-04095-6</t>
  </si>
  <si>
    <t>12003660</t>
  </si>
  <si>
    <t>传感网与物联网</t>
  </si>
  <si>
    <t>06395</t>
  </si>
  <si>
    <t>杨桂松</t>
  </si>
  <si>
    <t>一教416</t>
  </si>
  <si>
    <t>(2017-2018-1)-12003660-06395-1</t>
  </si>
  <si>
    <t>12102230</t>
  </si>
  <si>
    <t>传感网与物联网实验</t>
  </si>
  <si>
    <t>杨艳梅/杨桂松</t>
  </si>
  <si>
    <t>(2017-2018-1)-12102230-05826-1</t>
  </si>
  <si>
    <t>12102630</t>
  </si>
  <si>
    <t>单片机创新实践</t>
  </si>
  <si>
    <t>(2017-2018-1)-12102630-05723-1</t>
  </si>
  <si>
    <t>12850010</t>
  </si>
  <si>
    <t>单片机应用与电子竞赛实训</t>
  </si>
  <si>
    <t>05185</t>
  </si>
  <si>
    <t>佟国香</t>
  </si>
  <si>
    <t>周二第10,11,12节{第3-18周}</t>
  </si>
  <si>
    <t>(2017-2018-1)-12850010-05185-1</t>
  </si>
  <si>
    <t>12002800</t>
  </si>
  <si>
    <t>德语Ⅲ</t>
  </si>
  <si>
    <t>06206</t>
  </si>
  <si>
    <t>庄利</t>
  </si>
  <si>
    <t>助教</t>
  </si>
  <si>
    <t>周二第6,7节{第3-18周};周三第8,9节{第3-18周}</t>
  </si>
  <si>
    <t>三教105;三教105</t>
  </si>
  <si>
    <t>(2017-2018-1)-12002800-06206-1</t>
  </si>
  <si>
    <t>12003920</t>
  </si>
  <si>
    <t>电磁场与电动力学(英)</t>
  </si>
  <si>
    <t>05235</t>
  </si>
  <si>
    <t>耿滔</t>
  </si>
  <si>
    <t>周三第6,7节{第3-18周};周五第1,2节{第3-18周}</t>
  </si>
  <si>
    <t>一教416;一教416</t>
  </si>
  <si>
    <t>(2017-2018-1)-12003920-05235-1</t>
  </si>
  <si>
    <t>12002120</t>
  </si>
  <si>
    <t>电磁兼容理论及应用</t>
  </si>
  <si>
    <t>06734</t>
  </si>
  <si>
    <t>姜松</t>
  </si>
  <si>
    <t>(2017-2018-1)-12002120-06734-1</t>
  </si>
  <si>
    <t>(2017-2018-1)-12002120-06734-2</t>
  </si>
  <si>
    <t>03769</t>
  </si>
  <si>
    <t>张荣福</t>
  </si>
  <si>
    <t>12101700</t>
  </si>
  <si>
    <t>电磁兼容理论及应用实验</t>
  </si>
  <si>
    <t>李瑞祥/姜松</t>
  </si>
  <si>
    <t>工程硕士,博士</t>
  </si>
  <si>
    <t>(2017-2018-1)-12101700-07368-2</t>
  </si>
  <si>
    <t>12003410</t>
  </si>
  <si>
    <t>电磁理论</t>
  </si>
  <si>
    <t>06332</t>
  </si>
  <si>
    <t>李建杰</t>
  </si>
  <si>
    <t>周三第6,7节{第4-18周|双周};周五第1,2节{第3-18周}</t>
  </si>
  <si>
    <t>一教212;一教212</t>
  </si>
  <si>
    <t>(2017-2018-1)-12003410-06332-1</t>
  </si>
  <si>
    <t>12101890</t>
  </si>
  <si>
    <t>电磁理论实验</t>
  </si>
  <si>
    <t>叶海霞/李建杰</t>
  </si>
  <si>
    <t>(2017-2018-1)-12101890-05271-1</t>
  </si>
  <si>
    <t>12003420</t>
  </si>
  <si>
    <t>电动力学</t>
  </si>
  <si>
    <t>06152</t>
  </si>
  <si>
    <t>臧小飞</t>
  </si>
  <si>
    <t>(2017-2018-1)-12003420-06152-1</t>
  </si>
  <si>
    <t>12101900</t>
  </si>
  <si>
    <t>电动力学实验</t>
  </si>
  <si>
    <t>叶海霞/臧小飞</t>
  </si>
  <si>
    <t>(2017-2018-1)-12101900-05271-1</t>
  </si>
  <si>
    <t>12002100</t>
  </si>
  <si>
    <t>电工技术基础</t>
  </si>
  <si>
    <t>05084</t>
  </si>
  <si>
    <t>郝润科</t>
  </si>
  <si>
    <t>一教105</t>
  </si>
  <si>
    <t>2016级机械设计制造及其自动化(国际工程)(中德合作)</t>
  </si>
  <si>
    <t>(2017-2018-1)-12002100-05084-1</t>
  </si>
  <si>
    <t>05577</t>
  </si>
  <si>
    <t>易映萍</t>
  </si>
  <si>
    <t>2016级应用物理学</t>
  </si>
  <si>
    <t>18000170</t>
  </si>
  <si>
    <t>一教144</t>
  </si>
  <si>
    <t>(2017-2018-1)-18000170-03769-1</t>
  </si>
  <si>
    <t>一教101</t>
  </si>
  <si>
    <t>2015级工业工程</t>
  </si>
  <si>
    <t>(2017-2018-1)-12002100-03769-1</t>
  </si>
  <si>
    <t>12002090</t>
  </si>
  <si>
    <t>电工与电子学</t>
  </si>
  <si>
    <t>2016级能源动力类</t>
  </si>
  <si>
    <t>05456</t>
  </si>
  <si>
    <t>陈国平</t>
  </si>
  <si>
    <t>一教100;一教100</t>
  </si>
  <si>
    <t>2016级生物医学工程,2016级食品科学与工程,2016级制药工程,2016级医学影像技术,2016级医学信息工程,2016级食品质量与安全</t>
  </si>
  <si>
    <t>(2017-2018-1)-12002090-05456-1</t>
  </si>
  <si>
    <t>周一第3,4节{第3-18周};周三第8,9节{第3-18周}</t>
  </si>
  <si>
    <t>2016级生物医学工程类,2016级假肢矫形工程</t>
  </si>
  <si>
    <t>(2017-2018-1)-12002090-05456-2</t>
  </si>
  <si>
    <t>05569</t>
  </si>
  <si>
    <t>陈青</t>
  </si>
  <si>
    <t>一教200;一教200</t>
  </si>
  <si>
    <t>(2017-2018-1)-12002090-05569-1</t>
  </si>
  <si>
    <t>(2017-2018-1)-12002090-05569-2</t>
  </si>
  <si>
    <t>06618</t>
  </si>
  <si>
    <t>李峰</t>
  </si>
  <si>
    <t>一教250;一教250</t>
  </si>
  <si>
    <t>2016级生物医学工程类</t>
  </si>
  <si>
    <t>(2017-2018-1)-12002090-06618-1</t>
  </si>
  <si>
    <t>(2017-2018-1)-12002090-06618-2</t>
  </si>
  <si>
    <t>05963</t>
  </si>
  <si>
    <t>李孜</t>
  </si>
  <si>
    <t>周一第8,9节{第3-18周};周三第3,4节{第3-18周}</t>
  </si>
  <si>
    <t>2016级土木类</t>
  </si>
  <si>
    <t>(2017-2018-1)-12002090-05963-1</t>
  </si>
  <si>
    <t>周一第6,7节{第3-18周};周三第1,2节{第3-18周}</t>
  </si>
  <si>
    <t>(2017-2018-1)-12002090-05963-2</t>
  </si>
  <si>
    <t>2016级材料科学与工程类</t>
  </si>
  <si>
    <t>(2017-2018-1)-12002090-00846-1</t>
  </si>
  <si>
    <t>2016级材料科学与工程(卓越班),2016级包装工程</t>
  </si>
  <si>
    <t>(2017-2018-1)-12002090-00846-2</t>
  </si>
  <si>
    <t>04073</t>
  </si>
  <si>
    <t>王楠</t>
  </si>
  <si>
    <t>一教150;一教150</t>
  </si>
  <si>
    <t>(2017-2018-1)-12002090-04073-1</t>
  </si>
  <si>
    <t>2016级机械类</t>
  </si>
  <si>
    <t>(2017-2018-1)-12002090-04073-2</t>
  </si>
  <si>
    <t>05459</t>
  </si>
  <si>
    <t>谢明</t>
  </si>
  <si>
    <t>(2017-2018-1)-12002090-05459-1</t>
  </si>
  <si>
    <t>2016级环境工程</t>
  </si>
  <si>
    <t>(2017-2018-1)-12002090-05459-2</t>
  </si>
  <si>
    <t>04078</t>
  </si>
  <si>
    <t>张志华</t>
  </si>
  <si>
    <t>2016级食品科学与工程类</t>
  </si>
  <si>
    <t>(2017-2018-1)-12002090-04078-1</t>
  </si>
  <si>
    <t>2016级印刷工程(卓越班)</t>
  </si>
  <si>
    <t>(2017-2018-1)-12002090-04078-2</t>
  </si>
  <si>
    <t>12003740</t>
  </si>
  <si>
    <t>电机与拖动</t>
  </si>
  <si>
    <t>05471</t>
  </si>
  <si>
    <t>李少龙</t>
  </si>
  <si>
    <t>一教301</t>
  </si>
  <si>
    <t>(2017-2018-1)-12003740-05292-2</t>
  </si>
  <si>
    <t>05292</t>
  </si>
  <si>
    <t>李正</t>
  </si>
  <si>
    <t>一教332;一教332</t>
  </si>
  <si>
    <t>(2017-2018-1)-12003740-05292-1</t>
  </si>
  <si>
    <t>12102320</t>
  </si>
  <si>
    <t>电机与拖动实验</t>
  </si>
  <si>
    <t>04098</t>
  </si>
  <si>
    <t>刘宇峰/李少龙</t>
  </si>
  <si>
    <t>,讲师</t>
  </si>
  <si>
    <t>大学专科和专科学校,研究生</t>
  </si>
  <si>
    <t>,硕士</t>
  </si>
  <si>
    <t>(2017-2018-1)-12102320-04098-1</t>
  </si>
  <si>
    <t>刘宇峰/李正</t>
  </si>
  <si>
    <t>,工学博士</t>
  </si>
  <si>
    <t>(2017-2018-1)-12102320-04098-2</t>
  </si>
  <si>
    <t>12002390</t>
  </si>
  <si>
    <t>电力电子技术</t>
  </si>
  <si>
    <t>05472</t>
  </si>
  <si>
    <t>金爱娟</t>
  </si>
  <si>
    <t>三教303;三教303</t>
  </si>
  <si>
    <t>(2017-2018-1)-12002390-05472-1</t>
  </si>
  <si>
    <t>05968</t>
  </si>
  <si>
    <t>赵敏</t>
  </si>
  <si>
    <t>三教305;三教305</t>
  </si>
  <si>
    <t>(2017-2018-1)-12002390-05968-1</t>
  </si>
  <si>
    <t>12002391</t>
  </si>
  <si>
    <t>电力电子技术(双语)</t>
  </si>
  <si>
    <t>一教144;一教144</t>
  </si>
  <si>
    <t>(2017-2018-1)-12002391-05963-1</t>
  </si>
  <si>
    <t>06498</t>
  </si>
  <si>
    <t>袁庆庆</t>
  </si>
  <si>
    <t>一教146;一教146</t>
  </si>
  <si>
    <t>(2017-2018-1)-12002391-06498-1</t>
  </si>
  <si>
    <t>12102330</t>
  </si>
  <si>
    <t>电力电子技术实验</t>
  </si>
  <si>
    <t>刘宇峰/金爱娟</t>
  </si>
  <si>
    <t>,副教授</t>
  </si>
  <si>
    <t>,博士</t>
  </si>
  <si>
    <t>(2017-2018-1)-12102330-04098-3</t>
  </si>
  <si>
    <t>刘宇峰/李孜</t>
  </si>
  <si>
    <t>(2017-2018-1)-12102330-04098-1</t>
  </si>
  <si>
    <t>刘宇峰/袁庆庆</t>
  </si>
  <si>
    <t>(2017-2018-1)-12102330-04098-2</t>
  </si>
  <si>
    <t>刘宇峰/赵敏</t>
  </si>
  <si>
    <t>(2017-2018-1)-12102330-04098-4</t>
  </si>
  <si>
    <t>12002050</t>
  </si>
  <si>
    <t>电路原理</t>
  </si>
  <si>
    <t>04075</t>
  </si>
  <si>
    <t>侯文</t>
  </si>
  <si>
    <t>(2017-2018-1)-12002050-04075-1</t>
  </si>
  <si>
    <t>(2017-2018-1)-12002050-04075-2</t>
  </si>
  <si>
    <t>05154</t>
  </si>
  <si>
    <t>李海英</t>
  </si>
  <si>
    <t>三教217;三教217</t>
  </si>
  <si>
    <t>2016级生物医学工程,2016级食品科学与工程,2016级食品质量与安全,2016级假肢矫形工程,2016级医学信息工程,2016级制药工程,2016级医学影</t>
  </si>
  <si>
    <t>(2017-2018-1)-12002050-05154-1</t>
  </si>
  <si>
    <t>2016级生物医学工程(专升本)</t>
  </si>
  <si>
    <t>(2017-2018-1)-12002050-05154-2</t>
  </si>
  <si>
    <t>12003030</t>
  </si>
  <si>
    <t>电气工程学导论</t>
  </si>
  <si>
    <t>05695</t>
  </si>
  <si>
    <t>副教授,教授</t>
  </si>
  <si>
    <t>博士,博士</t>
  </si>
  <si>
    <t>周五第6,7节{第7-14周}</t>
  </si>
  <si>
    <t>(2017-2018-1)-12003030-05695-1</t>
  </si>
  <si>
    <t>12002990</t>
  </si>
  <si>
    <t>电子工程学导论</t>
  </si>
  <si>
    <t>06101</t>
  </si>
  <si>
    <t>蔡斌</t>
  </si>
  <si>
    <t>申一教202</t>
  </si>
  <si>
    <t>(2017-2018-1)-12002990-06101-1</t>
  </si>
  <si>
    <t>12101210</t>
  </si>
  <si>
    <t>电子实习</t>
  </si>
  <si>
    <t>06201</t>
  </si>
  <si>
    <t>姚恒</t>
  </si>
  <si>
    <t>2014级电子信息科学与技术(中英合作)</t>
  </si>
  <si>
    <t>(2017-2018-1)-12101210-05085-1</t>
  </si>
  <si>
    <t>12101470</t>
  </si>
  <si>
    <t>电子实习A</t>
  </si>
  <si>
    <t>05528</t>
  </si>
  <si>
    <t>董祥美</t>
  </si>
  <si>
    <t>周一第1,2节{第2-2周|双周};周一第3,4节{第2-2周|双周};周五第6,7节{第2-2周|双周};周五第8,9节{第2-2周|双周}</t>
  </si>
  <si>
    <t>三教317;三教317;三教317;三教317</t>
  </si>
  <si>
    <t>2016级测控技术与仪器,2016级电气工程及其自动化,2016级计算机类,2016级电子电气信息类,2016级自动化</t>
  </si>
  <si>
    <t>(2017-2018-1)-12101470-05528-1</t>
  </si>
  <si>
    <t>12003560</t>
  </si>
  <si>
    <t>多媒体技术A</t>
  </si>
  <si>
    <t>05155</t>
  </si>
  <si>
    <t>欧广宇</t>
  </si>
  <si>
    <t>一教413</t>
  </si>
  <si>
    <t>(2017-2018-1)-12003560-05155-1</t>
  </si>
  <si>
    <t>12102100</t>
  </si>
  <si>
    <t>多媒体技术实验</t>
  </si>
  <si>
    <t>杨艳梅/欧广宇</t>
  </si>
  <si>
    <t>(2017-2018-1)-12102100-05826-1</t>
  </si>
  <si>
    <t>12002030</t>
  </si>
  <si>
    <t>多媒体技术与应用</t>
  </si>
  <si>
    <t>三教215</t>
  </si>
  <si>
    <t>(2017-2018-1)-12002030-03408-3</t>
  </si>
  <si>
    <t>(2017-2018-1)-12002030-03408-4</t>
  </si>
  <si>
    <t>06060</t>
  </si>
  <si>
    <t>陶春先</t>
  </si>
  <si>
    <t>三教217</t>
  </si>
  <si>
    <t>(2017-2018-1)-12002030-05359-4</t>
  </si>
  <si>
    <t>09581</t>
  </si>
  <si>
    <t>吴悰</t>
  </si>
  <si>
    <t>周二第6,7节{第3-18周};周二第8,9节{第3-18周}</t>
  </si>
  <si>
    <t>(2017-2018-1)-12002030-09581-1</t>
  </si>
  <si>
    <t>(2017-2018-1)-12002030-09581-3</t>
  </si>
  <si>
    <t>12002860</t>
  </si>
  <si>
    <t>封装技术(英)</t>
  </si>
  <si>
    <t>06240</t>
  </si>
  <si>
    <t>戴博</t>
  </si>
  <si>
    <t>周二第3,4节{第3-18周}</t>
  </si>
  <si>
    <t>(2017-2018-1)-12002860-06240-1</t>
  </si>
  <si>
    <t>12003070</t>
  </si>
  <si>
    <t>工程测试技术(双语)</t>
  </si>
  <si>
    <t>05451</t>
  </si>
  <si>
    <t>汪正祥</t>
  </si>
  <si>
    <t>(2017-2018-1)-12003070-05451-1</t>
  </si>
  <si>
    <t>05543</t>
  </si>
  <si>
    <t>张轩雄</t>
  </si>
  <si>
    <t>研究员</t>
  </si>
  <si>
    <t>一教117</t>
  </si>
  <si>
    <t>(2017-2018-1)-12003070-05543-1</t>
  </si>
  <si>
    <t>12101490</t>
  </si>
  <si>
    <t>工程测试技术实验</t>
  </si>
  <si>
    <t>汤玉珺/汪正祥</t>
  </si>
  <si>
    <t>(2017-2018-1)-12101490-05384-2</t>
  </si>
  <si>
    <t>汤玉珺/张轩雄</t>
  </si>
  <si>
    <t>实验师,研究员</t>
  </si>
  <si>
    <t>(2017-2018-1)-12101490-05384-1</t>
  </si>
  <si>
    <t>12003110</t>
  </si>
  <si>
    <t>工程光学与光电检测</t>
  </si>
  <si>
    <t>周三第1,2节{第3-18周};周五第6,7节{第3-17周|单周}</t>
  </si>
  <si>
    <t>一教429;一教429</t>
  </si>
  <si>
    <t>(2017-2018-1)-12003110-05701-1</t>
  </si>
  <si>
    <t>12101520</t>
  </si>
  <si>
    <t>工程光学与光电检测实验</t>
  </si>
  <si>
    <t>董祥美/常敏</t>
  </si>
  <si>
    <t>高级实验师,副教授</t>
  </si>
  <si>
    <t>工学博士,工学博士</t>
  </si>
  <si>
    <t>(2017-2018-1)-12101520-05528-1</t>
  </si>
  <si>
    <t>12003050</t>
  </si>
  <si>
    <t>光电工程学导论</t>
  </si>
  <si>
    <t>05190</t>
  </si>
  <si>
    <t>教授,教授</t>
  </si>
  <si>
    <t>(2017-2018-1)-12003050-05190-1</t>
  </si>
  <si>
    <t>12001570</t>
  </si>
  <si>
    <t>光电器件原理与应用</t>
  </si>
  <si>
    <t>06019</t>
  </si>
  <si>
    <t>陈克坚</t>
  </si>
  <si>
    <t>(2017-2018-1)-12001570-05562-1</t>
  </si>
  <si>
    <t>06231</t>
  </si>
  <si>
    <t>谷付星</t>
  </si>
  <si>
    <t>(2017-2018-1)-12001570-06231-1</t>
  </si>
  <si>
    <t>05839</t>
  </si>
  <si>
    <t>朱亦鸣</t>
  </si>
  <si>
    <t>(2017-2018-1)-12001570-05839-1</t>
  </si>
  <si>
    <t>12101930</t>
  </si>
  <si>
    <t>光电器件原理与应用实验</t>
  </si>
  <si>
    <t>叶海霞/陈克坚</t>
  </si>
  <si>
    <t>(2017-2018-1)-12101930-05271-4</t>
  </si>
  <si>
    <t>讲师,教授</t>
  </si>
  <si>
    <t>叶海霞/谷付星</t>
  </si>
  <si>
    <t>(2017-2018-1)-12101930-05271-3</t>
  </si>
  <si>
    <t>叶海霞/朱亦鸣</t>
  </si>
  <si>
    <t>(2017-2018-1)-12101930-05271-5</t>
  </si>
  <si>
    <t>12850180</t>
  </si>
  <si>
    <t>函数式编程语言(F#)</t>
  </si>
  <si>
    <t>06334</t>
  </si>
  <si>
    <t>艾均</t>
  </si>
  <si>
    <t>(2017-2018-1)-12850180-06334-1</t>
  </si>
  <si>
    <t>12003290</t>
  </si>
  <si>
    <t>机器人控制技术</t>
  </si>
  <si>
    <t>05587</t>
  </si>
  <si>
    <t>华云松</t>
  </si>
  <si>
    <t>(2017-2018-1)-12003290-05587-1</t>
  </si>
  <si>
    <t>12101730</t>
  </si>
  <si>
    <t>机器人控制技术实验</t>
  </si>
  <si>
    <t>高红叶/华云松</t>
  </si>
  <si>
    <t>(2017-2018-1)-12101730-05130-1</t>
  </si>
  <si>
    <t>12003431</t>
  </si>
  <si>
    <t>激光原理(双语)</t>
  </si>
  <si>
    <t>06211</t>
  </si>
  <si>
    <t>郝强</t>
  </si>
  <si>
    <t>(2017-2018-1)-12003431-06084-1</t>
  </si>
  <si>
    <t>05922</t>
  </si>
  <si>
    <t>彭滟</t>
  </si>
  <si>
    <t>一教317;一教317</t>
  </si>
  <si>
    <t>(2017-2018-1)-12003431-05922-1</t>
  </si>
  <si>
    <t>袁帅</t>
  </si>
  <si>
    <t>周五第10,11,12节{第3-18周}</t>
  </si>
  <si>
    <t>(2017-2018-1)-12003431-08760-1</t>
  </si>
  <si>
    <t>12101910</t>
  </si>
  <si>
    <t>激光原理实验</t>
  </si>
  <si>
    <t>方宝英/郝强</t>
  </si>
  <si>
    <t>(2017-2018-1)-12101910-05911-1</t>
  </si>
  <si>
    <t>方宝英/彭滟</t>
  </si>
  <si>
    <t>(2017-2018-1)-12101910-05911-2</t>
  </si>
  <si>
    <t>方宝英/袁帅</t>
  </si>
  <si>
    <t>(2017-2018-1)-12101910-05911-4</t>
  </si>
  <si>
    <t>12001170</t>
  </si>
  <si>
    <t>计算机导论(双语)</t>
  </si>
  <si>
    <t>周五第6,7节{第3-18周}</t>
  </si>
  <si>
    <t>四教106</t>
  </si>
  <si>
    <t>2016级英语</t>
  </si>
  <si>
    <t>(2017-2018-1)-12001170-06273-1</t>
  </si>
  <si>
    <t>12003470</t>
  </si>
  <si>
    <t>计算机仿真</t>
  </si>
  <si>
    <t>03938</t>
  </si>
  <si>
    <t>巨志勇</t>
  </si>
  <si>
    <t>一教430</t>
  </si>
  <si>
    <t>2015级智能科学与技术</t>
  </si>
  <si>
    <t>(2017-2018-1)-12003470-06727-1</t>
  </si>
  <si>
    <t>12101970</t>
  </si>
  <si>
    <t>计算机仿真实验</t>
  </si>
  <si>
    <t>05085</t>
  </si>
  <si>
    <t>熊晓君/巨志勇</t>
  </si>
  <si>
    <t>(2017-2018-1)-12101970-05085-1</t>
  </si>
  <si>
    <t>12003010</t>
  </si>
  <si>
    <t>计算机工程学导论</t>
  </si>
  <si>
    <t>03328</t>
  </si>
  <si>
    <t>陈世平</t>
  </si>
  <si>
    <t>申一教302</t>
  </si>
  <si>
    <t>(2017-2018-1)-12003010-03328-1</t>
  </si>
  <si>
    <t>12004050</t>
  </si>
  <si>
    <t>计算机绘图</t>
  </si>
  <si>
    <t>周一第8,9节{第3-18周}</t>
  </si>
  <si>
    <t>(2017-2018-1)-12004050-05587-1</t>
  </si>
  <si>
    <t>12850050</t>
  </si>
  <si>
    <t>计算思维和程序</t>
  </si>
  <si>
    <t>(2017-2018-1)-12850050-05370-3</t>
  </si>
  <si>
    <t>12003800</t>
  </si>
  <si>
    <t>开关电源</t>
  </si>
  <si>
    <t>(2017-2018-1)-12003800-05471-1</t>
  </si>
  <si>
    <t>12102400</t>
  </si>
  <si>
    <t>开关电源实验</t>
  </si>
  <si>
    <t>(2017-2018-1)-12102400-04098-1</t>
  </si>
  <si>
    <t>12003830</t>
  </si>
  <si>
    <t>控制系统仿真</t>
  </si>
  <si>
    <t>05044</t>
  </si>
  <si>
    <t>许维东</t>
  </si>
  <si>
    <t>(2017-2018-1)-12003830-05044-1</t>
  </si>
  <si>
    <t>12102450</t>
  </si>
  <si>
    <t>控制系统仿真实验</t>
  </si>
  <si>
    <t>06221</t>
  </si>
  <si>
    <t>李铁栓/许维东</t>
  </si>
  <si>
    <t>(2017-2018-1)-12102450-06221-1</t>
  </si>
  <si>
    <t>12002040</t>
  </si>
  <si>
    <t>离散数学</t>
  </si>
  <si>
    <t>02230</t>
  </si>
  <si>
    <t>胡德敏</t>
  </si>
  <si>
    <t>2016级测控技术与仪器,2016级自动化,2016级电气工程及其自动化</t>
  </si>
  <si>
    <t>(2017-2018-1)-12002040-02230-1</t>
  </si>
  <si>
    <t>06273</t>
  </si>
  <si>
    <t>刘亚</t>
  </si>
  <si>
    <t>(2017-2018-1)-12002040-06273-1</t>
  </si>
  <si>
    <t>05132</t>
  </si>
  <si>
    <t>张艳</t>
  </si>
  <si>
    <t>(2017-2018-1)-12002040-05132-1</t>
  </si>
  <si>
    <t>12003630</t>
  </si>
  <si>
    <t>路由与交换</t>
  </si>
  <si>
    <t>06422</t>
  </si>
  <si>
    <t>韩韧</t>
  </si>
  <si>
    <t>一教417</t>
  </si>
  <si>
    <t>(2017-2018-1)-12003630-06422-1</t>
  </si>
  <si>
    <t>12102190</t>
  </si>
  <si>
    <t>路由与交换实验</t>
  </si>
  <si>
    <t>杨艳梅/韩韧</t>
  </si>
  <si>
    <t>(2017-2018-1)-12102190-05826-1</t>
  </si>
  <si>
    <t>12002620</t>
  </si>
  <si>
    <t>模拟电路(英)</t>
  </si>
  <si>
    <t>周二第1,2节{第3-18周};周四第6,7节{第3-18周}</t>
  </si>
  <si>
    <t>(2017-2018-1)-12002620-06201-1</t>
  </si>
  <si>
    <t>12002500</t>
  </si>
  <si>
    <t>模拟电子技术</t>
  </si>
  <si>
    <t>03447</t>
  </si>
  <si>
    <t>蒋玲</t>
  </si>
  <si>
    <t>三教218;三教218</t>
  </si>
  <si>
    <t>(2017-2018-1)-12002500-03447-1</t>
  </si>
  <si>
    <t>(2017-2018-1)-12002500-03447-2</t>
  </si>
  <si>
    <t>01817</t>
  </si>
  <si>
    <t>刘牮</t>
  </si>
  <si>
    <t>研究生结业</t>
  </si>
  <si>
    <t>周一第6,7节{第3-18周};周三第6,7节{第3-18周}</t>
  </si>
  <si>
    <t>三教215;三教215</t>
  </si>
  <si>
    <t>(2017-2018-1)-12002500-01817-1</t>
  </si>
  <si>
    <t>周二第6,7节{第3-18周};周四第3,4节{第3-18周}</t>
  </si>
  <si>
    <t>(2017-2018-1)-12002500-01817-2</t>
  </si>
  <si>
    <t>04080</t>
  </si>
  <si>
    <t>钱建秋</t>
  </si>
  <si>
    <t>三教219;三教219</t>
  </si>
  <si>
    <t>(2017-2018-1)-12002500-04080-1</t>
  </si>
  <si>
    <t>(2017-2018-1)-12002500-04080-2</t>
  </si>
  <si>
    <t>12850100</t>
  </si>
  <si>
    <t>汽车电子技术</t>
  </si>
  <si>
    <t>05868</t>
  </si>
  <si>
    <t>秦川</t>
  </si>
  <si>
    <t>(2017-2018-1)-12850100-05868-1</t>
  </si>
  <si>
    <t>160E0270</t>
  </si>
  <si>
    <t>嵌入式系统</t>
  </si>
  <si>
    <t>周三第10,11,12节{第3-18周}</t>
  </si>
  <si>
    <t>(2017-2018-1)-160E0270-05185-1</t>
  </si>
  <si>
    <t>12003190</t>
  </si>
  <si>
    <t>嵌入式系统A</t>
  </si>
  <si>
    <t>03932</t>
  </si>
  <si>
    <t>付东翔</t>
  </si>
  <si>
    <t>(2017-2018-1)-12003190-03932-1</t>
  </si>
  <si>
    <t>05221</t>
  </si>
  <si>
    <t>张会林</t>
  </si>
  <si>
    <t>一教132</t>
  </si>
  <si>
    <t>(2017-2018-1)-12003190-05221-1</t>
  </si>
  <si>
    <t>05692</t>
  </si>
  <si>
    <t>张学典</t>
  </si>
  <si>
    <t>一教133</t>
  </si>
  <si>
    <t>(2017-2018-1)-12003190-05692-1</t>
  </si>
  <si>
    <t>12101610</t>
  </si>
  <si>
    <t>嵌入式系统实验A</t>
  </si>
  <si>
    <t>郭立/付东翔</t>
  </si>
  <si>
    <t>(2017-2018-1)-12101610-05392-2</t>
  </si>
  <si>
    <t>郭立/张会林</t>
  </si>
  <si>
    <t>(2017-2018-1)-12101610-05392-1</t>
  </si>
  <si>
    <t>郭立/张学典</t>
  </si>
  <si>
    <t>助教,教授</t>
  </si>
  <si>
    <t>(2017-2018-1)-12101610-05392-3</t>
  </si>
  <si>
    <t>12003100</t>
  </si>
  <si>
    <t>热工与工程流体力学</t>
  </si>
  <si>
    <t>(2017-2018-1)-12003100-01805-1</t>
  </si>
  <si>
    <t>12101510</t>
  </si>
  <si>
    <t>热工与工程流体力学实验</t>
  </si>
  <si>
    <t>汤玉珺/沈昱明</t>
  </si>
  <si>
    <t>(2017-2018-1)-12101510-05384-1</t>
  </si>
  <si>
    <t>12003450</t>
  </si>
  <si>
    <t>人工智能A</t>
  </si>
  <si>
    <t>05855</t>
  </si>
  <si>
    <t>杨晶东</t>
  </si>
  <si>
    <t>三教218</t>
  </si>
  <si>
    <t>2015级计算机科学与技术,2015级智能科学与技术</t>
  </si>
  <si>
    <t>(2017-2018-1)-12003450-05855-1</t>
  </si>
  <si>
    <t>12101950</t>
  </si>
  <si>
    <t>人工智能实验</t>
  </si>
  <si>
    <t>熊晓君/杨晶东</t>
  </si>
  <si>
    <t>(2017-2018-1)-12101950-05085-1</t>
  </si>
  <si>
    <t>12002240</t>
  </si>
  <si>
    <t>软件工程</t>
  </si>
  <si>
    <t>05168</t>
  </si>
  <si>
    <t>陈庆奎</t>
  </si>
  <si>
    <t>(2017-2018-1)-12002240-05132-1</t>
  </si>
  <si>
    <t>05672</t>
  </si>
  <si>
    <t>赵海燕</t>
  </si>
  <si>
    <t>(2017-2018-1)-12002240-05672-1</t>
  </si>
  <si>
    <t>12102070</t>
  </si>
  <si>
    <t>软件工程实验</t>
  </si>
  <si>
    <t>工学硕士,工学硕士</t>
  </si>
  <si>
    <t>杨艳梅/张艳</t>
  </si>
  <si>
    <t>(2017-2018-1)-12102070-05826-2</t>
  </si>
  <si>
    <t>杨艳梅/赵海燕</t>
  </si>
  <si>
    <t>(2017-2018-1)-12102070-05826-3</t>
  </si>
  <si>
    <t>12003930</t>
  </si>
  <si>
    <t>数据结构与程序设计(英)</t>
  </si>
  <si>
    <t>周一第6,7节{第3-18周};周三第1,2节{第3-18周};周三第3,4节{第3-18周}</t>
  </si>
  <si>
    <t>一教425;一教425;一教425</t>
  </si>
  <si>
    <t>(2017-2018-1)-12003930-05792-1</t>
  </si>
  <si>
    <t>12002230</t>
  </si>
  <si>
    <t>数据库原理</t>
  </si>
  <si>
    <t>李瑞祥</t>
  </si>
  <si>
    <t>(2017-2018-1)-12002230-07368-1</t>
  </si>
  <si>
    <t>05916</t>
  </si>
  <si>
    <t>裴颂文</t>
  </si>
  <si>
    <t>2015级自动化,2015级网络工程</t>
  </si>
  <si>
    <t>(2017-2018-1)-12002230-05916-1</t>
  </si>
  <si>
    <t>(2017-2018-1)-12002230-05326-1</t>
  </si>
  <si>
    <t>12002231</t>
  </si>
  <si>
    <t>数据库原理(双语)</t>
  </si>
  <si>
    <t>三教113;三教113</t>
  </si>
  <si>
    <t>(2017-2018-1)-12002231-05168-1</t>
  </si>
  <si>
    <t>03861</t>
  </si>
  <si>
    <t>彭敦陆</t>
  </si>
  <si>
    <t>(2017-2018-1)-12002231-03861-2</t>
  </si>
  <si>
    <t>160E0780</t>
  </si>
  <si>
    <t>数据库原理及应用</t>
  </si>
  <si>
    <t>05089</t>
  </si>
  <si>
    <t>曹春萍</t>
  </si>
  <si>
    <t>经济学硕士</t>
  </si>
  <si>
    <t>周六第6,7节{第3-18周};周六第8节{第3-18周}</t>
  </si>
  <si>
    <t>一教213;一教213</t>
  </si>
  <si>
    <t>(2017-2018-1)-160E0780-05089-1</t>
  </si>
  <si>
    <t>12101840</t>
  </si>
  <si>
    <t>数据库原理实验</t>
  </si>
  <si>
    <t>苏华峰/陈庆奎</t>
  </si>
  <si>
    <t>硕士,工学硕士</t>
  </si>
  <si>
    <t>(2017-2018-1)-12101840-03984-6</t>
  </si>
  <si>
    <t>苏华峰/李瑞祥</t>
  </si>
  <si>
    <t>讲师,工程师</t>
  </si>
  <si>
    <t>硕士,工程硕士</t>
  </si>
  <si>
    <t>(2017-2018-1)-12101840-03984-7</t>
  </si>
  <si>
    <t>苏华峰/裴颂文</t>
  </si>
  <si>
    <t>硕士,工学博士</t>
  </si>
  <si>
    <t>(2017-2018-1)-12101840-03984-3</t>
  </si>
  <si>
    <t>苏华峰/彭敦陆</t>
  </si>
  <si>
    <t>(2017-2018-1)-12101840-03984-8</t>
  </si>
  <si>
    <t>苏华峰/孙红</t>
  </si>
  <si>
    <t>硕士,硕士</t>
  </si>
  <si>
    <t>(2017-2018-1)-12101840-03984-4</t>
  </si>
  <si>
    <t>120E1890</t>
  </si>
  <si>
    <t>数据挖掘</t>
  </si>
  <si>
    <t>一教217</t>
  </si>
  <si>
    <t>(2017-2018-1)-120E1890-06710-1</t>
  </si>
  <si>
    <t>12003490</t>
  </si>
  <si>
    <t>数据挖掘A</t>
  </si>
  <si>
    <t>05127</t>
  </si>
  <si>
    <t>傅迎华</t>
  </si>
  <si>
    <t>理学硕士</t>
  </si>
  <si>
    <t>一教428</t>
  </si>
  <si>
    <t>(2017-2018-1)-12003490-05127-1</t>
  </si>
  <si>
    <t>12102000</t>
  </si>
  <si>
    <t>数据挖掘实验</t>
  </si>
  <si>
    <t>熊晓君/傅迎华</t>
  </si>
  <si>
    <t>工程硕士,理学硕士</t>
  </si>
  <si>
    <t>(2017-2018-1)-12102000-05085-1</t>
  </si>
  <si>
    <t>12002070</t>
  </si>
  <si>
    <t>数字电子技术</t>
  </si>
  <si>
    <t>周三第10,11,12节{第6-18周}</t>
  </si>
  <si>
    <t>三教213</t>
  </si>
  <si>
    <t>2017级</t>
  </si>
  <si>
    <t>(2017-2018-1)-12002070-06044-1</t>
  </si>
  <si>
    <t>四教110</t>
  </si>
  <si>
    <t>2015级应用物理学</t>
  </si>
  <si>
    <t>(2017-2018-1)-12002070-05577-1</t>
  </si>
  <si>
    <t>12003310</t>
  </si>
  <si>
    <t>数字通信(1)</t>
  </si>
  <si>
    <t>05906</t>
  </si>
  <si>
    <t>郭心悦</t>
  </si>
  <si>
    <t>一教133;一教133</t>
  </si>
  <si>
    <t>(2017-2018-1)-12003310-05906-1</t>
  </si>
  <si>
    <t>03149</t>
  </si>
  <si>
    <t>徐伯庆</t>
  </si>
  <si>
    <t>(2017-2018-1)-12003310-03149-1</t>
  </si>
  <si>
    <t>12101750</t>
  </si>
  <si>
    <t>数字通信实验(1)</t>
  </si>
  <si>
    <t>李瑞祥/郭心悦</t>
  </si>
  <si>
    <t>(2017-2018-1)-12101750-07368-1</t>
  </si>
  <si>
    <t>李瑞祥/徐伯庆</t>
  </si>
  <si>
    <t>(2017-2018-1)-12101750-07368-2</t>
  </si>
  <si>
    <t>12003270</t>
  </si>
  <si>
    <t>数字图像处理A</t>
  </si>
  <si>
    <t>05664</t>
  </si>
  <si>
    <t>韩彦芳</t>
  </si>
  <si>
    <t>(2017-2018-1)-12003270-05664-1</t>
  </si>
  <si>
    <t>06339</t>
  </si>
  <si>
    <t>蒋林华</t>
  </si>
  <si>
    <t>周二第8,9节{第3-17周|单周};周三第6,7节{第3-18周}</t>
  </si>
  <si>
    <t>一教337;一教333</t>
  </si>
  <si>
    <t>(2017-2018-1)-12003270-06339-1</t>
  </si>
  <si>
    <t>12101710</t>
  </si>
  <si>
    <t>数字图像处理实验</t>
  </si>
  <si>
    <t>苏华峰/韩彦芳</t>
  </si>
  <si>
    <t>(2017-2018-1)-12101710-03984-1</t>
  </si>
  <si>
    <t>苏华峰/蒋林华</t>
  </si>
  <si>
    <t>(2017-2018-1)-12101710-03984-2</t>
  </si>
  <si>
    <t>12000601</t>
  </si>
  <si>
    <t>数字信号处理(双语)</t>
  </si>
  <si>
    <t>02132</t>
  </si>
  <si>
    <t>陈玮</t>
  </si>
  <si>
    <t>(2017-2018-1)-12000601-02132-1</t>
  </si>
  <si>
    <t>2015级电子信息科学与技术(中英合作)</t>
  </si>
  <si>
    <t>(2017-2018-1)-12000601-06240-1</t>
  </si>
  <si>
    <t>05769</t>
  </si>
  <si>
    <t>侯俊</t>
  </si>
  <si>
    <t>三教103;三教103</t>
  </si>
  <si>
    <t>(2017-2018-1)-12000601-05769-1</t>
  </si>
  <si>
    <t>(2017-2018-1)-12000601-03819-1</t>
  </si>
  <si>
    <t>12000600</t>
  </si>
  <si>
    <t>数字信号处理A</t>
  </si>
  <si>
    <t>06335</t>
  </si>
  <si>
    <t>苏湛</t>
  </si>
  <si>
    <t>(2017-2018-1)-12000600-06335-1</t>
  </si>
  <si>
    <t>12101560</t>
  </si>
  <si>
    <t>数字信号处理实验</t>
  </si>
  <si>
    <t>苏华峰/陈玮</t>
  </si>
  <si>
    <t>(2017-2018-1)-12101560-03984-3</t>
  </si>
  <si>
    <t>苏华峰/戴博</t>
  </si>
  <si>
    <t>(2017-2018-1)-12101560-03984-4</t>
  </si>
  <si>
    <t>苏华峰/侯俊</t>
  </si>
  <si>
    <t>(2017-2018-1)-12101560-03984-5</t>
  </si>
  <si>
    <t>苏华峰/苏湛</t>
  </si>
  <si>
    <t>(2017-2018-1)-12101560-03984-2</t>
  </si>
  <si>
    <t>苏华峰/夏春蕾</t>
  </si>
  <si>
    <t>(2017-2018-1)-12101560-03984-1</t>
  </si>
  <si>
    <t>12003610</t>
  </si>
  <si>
    <t>算法设计与分析</t>
  </si>
  <si>
    <t>05920</t>
  </si>
  <si>
    <t>高丽萍</t>
  </si>
  <si>
    <t>一教432;一教432</t>
  </si>
  <si>
    <t>(2017-2018-1)-12003610-05920-1</t>
  </si>
  <si>
    <t>一教413;一教413</t>
  </si>
  <si>
    <t>(2017-2018-1)-12003610-06273-1</t>
  </si>
  <si>
    <t>12102160</t>
  </si>
  <si>
    <t>算法设计与分析实验</t>
  </si>
  <si>
    <t>(2017-2018-1)-12102160-05826-1</t>
  </si>
  <si>
    <t>杨艳梅/刘亚</t>
  </si>
  <si>
    <t>(2017-2018-1)-12102160-05826-2</t>
  </si>
  <si>
    <t>12002980</t>
  </si>
  <si>
    <t>通信工程学导论</t>
  </si>
  <si>
    <t>05794</t>
  </si>
  <si>
    <t>陈麟</t>
  </si>
  <si>
    <t>申一教108</t>
  </si>
  <si>
    <t>(2017-2018-1)-12002980-05794-1</t>
  </si>
  <si>
    <t>12003220</t>
  </si>
  <si>
    <t>通信原理</t>
  </si>
  <si>
    <t>05782</t>
  </si>
  <si>
    <t>隋国荣</t>
  </si>
  <si>
    <t>2015级网络工程,2015级电子科学与技术</t>
  </si>
  <si>
    <t>(2017-2018-1)-12003220-05782-1</t>
  </si>
  <si>
    <t>12101640</t>
  </si>
  <si>
    <t>通信原理实验A</t>
  </si>
  <si>
    <t>李瑞祥/隋国荣</t>
  </si>
  <si>
    <t>(2017-2018-1)-12101640-07368-1</t>
  </si>
  <si>
    <t>12003170</t>
  </si>
  <si>
    <t>图像处理与机器视觉</t>
  </si>
  <si>
    <t>06076</t>
  </si>
  <si>
    <t>陈胜</t>
  </si>
  <si>
    <t>(2017-2018-1)-12003170-06076-1</t>
  </si>
  <si>
    <t>12101590</t>
  </si>
  <si>
    <t>图像处理与机器视觉实验</t>
  </si>
  <si>
    <t>汤玉珺/陈胜</t>
  </si>
  <si>
    <t>(2017-2018-1)-12101590-05384-1</t>
  </si>
  <si>
    <t>12003690</t>
  </si>
  <si>
    <t>网络程序设计A</t>
  </si>
  <si>
    <t>06417</t>
  </si>
  <si>
    <t>刘丛</t>
  </si>
  <si>
    <t>一教316</t>
  </si>
  <si>
    <t>(2017-2018-1)-12003690-06417-1</t>
  </si>
  <si>
    <t>12102260</t>
  </si>
  <si>
    <t>网络程序设计实验</t>
  </si>
  <si>
    <t>杨艳梅/刘丛</t>
  </si>
  <si>
    <t>(2017-2018-1)-12102260-05826-1</t>
  </si>
  <si>
    <t>12850090</t>
  </si>
  <si>
    <t>网络工程技术与应用</t>
  </si>
  <si>
    <t>01746</t>
  </si>
  <si>
    <t>孙国强</t>
  </si>
  <si>
    <t>(2017-2018-1)-12850090-01746-1</t>
  </si>
  <si>
    <t>12003020</t>
  </si>
  <si>
    <t>网络工程学导论</t>
  </si>
  <si>
    <t>申一教308</t>
  </si>
  <si>
    <t>(2017-2018-1)-12003020-03861-1</t>
  </si>
  <si>
    <t>12003510</t>
  </si>
  <si>
    <t>网络与通信</t>
  </si>
  <si>
    <t>一教412</t>
  </si>
  <si>
    <t>(2017-2018-1)-12003510-05984-1</t>
  </si>
  <si>
    <t>12102020</t>
  </si>
  <si>
    <t>网络与通信实验</t>
  </si>
  <si>
    <t>李铁栓/李烨</t>
  </si>
  <si>
    <t>(2017-2018-1)-12102020-06221-1</t>
  </si>
  <si>
    <t>12002020</t>
  </si>
  <si>
    <t>网页制作</t>
  </si>
  <si>
    <t>三教211;三教211</t>
  </si>
  <si>
    <t>(2017-2018-1)-12002020-09581-2</t>
  </si>
  <si>
    <t>12003360</t>
  </si>
  <si>
    <t>微波工程基础</t>
  </si>
  <si>
    <t>(2017-2018-1)-12003360-05794-1</t>
  </si>
  <si>
    <t>12101810</t>
  </si>
  <si>
    <t>微波工程基础实验</t>
  </si>
  <si>
    <t>李瑞祥/陈麟</t>
  </si>
  <si>
    <t>(2017-2018-1)-12101810-07368-1</t>
  </si>
  <si>
    <t>12003860</t>
  </si>
  <si>
    <t>微弱信号检测A</t>
  </si>
  <si>
    <t>一教428;一教428</t>
  </si>
  <si>
    <t>(2017-2018-1)-12003860-06060-1</t>
  </si>
  <si>
    <t>06159</t>
  </si>
  <si>
    <t>万新军</t>
  </si>
  <si>
    <t>(2017-2018-1)-12003860-06159-1</t>
  </si>
  <si>
    <t>12102510</t>
  </si>
  <si>
    <t>微弱信号检测实验</t>
  </si>
  <si>
    <t>叶海霞/陶春先</t>
  </si>
  <si>
    <t>(2017-2018-1)-12102510-05271-2</t>
  </si>
  <si>
    <t>叶海霞/万新军</t>
  </si>
  <si>
    <t>(2017-2018-1)-12102510-05271-3</t>
  </si>
  <si>
    <t>12810110</t>
  </si>
  <si>
    <t>文字处理与办公应用</t>
  </si>
  <si>
    <t>03775</t>
  </si>
  <si>
    <t>黄春梅</t>
  </si>
  <si>
    <t>周一第8,9节{第3-10周}</t>
  </si>
  <si>
    <t>(2017-2018-1)-12810110-03775-1</t>
  </si>
  <si>
    <t>周三第8,9节{第3-10周}</t>
  </si>
  <si>
    <t>(2017-2018-1)-12810110-03775-2</t>
  </si>
  <si>
    <t>12003680</t>
  </si>
  <si>
    <t>无线通信网络A</t>
  </si>
  <si>
    <t>一教429</t>
  </si>
  <si>
    <t>(2017-2018-1)-12003680-06422-1</t>
  </si>
  <si>
    <t>12102250</t>
  </si>
  <si>
    <t>无线通信网络实验</t>
  </si>
  <si>
    <t>(2017-2018-1)-12102250-05826-1</t>
  </si>
  <si>
    <t>12003140</t>
  </si>
  <si>
    <t>现代控制理论</t>
  </si>
  <si>
    <t>(2017-2018-1)-12003140-02132-1</t>
  </si>
  <si>
    <t>03093</t>
  </si>
  <si>
    <t>张凤登</t>
  </si>
  <si>
    <t>一教136</t>
  </si>
  <si>
    <t>(2017-2018-1)-12003140-03093-1</t>
  </si>
  <si>
    <t>12003141</t>
  </si>
  <si>
    <t>现代控制理论(双语)</t>
  </si>
  <si>
    <t>(2017-2018-1)-12003141-05472-1</t>
  </si>
  <si>
    <t>06002</t>
  </si>
  <si>
    <t>李琳</t>
  </si>
  <si>
    <t>(2017-2018-1)-12003141-06002-1</t>
  </si>
  <si>
    <t>12101550</t>
  </si>
  <si>
    <t>现代控制理论实验</t>
  </si>
  <si>
    <t>李铁栓/金爱娟</t>
  </si>
  <si>
    <t>(2017-2018-1)-12101550-06221-1</t>
  </si>
  <si>
    <t>李铁栓/李琳</t>
  </si>
  <si>
    <t>(2017-2018-1)-12101550-06221-2</t>
  </si>
  <si>
    <t>李铁栓/尹钟</t>
  </si>
  <si>
    <t>(2017-2018-1)-12101550-06221-4</t>
  </si>
  <si>
    <t>李铁栓/张凤登</t>
  </si>
  <si>
    <t>(2017-2018-1)-12101550-06221-3</t>
  </si>
  <si>
    <t>12003580</t>
  </si>
  <si>
    <t>项目管理与过程改进</t>
  </si>
  <si>
    <t>一教425</t>
  </si>
  <si>
    <t>(2017-2018-1)-12003580-05155-1</t>
  </si>
  <si>
    <t>12102130</t>
  </si>
  <si>
    <t>项目管理与过程改进实验</t>
  </si>
  <si>
    <t>(2017-2018-1)-12102130-05826-1</t>
  </si>
  <si>
    <t>12003370</t>
  </si>
  <si>
    <t>信息安全</t>
  </si>
  <si>
    <t>(2017-2018-1)-12003370-05868-1</t>
  </si>
  <si>
    <t>12101820</t>
  </si>
  <si>
    <t>信息安全实验</t>
  </si>
  <si>
    <t>李瑞祥/秦川</t>
  </si>
  <si>
    <t>(2017-2018-1)-12101820-07368-1</t>
  </si>
  <si>
    <t>12002970</t>
  </si>
  <si>
    <t>信息工程学导论</t>
  </si>
  <si>
    <t>06145</t>
  </si>
  <si>
    <t>黄影平</t>
  </si>
  <si>
    <t>申一教102</t>
  </si>
  <si>
    <t>(2017-2018-1)-12002970-06145-1</t>
  </si>
  <si>
    <t>12003890</t>
  </si>
  <si>
    <t>信息光学</t>
  </si>
  <si>
    <t>一教216</t>
  </si>
  <si>
    <t>(2017-2018-1)-12003890-06152-1</t>
  </si>
  <si>
    <t>05509</t>
  </si>
  <si>
    <t>梁斌明</t>
  </si>
  <si>
    <t>一教212</t>
  </si>
  <si>
    <t>(2017-2018-1)-12003890-05509-1</t>
  </si>
  <si>
    <t>06216</t>
  </si>
  <si>
    <t>王海凤</t>
  </si>
  <si>
    <t>(2017-2018-1)-12003890-06216-1</t>
  </si>
  <si>
    <t>12102540</t>
  </si>
  <si>
    <t>信息光学实验</t>
  </si>
  <si>
    <t>方宝英/梁斌明</t>
  </si>
  <si>
    <t>(2017-2018-1)-12102540-05911-1</t>
  </si>
  <si>
    <t>方宝英/王海凤</t>
  </si>
  <si>
    <t>(2017-2018-1)-12102540-05911-4</t>
  </si>
  <si>
    <t>(2017-2018-1)-12102540-05911-2</t>
  </si>
  <si>
    <t>12003520</t>
  </si>
  <si>
    <t>信息论与编码</t>
  </si>
  <si>
    <t>03671</t>
  </si>
  <si>
    <t>胡春燕</t>
  </si>
  <si>
    <t>(2017-2018-1)-12003520-03671-1</t>
  </si>
  <si>
    <t>12102030</t>
  </si>
  <si>
    <t>信息论与编码实验</t>
  </si>
  <si>
    <t>熊晓君/胡春燕</t>
  </si>
  <si>
    <t>(2017-2018-1)-12102030-05085-1</t>
  </si>
  <si>
    <t>12003130</t>
  </si>
  <si>
    <t>虚拟仪器技术A</t>
  </si>
  <si>
    <t>(2017-2018-1)-12003130-05044-1</t>
  </si>
  <si>
    <t>12101540</t>
  </si>
  <si>
    <t>虚拟仪器技术实验</t>
  </si>
  <si>
    <t>(2017-2018-1)-12101540-06221-1</t>
  </si>
  <si>
    <t>05621</t>
  </si>
  <si>
    <t>马立新</t>
  </si>
  <si>
    <t>12000250</t>
  </si>
  <si>
    <t>应用光学</t>
  </si>
  <si>
    <t>(2017-2018-1)-12000250-05509-1</t>
  </si>
  <si>
    <t>05120</t>
  </si>
  <si>
    <t>彭润玲</t>
  </si>
  <si>
    <t>(2017-2018-1)-12000250-05120-1</t>
  </si>
  <si>
    <t>06620</t>
  </si>
  <si>
    <t>游冠军</t>
  </si>
  <si>
    <t>(2017-2018-1)-12000250-06620-1</t>
  </si>
  <si>
    <t>12003910</t>
  </si>
  <si>
    <t>应用光学(英)A</t>
  </si>
  <si>
    <t>05227</t>
  </si>
  <si>
    <t>郑继红</t>
  </si>
  <si>
    <t>(2017-2018-1)-12003910-05227-1</t>
  </si>
  <si>
    <t>12102480</t>
  </si>
  <si>
    <t>应用光学实验</t>
  </si>
  <si>
    <t>董祥美/梁斌明</t>
  </si>
  <si>
    <t>工学博士,理学博士</t>
  </si>
  <si>
    <t>(2017-2018-1)-12102480-05528-2</t>
  </si>
  <si>
    <t>董祥美/彭润玲</t>
  </si>
  <si>
    <t>(2017-2018-1)-12102480-05528-1</t>
  </si>
  <si>
    <t>董祥美/游冠军</t>
  </si>
  <si>
    <t>研究生,博士</t>
  </si>
  <si>
    <t>(2017-2018-1)-12102480-05528-5</t>
  </si>
  <si>
    <t>12003000</t>
  </si>
  <si>
    <t>智能工程学导论</t>
  </si>
  <si>
    <t>申一教208</t>
  </si>
  <si>
    <t>(2017-2018-1)-12003000-03932-1</t>
  </si>
  <si>
    <t>12100560</t>
  </si>
  <si>
    <t>专业综合技能实习</t>
  </si>
  <si>
    <t>2014级电气工程及其自动化</t>
  </si>
  <si>
    <t>(2017-2018-1)-12100560-05292-1</t>
  </si>
  <si>
    <t>2014级电子科学与技术</t>
  </si>
  <si>
    <t>2014级通信工程</t>
  </si>
  <si>
    <t>贾宏志</t>
  </si>
  <si>
    <t>2014级光电信息科学与工程</t>
  </si>
  <si>
    <t>2014级智能科学与技术</t>
  </si>
  <si>
    <t>(2017-2018-1)-12100560-03938-1</t>
  </si>
  <si>
    <t>2014级自动化</t>
  </si>
  <si>
    <t>2014级光电信息科学与工程(卓越班)</t>
  </si>
  <si>
    <t>2014级网络工程</t>
  </si>
  <si>
    <t>2014级测控技术与仪器</t>
  </si>
  <si>
    <t>2014级电子信息工程</t>
  </si>
  <si>
    <t>2014级计算机科学与技术</t>
  </si>
  <si>
    <t>12003040</t>
  </si>
  <si>
    <t>自动化工程学导论</t>
  </si>
  <si>
    <t>05765</t>
  </si>
  <si>
    <t>王亚刚</t>
  </si>
  <si>
    <t>申一教103</t>
  </si>
  <si>
    <t>(2017-2018-1)-12003040-05765-1</t>
  </si>
  <si>
    <t>12003240</t>
  </si>
  <si>
    <t>自动控制理论</t>
  </si>
  <si>
    <t>05892</t>
  </si>
  <si>
    <t>杨晖</t>
  </si>
  <si>
    <t>(2017-2018-1)-12003240-05892-1</t>
  </si>
  <si>
    <t>12101670</t>
  </si>
  <si>
    <t>自动控制理论实验</t>
  </si>
  <si>
    <t>熊晓君/杨晖</t>
  </si>
  <si>
    <t>(2017-2018-1)-12101670-05085-1</t>
  </si>
  <si>
    <t>学期</t>
    <phoneticPr fontId="2" type="noConversion"/>
  </si>
  <si>
    <t>17-18（1）</t>
    <phoneticPr fontId="2" type="noConversion"/>
  </si>
  <si>
    <t>16-17（2）</t>
    <phoneticPr fontId="2" type="noConversion"/>
  </si>
  <si>
    <t>12001310</t>
  </si>
  <si>
    <t>电力系统谐波与无功补偿</t>
  </si>
  <si>
    <t>周五第1,2节{第1-16周}</t>
  </si>
  <si>
    <t>(2016-2017-2)-12001310-04073-2</t>
  </si>
  <si>
    <t>12001860</t>
  </si>
  <si>
    <t>传感网与物联网技术</t>
  </si>
  <si>
    <t>周二第6,7节{第1-16周}</t>
  </si>
  <si>
    <t>(2016-2017-2)-12001860-06395-1</t>
  </si>
  <si>
    <t>12002360</t>
  </si>
  <si>
    <t>网络分析与测试</t>
  </si>
  <si>
    <t>(2016-2017-2)-12002360-06334-1</t>
  </si>
  <si>
    <t>120E1190</t>
  </si>
  <si>
    <t>ASP.Net网络开发与设计</t>
  </si>
  <si>
    <t>周五第10,11,12节{第1-16周}</t>
  </si>
  <si>
    <t>一教112</t>
  </si>
  <si>
    <t>(2016-2017-2)-120E1190-03672-1</t>
  </si>
  <si>
    <t>120E1780</t>
  </si>
  <si>
    <t>计算机网络</t>
  </si>
  <si>
    <t>周六第6,7节{第1-16周};周六第8节{第1-16周}</t>
  </si>
  <si>
    <t>(2016-2017-2)-120E1780-03400-1</t>
  </si>
  <si>
    <t>160E0290</t>
  </si>
  <si>
    <t>周六第3,4,5节{第1-16周}</t>
  </si>
  <si>
    <t>(2016-2017-2)-160E0290-05307-1</t>
  </si>
  <si>
    <t>12100610</t>
  </si>
  <si>
    <t>LINUX操作系统课程设计</t>
  </si>
  <si>
    <t>(2016-2017-2)-12100610-05628-1</t>
  </si>
  <si>
    <t>高级工程师,教授</t>
  </si>
  <si>
    <t>工学博士,哲学博士</t>
  </si>
  <si>
    <t>周二第6,7节{第1-15周|单周};周四第1,2节{第1-16周}</t>
  </si>
  <si>
    <t>(2016-2017-2)-12000050-05984-1</t>
  </si>
  <si>
    <t>12000690</t>
  </si>
  <si>
    <t>卫星通信</t>
  </si>
  <si>
    <t>16-17（2）</t>
    <phoneticPr fontId="2" type="noConversion"/>
  </si>
  <si>
    <t>05656</t>
  </si>
  <si>
    <t>袁明辉</t>
  </si>
  <si>
    <t>周三第6,7节{第1-16周}</t>
  </si>
  <si>
    <t>(2016-2017-2)-12000690-05656-1</t>
  </si>
  <si>
    <t>12000320</t>
  </si>
  <si>
    <t>光电子学(双语)</t>
  </si>
  <si>
    <t>周一第8,9节{第1-16周}</t>
  </si>
  <si>
    <t>(2016-2017-2)-12000320-05227-1</t>
  </si>
  <si>
    <t>12101090</t>
  </si>
  <si>
    <t>PLC原理与应用实验</t>
  </si>
  <si>
    <t>(2016-2017-2)-12101090-05154-1</t>
  </si>
  <si>
    <t>周五第3,4,5节{第1-16周}</t>
  </si>
  <si>
    <t>一教313</t>
  </si>
  <si>
    <t>(2016-2017-2)-12000050-06061-1</t>
  </si>
  <si>
    <t>12101130</t>
  </si>
  <si>
    <t>嵌入式系统课程设计</t>
  </si>
  <si>
    <t>(2016-2017-2)-12101130-05628-1</t>
  </si>
  <si>
    <t>12002350</t>
  </si>
  <si>
    <t>无线通信网络</t>
  </si>
  <si>
    <t>周四第3,4节{第1-16周}</t>
  </si>
  <si>
    <t>(2016-2017-2)-12002350-06422-1</t>
  </si>
  <si>
    <t>12000820</t>
  </si>
  <si>
    <t>智能化仪表设计基础</t>
  </si>
  <si>
    <t>03808</t>
  </si>
  <si>
    <t>左小五</t>
  </si>
  <si>
    <t>周五第6,7节{第1-16周}</t>
  </si>
  <si>
    <t>(2016-2017-2)-12000820-03808-1</t>
  </si>
  <si>
    <t>12101160</t>
  </si>
  <si>
    <t>电力拖动自动控制实验</t>
  </si>
  <si>
    <t>(2016-2017-2)-12101160-05827-1</t>
  </si>
  <si>
    <t>160E0340</t>
  </si>
  <si>
    <t>Java 程序设计A</t>
  </si>
  <si>
    <t>(2016-2017-2)-160E0340-05359-1</t>
  </si>
  <si>
    <t>12000221</t>
  </si>
  <si>
    <t>工程测试技术(双语)B</t>
  </si>
  <si>
    <t>周四第3,4,5节{第1-16周}</t>
  </si>
  <si>
    <t>(2016-2017-2)-12000221-05543-1</t>
  </si>
  <si>
    <t>160E0180</t>
  </si>
  <si>
    <t>计算机组成与系统结构</t>
  </si>
  <si>
    <t>03805</t>
  </si>
  <si>
    <t>邵清</t>
  </si>
  <si>
    <t>周六第1,2节{第1-16周};周六第3,4节{第1-16周}</t>
  </si>
  <si>
    <t>(2016-2017-2)-160E0180-03805-1</t>
  </si>
  <si>
    <t>12000940</t>
  </si>
  <si>
    <t>微弱信号检测</t>
  </si>
  <si>
    <t>周四第6,7节{第1-16周}</t>
  </si>
  <si>
    <t>(2016-2017-2)-12000940-06159-1</t>
  </si>
  <si>
    <t>12001270</t>
  </si>
  <si>
    <t>CCD图像传感器技术</t>
  </si>
  <si>
    <t>06173</t>
  </si>
  <si>
    <t>王琦</t>
  </si>
  <si>
    <t>(2016-2017-2)-12001270-06173-1</t>
  </si>
  <si>
    <t>12000020</t>
  </si>
  <si>
    <t>DSP原理及应用</t>
  </si>
  <si>
    <t>(2016-2017-2)-12000020-05418-1</t>
  </si>
  <si>
    <t>12002540</t>
  </si>
  <si>
    <t>机器视觉</t>
  </si>
  <si>
    <t>06402</t>
  </si>
  <si>
    <t>肖建力</t>
  </si>
  <si>
    <t>周三第8,9节{第1-16周}</t>
  </si>
  <si>
    <t>(2016-2017-2)-12002540-06402-1</t>
  </si>
  <si>
    <t>(2016-2017-2)-12101090-03797-1</t>
  </si>
  <si>
    <t>12000090</t>
  </si>
  <si>
    <t>测控电路</t>
  </si>
  <si>
    <t>06657</t>
  </si>
  <si>
    <t>金涛</t>
  </si>
  <si>
    <t>周三第1,2节{第1-16周}</t>
  </si>
  <si>
    <t>(2016-2017-2)-12000090-06657-1</t>
  </si>
  <si>
    <t>周二第10,11,12节{第1-11周}</t>
  </si>
  <si>
    <t>三教205</t>
  </si>
  <si>
    <t>(2016-2017-2)-12850230-04100-3</t>
  </si>
  <si>
    <t>12002400</t>
  </si>
  <si>
    <t>电力拖动自动控制系统</t>
  </si>
  <si>
    <t>(2016-2017-2)-12002400-05827-1</t>
  </si>
  <si>
    <t>12000210</t>
  </si>
  <si>
    <t>高频电子技术</t>
  </si>
  <si>
    <t>(2016-2017-2)-12000210-05769-1</t>
  </si>
  <si>
    <t>12000340</t>
  </si>
  <si>
    <t>光通信技术</t>
  </si>
  <si>
    <t>一教432</t>
  </si>
  <si>
    <t>(2016-2017-2)-12000340-05656-1</t>
  </si>
  <si>
    <t>12000890</t>
  </si>
  <si>
    <t>光学与光电子薄膜技术</t>
  </si>
  <si>
    <t>周四第1,2节{第1-16周}</t>
  </si>
  <si>
    <t>(2016-2017-2)-12000890-06060-1</t>
  </si>
  <si>
    <t>12000070</t>
  </si>
  <si>
    <t>(2016-2017-2)-12000070-02213-1</t>
  </si>
  <si>
    <t>(2016-2017-2)-12101160-05968-1</t>
  </si>
  <si>
    <t>三教303</t>
  </si>
  <si>
    <t>(2016-2017-2)-12001570-06620-1</t>
  </si>
  <si>
    <t>12101440</t>
  </si>
  <si>
    <t>电磁场理论实验</t>
  </si>
  <si>
    <t>(2016-2017-2)-12101440-07368-5</t>
  </si>
  <si>
    <t>一教337</t>
  </si>
  <si>
    <t>(2016-2017-2)-12002400-05472-1</t>
  </si>
  <si>
    <t>(2016-2017-2)-12002400-05968-1</t>
  </si>
  <si>
    <t>(2016-2017-2)-12000221-05451-1</t>
  </si>
  <si>
    <t>12002190</t>
  </si>
  <si>
    <t>计算机网络与通信</t>
  </si>
  <si>
    <t>周四第8,9节{第1-16周}</t>
  </si>
  <si>
    <t>(2016-2017-2)-12002190-03671-1</t>
  </si>
  <si>
    <t>12000800</t>
  </si>
  <si>
    <t>虚拟仪器技术</t>
  </si>
  <si>
    <t>周二第3,4节{第1-16周}</t>
  </si>
  <si>
    <t>(2016-2017-2)-12000800-05044-1</t>
  </si>
  <si>
    <t>12000830</t>
  </si>
  <si>
    <t>智能控制</t>
  </si>
  <si>
    <t>2014级智能科学与技术,2014级测控技术与仪器</t>
  </si>
  <si>
    <t>(2016-2017-2)-12000830-06710-1</t>
  </si>
  <si>
    <t>李瑞祥/袁明辉</t>
  </si>
  <si>
    <t>2015级电子电气信息类</t>
  </si>
  <si>
    <t>(2016-2017-2)-12101440-07368-4</t>
  </si>
  <si>
    <t>(2016-2017-2)-12101160-05472-1</t>
  </si>
  <si>
    <t>12000370</t>
  </si>
  <si>
    <t>光学信息技术</t>
  </si>
  <si>
    <t>周二第1,2节{第1-16周}</t>
  </si>
  <si>
    <t>(2016-2017-2)-12000370-06636-1</t>
  </si>
  <si>
    <t>12000131</t>
  </si>
  <si>
    <t>传感器技术A</t>
  </si>
  <si>
    <t>(2016-2017-2)-12000131-06019-1</t>
  </si>
  <si>
    <t>12000581</t>
  </si>
  <si>
    <t>数字图像处理(英)</t>
  </si>
  <si>
    <t>(2016-2017-2)-12000581-05769-1</t>
  </si>
  <si>
    <t>12001480</t>
  </si>
  <si>
    <t>自然语言理解</t>
  </si>
  <si>
    <t>周三第3,4,5节{第1-16周}</t>
  </si>
  <si>
    <t>(2016-2017-2)-12001480-05127-1</t>
  </si>
  <si>
    <t>12000160</t>
  </si>
  <si>
    <t>电磁场理论</t>
  </si>
  <si>
    <t>2015级计算机类</t>
  </si>
  <si>
    <t>(2016-2017-2)-12000160-05656-1</t>
  </si>
  <si>
    <t>(2016-2017-2)-12001310-04073-1</t>
  </si>
  <si>
    <t>12100680</t>
  </si>
  <si>
    <t>网络运行与维护综合训练</t>
  </si>
  <si>
    <t>副教授,讲师</t>
  </si>
  <si>
    <t>周一第1,2节{第19-21周};周一第3,4节{第19-21周};周五第6,7节{第19-21周};周五第8,9节{第19-21周}</t>
  </si>
  <si>
    <t>一教416;一教416;一教416;一教416</t>
  </si>
  <si>
    <t>(2016-2017-2)-12100680-01746-1</t>
  </si>
  <si>
    <t>(2016-2017-2)-12000160-05794-1</t>
  </si>
  <si>
    <t>06671</t>
  </si>
  <si>
    <t>冯吉军</t>
  </si>
  <si>
    <t>(2016-2017-2)-12000320-06671-1</t>
  </si>
  <si>
    <t>12000410</t>
  </si>
  <si>
    <t>激光原理及应用</t>
  </si>
  <si>
    <t>周三第3,4节{第1-16周}</t>
  </si>
  <si>
    <t>(2016-2017-2)-12000410-05839-1</t>
  </si>
  <si>
    <t>12002420</t>
  </si>
  <si>
    <t>系统的计算机仿真技术</t>
  </si>
  <si>
    <t>周一第6,7节{第1-16周}</t>
  </si>
  <si>
    <t>(2016-2017-2)-12002420-06498-1</t>
  </si>
  <si>
    <t>12002440</t>
  </si>
  <si>
    <t>运筹学与最优化</t>
  </si>
  <si>
    <t>06553</t>
  </si>
  <si>
    <t>张伟</t>
  </si>
  <si>
    <t>周三第6,7节{第2-16周|双周};周五第1,2节{第1-16周}</t>
  </si>
  <si>
    <t>一教417;一教417</t>
  </si>
  <si>
    <t>(2016-2017-2)-12002440-06204-1</t>
  </si>
  <si>
    <t>(2016-2017-2)-12850010-05185-1</t>
  </si>
  <si>
    <t>12002530</t>
  </si>
  <si>
    <t>工业现场总线</t>
  </si>
  <si>
    <t>05123</t>
  </si>
  <si>
    <t>周美娇</t>
  </si>
  <si>
    <t>周一第3,4,5节{第1-16周}</t>
  </si>
  <si>
    <t>(2016-2017-2)-12002530-05123-1</t>
  </si>
  <si>
    <t>12000280</t>
  </si>
  <si>
    <t>光电检测技术</t>
  </si>
  <si>
    <t>(2016-2017-2)-12000280-06657-1</t>
  </si>
  <si>
    <t>12002460</t>
  </si>
  <si>
    <t>现场总线技术</t>
  </si>
  <si>
    <t>05527</t>
  </si>
  <si>
    <t>丁学明</t>
  </si>
  <si>
    <t>(2016-2017-2)-12002460-05984-1</t>
  </si>
  <si>
    <t>12100760</t>
  </si>
  <si>
    <t>Computer Programming Lab with C (C语言编程实验)</t>
  </si>
  <si>
    <t>(2016-2017-2)-12100760-05956-1</t>
  </si>
  <si>
    <t>(2016-2017-2)-12000020-06240-1</t>
  </si>
  <si>
    <t>12001890</t>
  </si>
  <si>
    <t>网络工程</t>
  </si>
  <si>
    <t>(2016-2017-2)-12001890-01746-1</t>
  </si>
  <si>
    <t>12001900</t>
  </si>
  <si>
    <t>网络管理</t>
  </si>
  <si>
    <t>(2016-2017-2)-12001900-06417-1</t>
  </si>
  <si>
    <t>12100690</t>
  </si>
  <si>
    <t>单片机原理课程设计</t>
  </si>
  <si>
    <t>周一第1,2节{第19-20周};周一第3,4节{第19-20周};周五第6,7节{第19-20周};周五第8,9节{第19-20周}</t>
  </si>
  <si>
    <t>一教239;一教239;一教239;一教239</t>
  </si>
  <si>
    <t>(2016-2017-2)-12100690-05392-4</t>
  </si>
  <si>
    <t>12001880</t>
  </si>
  <si>
    <t>网络安全</t>
  </si>
  <si>
    <t>(2016-2017-2)-12001880-05956-1</t>
  </si>
  <si>
    <t>12101290</t>
  </si>
  <si>
    <t>C语言课程设计(英)</t>
  </si>
  <si>
    <t>06624</t>
  </si>
  <si>
    <t>文静</t>
  </si>
  <si>
    <t>一教227;一教227;一教227;一教227</t>
  </si>
  <si>
    <t>(2016-2017-2)-12101290-06624-1</t>
  </si>
  <si>
    <t>03170</t>
  </si>
  <si>
    <t>戴曙光</t>
  </si>
  <si>
    <t>(2016-2017-2)-12000020-03170-1</t>
  </si>
  <si>
    <t>12002850</t>
  </si>
  <si>
    <t>半导体材料</t>
  </si>
  <si>
    <t>06400</t>
  </si>
  <si>
    <t>张玲</t>
  </si>
  <si>
    <t>(2016-2017-2)-12002850-06400-1</t>
  </si>
  <si>
    <t>(2016-2017-2)-12000090-05723-1</t>
  </si>
  <si>
    <t>12002940</t>
  </si>
  <si>
    <t>单片机原理</t>
  </si>
  <si>
    <t>三教205;三教205</t>
  </si>
  <si>
    <t>(2016-2017-2)-12002940-02213-1</t>
  </si>
  <si>
    <t>12002790</t>
  </si>
  <si>
    <t>德语Ⅱ</t>
  </si>
  <si>
    <t>05890</t>
  </si>
  <si>
    <t>欧民辉</t>
  </si>
  <si>
    <t>经济学博士</t>
  </si>
  <si>
    <t>周四第3,4节{第1-16周};周四第6,7节{第1-16周}</t>
  </si>
  <si>
    <t>2016级光电信息科学与工程(中德合作),2015级光电信息科学与工程(中德合作)</t>
  </si>
  <si>
    <t>(2016-2017-2)-12002790-05890-1</t>
  </si>
  <si>
    <t>12000190</t>
  </si>
  <si>
    <t>多媒体通信</t>
  </si>
  <si>
    <t>(2016-2017-2)-12000190-05868-1</t>
  </si>
  <si>
    <t>12850170</t>
  </si>
  <si>
    <t>光电创新设计与实践</t>
  </si>
  <si>
    <t>(2016-2017-2)-12850170-05782-1</t>
  </si>
  <si>
    <t>12100410</t>
  </si>
  <si>
    <t>机器视觉综合实践</t>
  </si>
  <si>
    <t>周一第1,2节{第20-20周|双周};周一第3,4节{第20-20周|双周};周五第6,7节{第20-20周|双周};周五第8,9节{第20-20周|双周}</t>
  </si>
  <si>
    <t>一教413;一教413;一教413;一教413</t>
  </si>
  <si>
    <t>(2016-2017-2)-12100410-03938-1</t>
  </si>
  <si>
    <t>12100570</t>
  </si>
  <si>
    <t>计算机网络实验</t>
  </si>
  <si>
    <t>杨艳梅/彭敦陆</t>
  </si>
  <si>
    <t>(2016-2017-2)-12100570-05826-3</t>
  </si>
  <si>
    <t>12101450</t>
  </si>
  <si>
    <t>物理光学实验</t>
  </si>
  <si>
    <t>方宝英/冯吉军</t>
  </si>
  <si>
    <t>2015级计算机科学与技术,2015级测控技术与仪器</t>
  </si>
  <si>
    <t>(2016-2017-2)-12101450-05911-1</t>
  </si>
  <si>
    <t>12100260</t>
  </si>
  <si>
    <t>专业课程设计</t>
  </si>
  <si>
    <t>三教108;三教108;三教108;三教108</t>
  </si>
  <si>
    <t>(2016-2017-2)-12100260-05190-1</t>
  </si>
  <si>
    <t>(2016-2017-2)-12001270-06231-1</t>
  </si>
  <si>
    <t>(2016-2017-2)-12001270-06084-1</t>
  </si>
  <si>
    <t>(2016-2017-2)-12101090-06710-1</t>
  </si>
  <si>
    <t>12001940</t>
  </si>
  <si>
    <t>高电压工程</t>
  </si>
  <si>
    <t>周二第1,2节{第1-16周};周四第6,7节{第1-15周|单周}</t>
  </si>
  <si>
    <t>(2016-2017-2)-12001940-06309-1</t>
  </si>
  <si>
    <t>12000420</t>
  </si>
  <si>
    <t>集成电路制造技术(英)</t>
  </si>
  <si>
    <t>(2016-2017-2)-12000420-06052-1</t>
  </si>
  <si>
    <t>12850260</t>
  </si>
  <si>
    <t>企业创新实践</t>
  </si>
  <si>
    <t>(2016-2017-2)-12850260-05509-1</t>
  </si>
  <si>
    <t>12002930</t>
  </si>
  <si>
    <t>物理光学A</t>
  </si>
  <si>
    <t>(2016-2017-2)-12002930-06671-1</t>
  </si>
  <si>
    <t>05200</t>
  </si>
  <si>
    <t>金晅宏</t>
  </si>
  <si>
    <t>(2016-2017-2)-12000800-05200-1</t>
  </si>
  <si>
    <t>12100420</t>
  </si>
  <si>
    <t>智能检测综合实践</t>
  </si>
  <si>
    <t>03348</t>
  </si>
  <si>
    <t>蒋念平</t>
  </si>
  <si>
    <t>周一第1,2节{第19-19周|单周};周一第3,4节{第19-19周|单周};周五第6,7节{第19-19周|单周};周五第8,9节{第19-19周|单周}</t>
  </si>
  <si>
    <t>(2016-2017-2)-12100420-03348-1</t>
  </si>
  <si>
    <t>12101080</t>
  </si>
  <si>
    <t>智能信息处理实验</t>
  </si>
  <si>
    <t>(2016-2017-2)-12101080-05326-1</t>
  </si>
  <si>
    <t>12101340</t>
  </si>
  <si>
    <t>单片机课程设计(英)</t>
  </si>
  <si>
    <t>一教446;一教446;一教446;一教446</t>
  </si>
  <si>
    <t>2015级光电信息科学与工程(中德合作)</t>
  </si>
  <si>
    <t>(2016-2017-2)-12101340-03819-1</t>
  </si>
  <si>
    <t>12001440</t>
  </si>
  <si>
    <t>机器视觉技术及应用</t>
  </si>
  <si>
    <t>工学博士,博士</t>
  </si>
  <si>
    <t>(2016-2017-2)-12001440-03938-1</t>
  </si>
  <si>
    <t>12000520</t>
  </si>
  <si>
    <t>05216</t>
  </si>
  <si>
    <t>唐春晖</t>
  </si>
  <si>
    <t>2014级计算机科学与技术(计算机工程),2014级电子科学与技术</t>
  </si>
  <si>
    <t>(2016-2017-2)-12000520-06101-1</t>
  </si>
  <si>
    <t>12001450</t>
  </si>
  <si>
    <t>智能信息处理</t>
  </si>
  <si>
    <t>(2016-2017-2)-12001450-05326-1</t>
  </si>
  <si>
    <t>一教312</t>
  </si>
  <si>
    <t>2014级光电信息科学与工程(卓越班),2014级光电信息科学与工程</t>
  </si>
  <si>
    <t>(2016-2017-2)-12000050-05703-1</t>
  </si>
  <si>
    <t>12002640</t>
  </si>
  <si>
    <t>单片机原理(英)</t>
  </si>
  <si>
    <t>周二第3,4节{第1-16周};周四第1,2节{第1-16周}</t>
  </si>
  <si>
    <t>一教437;一教437</t>
  </si>
  <si>
    <t>(2016-2017-2)-12002640-03819-1</t>
  </si>
  <si>
    <t>12850270</t>
  </si>
  <si>
    <t>电子创新实践</t>
  </si>
  <si>
    <t>(2016-2017-2)-12850270-05723-1</t>
  </si>
  <si>
    <t>12850140</t>
  </si>
  <si>
    <t>光学设计实践</t>
  </si>
  <si>
    <t>教授,副教授</t>
  </si>
  <si>
    <t>(2016-2017-2)-12850140-02156-1</t>
  </si>
  <si>
    <t>12002630</t>
  </si>
  <si>
    <t>数字电路(英)</t>
  </si>
  <si>
    <t>09060</t>
  </si>
  <si>
    <t>忻尚芝</t>
  </si>
  <si>
    <t>周一第3,4节{第1-16周};周三第8,9节{第1-16周}</t>
  </si>
  <si>
    <t>三教203;三教203</t>
  </si>
  <si>
    <t>(2016-2017-2)-12002630-09060-1</t>
  </si>
  <si>
    <t>12002280</t>
  </si>
  <si>
    <t>信息安全概论</t>
  </si>
  <si>
    <t>(2016-2017-2)-12002280-06273-1</t>
  </si>
  <si>
    <t>12001430</t>
  </si>
  <si>
    <t>智能检测技术与系统</t>
  </si>
  <si>
    <t>(2016-2017-2)-12001430-03348-1</t>
  </si>
  <si>
    <t>12004000</t>
  </si>
  <si>
    <t>固体物理Ⅰ(英)A</t>
  </si>
  <si>
    <t>周五第6,7节{第1-16周};周五第8节{第1-16周}</t>
  </si>
  <si>
    <t>(2016-2017-2)-12004000-06400-1</t>
  </si>
  <si>
    <t>12000400</t>
  </si>
  <si>
    <t>机器人测控技术</t>
  </si>
  <si>
    <t>(2016-2017-2)-12000400-05347-1</t>
  </si>
  <si>
    <t>2015级食品科学与工程类</t>
  </si>
  <si>
    <t>(2016-2017-2)-12002070-00846-1</t>
  </si>
  <si>
    <t>12004010</t>
  </si>
  <si>
    <t>物理光学(英)A</t>
  </si>
  <si>
    <t>(2016-2017-2)-12004010-08760-1</t>
  </si>
  <si>
    <t>(2016-2017-2)-12101450-05911-4</t>
  </si>
  <si>
    <t>周一第8,9节{第1-16周};周三第6,7节{第1-16周}</t>
  </si>
  <si>
    <t>一教412;一教412</t>
  </si>
  <si>
    <t>(2016-2017-2)-12002790-06206-1</t>
  </si>
  <si>
    <t>(2016-2017-2)-12000370-05235-1</t>
  </si>
  <si>
    <t>05212</t>
  </si>
  <si>
    <t>简献忠</t>
  </si>
  <si>
    <t>(2016-2017-2)-12000520-05212-1</t>
  </si>
  <si>
    <t>12003990</t>
  </si>
  <si>
    <t>热力学(英)A</t>
  </si>
  <si>
    <t>(2016-2017-2)-12003990-06101-1</t>
  </si>
  <si>
    <t>05973</t>
  </si>
  <si>
    <t>曹民</t>
  </si>
  <si>
    <t>2014级光电信息科学与工程(卓越班),2014级自动化</t>
  </si>
  <si>
    <t>(2016-2017-2)-12000800-05973-1</t>
  </si>
  <si>
    <t>(2016-2017-2)-12000800-04331-1</t>
  </si>
  <si>
    <t>12001300</t>
  </si>
  <si>
    <t>电力系统自动化</t>
  </si>
  <si>
    <t>(2016-2017-2)-12001300-05154-1</t>
  </si>
  <si>
    <t>12100130</t>
  </si>
  <si>
    <t>光电检测实验</t>
  </si>
  <si>
    <t>(2016-2017-2)-12100130-06671-1</t>
  </si>
  <si>
    <t>06194</t>
  </si>
  <si>
    <t>洪瑞金</t>
  </si>
  <si>
    <t>(2016-2017-2)-12000890-06194-1</t>
  </si>
  <si>
    <t>12002320</t>
  </si>
  <si>
    <t>软件过程管理</t>
  </si>
  <si>
    <t>2014级计算机科学与技术(软件工程)</t>
  </si>
  <si>
    <t>(2016-2017-2)-12002320-05155-1</t>
  </si>
  <si>
    <t>06839</t>
  </si>
  <si>
    <t>李敏</t>
  </si>
  <si>
    <t>(2016-2017-2)-12002930-06400-1</t>
  </si>
  <si>
    <t>2015级计算机类,2015级电子电气信息类</t>
  </si>
  <si>
    <t>(2016-2017-2)-12002930-06152-1</t>
  </si>
  <si>
    <t>方宝英/贾宏志</t>
  </si>
  <si>
    <t>2015级自动化,2015级电气工程及其自动化</t>
  </si>
  <si>
    <t>(2016-2017-2)-12101450-05911-2</t>
  </si>
  <si>
    <t>方宝英/李敏</t>
  </si>
  <si>
    <t>(2016-2017-2)-12101450-05911-3</t>
  </si>
  <si>
    <t>一教205</t>
  </si>
  <si>
    <t>(2016-2017-2)-12002070-05456-2</t>
  </si>
  <si>
    <t>(2016-2017-2)-12002930-05190-1</t>
  </si>
  <si>
    <t>12003980</t>
  </si>
  <si>
    <t>信号与系统(英)A</t>
  </si>
  <si>
    <t>(2016-2017-2)-12003980-05044-1</t>
  </si>
  <si>
    <t>12100050</t>
  </si>
  <si>
    <t>测控技术系列实验</t>
  </si>
  <si>
    <t>(2016-2017-2)-12100050-05451-1</t>
  </si>
  <si>
    <t>03494</t>
  </si>
  <si>
    <t>施展</t>
  </si>
  <si>
    <t>(2016-2017-2)-12000131-03494-1</t>
  </si>
  <si>
    <t>12101430</t>
  </si>
  <si>
    <t>传感器原理实验</t>
  </si>
  <si>
    <t>蒋明琴/施展</t>
  </si>
  <si>
    <t>(2016-2017-2)-12101430-04095-2</t>
  </si>
  <si>
    <t>一教446;一教446</t>
  </si>
  <si>
    <t>(2016-2017-2)-12002940-05794-1</t>
  </si>
  <si>
    <t>12101190</t>
  </si>
  <si>
    <t>计算机控制系统实验</t>
  </si>
  <si>
    <t>(2016-2017-2)-12101190-05472-1</t>
  </si>
  <si>
    <t>12002520</t>
  </si>
  <si>
    <t>可编程控制器</t>
  </si>
  <si>
    <t>(2016-2017-2)-12002520-01805-1</t>
  </si>
  <si>
    <t>12101250</t>
  </si>
  <si>
    <t>可编程控制器课程设计</t>
  </si>
  <si>
    <t>一教425;一教425;一教425;一教425</t>
  </si>
  <si>
    <t>(2016-2017-2)-12101250-01805-1</t>
  </si>
  <si>
    <t>12000733</t>
  </si>
  <si>
    <t>信号与系统(双语)</t>
  </si>
  <si>
    <t>(2016-2017-2)-12000733-05044-1</t>
  </si>
  <si>
    <t>12100370</t>
  </si>
  <si>
    <t>专业创新设计与实训</t>
  </si>
  <si>
    <t>(2016-2017-2)-12100370-03808-1</t>
  </si>
  <si>
    <t>一教405</t>
  </si>
  <si>
    <t>(2016-2017-2)-12000020-03797-1</t>
  </si>
  <si>
    <t>一教232;一教232;一教232;一教232</t>
  </si>
  <si>
    <t>(2016-2017-2)-12100690-05392-11</t>
  </si>
  <si>
    <t>12001070</t>
  </si>
  <si>
    <t>过程控制系统及装置</t>
  </si>
  <si>
    <t>(2016-2017-2)-12001070-05451-1</t>
  </si>
  <si>
    <t>(2016-2017-2)-12000520-07368-1</t>
  </si>
  <si>
    <t>12101030</t>
  </si>
  <si>
    <t>数据结构课程设计</t>
  </si>
  <si>
    <t>苏华峰/胡德敏</t>
  </si>
  <si>
    <t>一教417;一教417;一教417;一教417</t>
  </si>
  <si>
    <t>2015级测控技术与仪器,2015级电子电气信息类,2015级计算机科学与技术</t>
  </si>
  <si>
    <t>(2016-2017-2)-12101030-03984-1</t>
  </si>
  <si>
    <t>12100700</t>
  </si>
  <si>
    <t>单片机原理实验</t>
  </si>
  <si>
    <t>郭立/陈麟</t>
  </si>
  <si>
    <t>(2016-2017-2)-12100700-05392-9</t>
  </si>
  <si>
    <t>12002430</t>
  </si>
  <si>
    <t>供电技术</t>
  </si>
  <si>
    <t>05679</t>
  </si>
  <si>
    <t>(2016-2017-2)-12002430-05679-1</t>
  </si>
  <si>
    <t>(2016-2017-2)-12000020-05200-1</t>
  </si>
  <si>
    <t>12001200</t>
  </si>
  <si>
    <t>JavaWeb应用开发技术</t>
  </si>
  <si>
    <t>(2016-2017-2)-12001200-05920-1</t>
  </si>
  <si>
    <t>周二第3,4节{第1-16周};周四第6,7节{第2-16周|双周}</t>
  </si>
  <si>
    <t>(2016-2017-2)-12001940-06309-2</t>
  </si>
  <si>
    <t>(2016-2017-2)-12100130-06159-1</t>
  </si>
  <si>
    <t>12002510</t>
  </si>
  <si>
    <t>面向对象程序设计</t>
  </si>
  <si>
    <t>周一第6,7节{第1-16周};周三第8,9节{第1-16周}</t>
  </si>
  <si>
    <t>申二教109;申二教109</t>
  </si>
  <si>
    <t>(2016-2017-2)-12002510-05132-1</t>
  </si>
  <si>
    <t>12850060</t>
  </si>
  <si>
    <t>企业高级IT应用技术</t>
  </si>
  <si>
    <t>周二第10,11,12节{第1-16周}</t>
  </si>
  <si>
    <t>(2016-2017-2)-12850060-05621-1</t>
  </si>
  <si>
    <t>一教344</t>
  </si>
  <si>
    <t>2015级生物医学工程类</t>
  </si>
  <si>
    <t>(2016-2017-2)-12002070-05459-1</t>
  </si>
  <si>
    <t>(2016-2017-2)-12002420-06498-2</t>
  </si>
  <si>
    <t>12100240</t>
  </si>
  <si>
    <t>信号与系统实验</t>
  </si>
  <si>
    <t>李瑞祥/许维东</t>
  </si>
  <si>
    <t>(2016-2017-2)-12100240-07368-7</t>
  </si>
  <si>
    <t>蒋明琴/应捷</t>
  </si>
  <si>
    <t>2015级测控技术与仪器,2015级自动化,2015级电气工程及其自动化,2015级计算机科学与技术</t>
  </si>
  <si>
    <t>(2016-2017-2)-12101430-04095-1</t>
  </si>
  <si>
    <t>郭立/张幸</t>
  </si>
  <si>
    <t>(2016-2017-2)-12100700-05392-5</t>
  </si>
  <si>
    <t>(2016-2017-2)-12002430-05679-2</t>
  </si>
  <si>
    <t>(2016-2017-2)-12100130-06620-1</t>
  </si>
  <si>
    <t>(2016-2017-2)-12001200-03672-1</t>
  </si>
  <si>
    <t>2015级测控技术与仪器,2015级电气工程及其自动化,2015级计算机科学与技术</t>
  </si>
  <si>
    <t>(2016-2017-2)-12000131-03867-1</t>
  </si>
  <si>
    <t>12100750</t>
  </si>
  <si>
    <t>通信工程专业课程设计</t>
  </si>
  <si>
    <t>一教412;一教412;一教412;一教412</t>
  </si>
  <si>
    <t>(2016-2017-2)-12100750-05868-1</t>
  </si>
  <si>
    <t>一教233;一教233;一教233;一教233</t>
  </si>
  <si>
    <t>(2016-2017-2)-12100690-05392-2</t>
  </si>
  <si>
    <t>08749</t>
  </si>
  <si>
    <t>杨康文</t>
  </si>
  <si>
    <t>(2016-2017-2)-12000410-08749-1</t>
  </si>
  <si>
    <t>12002610</t>
  </si>
  <si>
    <t>电路原理(英)</t>
  </si>
  <si>
    <t>周二第3,4节{第1-16周};周四第8,9节{第1-16周}</t>
  </si>
  <si>
    <t>(2016-2017-2)-12002610-05154-1</t>
  </si>
  <si>
    <t>12100290</t>
  </si>
  <si>
    <t>通信网络实验</t>
  </si>
  <si>
    <t>(2016-2017-2)-12100290-05664-1</t>
  </si>
  <si>
    <t>(2016-2017-2)-12002940-06607-1</t>
  </si>
  <si>
    <t>(2016-2017-2)-12001300-04073-1</t>
  </si>
  <si>
    <t>12100280</t>
  </si>
  <si>
    <t>通信原理实验</t>
  </si>
  <si>
    <t>(2016-2017-2)-12100280-05906-1</t>
  </si>
  <si>
    <t>李瑞祥/侯俊</t>
  </si>
  <si>
    <t>(2016-2017-2)-12100240-07368-8</t>
  </si>
  <si>
    <t>(2016-2017-2)-12002000-04100-2</t>
  </si>
  <si>
    <t>(2016-2017-2)-12100700-05392-8</t>
  </si>
  <si>
    <t>06243</t>
  </si>
  <si>
    <t>孙伟卿</t>
  </si>
  <si>
    <t>(2016-2017-2)-12001300-06243-1</t>
  </si>
  <si>
    <t>12001780</t>
  </si>
  <si>
    <t>2015级计算机类,2015级自动化</t>
  </si>
  <si>
    <t>(2016-2017-2)-12001780-03861-1</t>
  </si>
  <si>
    <t>12000620</t>
  </si>
  <si>
    <t>通信电子线路</t>
  </si>
  <si>
    <t>(2016-2017-2)-12000620-05418-1</t>
  </si>
  <si>
    <t>12002140</t>
  </si>
  <si>
    <t>通信网络基础</t>
  </si>
  <si>
    <t>三教305</t>
  </si>
  <si>
    <t>(2016-2017-2)-12002140-05664-1</t>
  </si>
  <si>
    <t>李瑞祥/盛斌</t>
  </si>
  <si>
    <t>(2016-2017-2)-12100240-07368-3</t>
  </si>
  <si>
    <t>12000451</t>
  </si>
  <si>
    <t>PLC技术及电气控制A</t>
  </si>
  <si>
    <t>(2016-2017-2)-12000451-05221-1</t>
  </si>
  <si>
    <t>12002250</t>
  </si>
  <si>
    <t>软件协同设计</t>
  </si>
  <si>
    <t>(2016-2017-2)-12002250-05307-1</t>
  </si>
  <si>
    <t>李瑞祥/焦新兵</t>
  </si>
  <si>
    <t>(2016-2017-2)-12100240-07368-11</t>
  </si>
  <si>
    <t>李瑞祥/唐春晖</t>
  </si>
  <si>
    <t>(2016-2017-2)-12100240-07368-2</t>
  </si>
  <si>
    <t>李瑞祥/李筠</t>
  </si>
  <si>
    <t>(2016-2017-2)-12100240-07368-9</t>
  </si>
  <si>
    <t>12100300</t>
  </si>
  <si>
    <t>自动控制原理实验</t>
  </si>
  <si>
    <t>熊晓君/陈玮/李菲菲</t>
  </si>
  <si>
    <t>讲师,副教授,教授</t>
  </si>
  <si>
    <t>大学本科,研究生,研究生</t>
  </si>
  <si>
    <t>工程硕士,硕士,博士</t>
  </si>
  <si>
    <t>(2016-2017-2)-12100300-05085-5</t>
  </si>
  <si>
    <t>郭立/施伟斌</t>
  </si>
  <si>
    <t>(2016-2017-2)-12100700-05392-10</t>
  </si>
  <si>
    <t>郭立/肖儿良</t>
  </si>
  <si>
    <t>(2016-2017-2)-12100700-05392-2</t>
  </si>
  <si>
    <t>12000540</t>
  </si>
  <si>
    <t>人工智能</t>
  </si>
  <si>
    <t>(2016-2017-2)-12000540-06145-1</t>
  </si>
  <si>
    <t>12101100</t>
  </si>
  <si>
    <t>软件协同设计课程设计</t>
  </si>
  <si>
    <t>三教219;三教219;三教219;三教219</t>
  </si>
  <si>
    <t>(2016-2017-2)-12101100-05307-1</t>
  </si>
  <si>
    <t>06876</t>
  </si>
  <si>
    <t>韦晓孝</t>
  </si>
  <si>
    <t>2015级制药工程</t>
  </si>
  <si>
    <t>(2016-2017-2)-12002070-06728-1</t>
  </si>
  <si>
    <t>李瑞祥/陈青</t>
  </si>
  <si>
    <t>(2016-2017-2)-12100240-07368-10</t>
  </si>
  <si>
    <t>12850110</t>
  </si>
  <si>
    <t>虚拟桌面运维</t>
  </si>
  <si>
    <t>周四第10,11,12节{第1-11周}</t>
  </si>
  <si>
    <t>(2016-2017-2)-12850110-01746-2</t>
  </si>
  <si>
    <t>周二第10,11,12节{第4-16周}</t>
  </si>
  <si>
    <t>一教450</t>
  </si>
  <si>
    <t>2016级</t>
  </si>
  <si>
    <t>(2016-2017-2)-12002100-03769-1</t>
  </si>
  <si>
    <t>(2016-2017-2)-12000410-05922-1</t>
  </si>
  <si>
    <t>申二教101;申二教101</t>
  </si>
  <si>
    <t>2016级电气工程及其自动化,2016级测控技术与仪器</t>
  </si>
  <si>
    <t>(2016-2017-2)-12002510-05920-1</t>
  </si>
  <si>
    <t>(2016-2017-2)-12100240-07368-6</t>
  </si>
  <si>
    <t>12000862</t>
  </si>
  <si>
    <t>自动控制原理</t>
  </si>
  <si>
    <t>(2016-2017-2)-12000862-05892-1</t>
  </si>
  <si>
    <t>熊晓君/张伟</t>
  </si>
  <si>
    <t>(2016-2017-2)-12100300-05085-4</t>
  </si>
  <si>
    <t>周一第1,2节{第1-16周};周三第6,7节{第1-16周}</t>
  </si>
  <si>
    <t>申二教210;申二教210</t>
  </si>
  <si>
    <t>(2016-2017-2)-12002510-05155-1</t>
  </si>
  <si>
    <t>(2016-2017-2)-12002940-03808-1</t>
  </si>
  <si>
    <t>(2016-2017-2)-12002400-05471-1</t>
  </si>
  <si>
    <t>(2016-2017-2)-12001070-05765-1</t>
  </si>
  <si>
    <t>12101200</t>
  </si>
  <si>
    <t>过程控制系统实验</t>
  </si>
  <si>
    <t>(2016-2017-2)-12101200-05765-1</t>
  </si>
  <si>
    <t>(2016-2017-2)-12001780-06395-1</t>
  </si>
  <si>
    <t>12100190</t>
  </si>
  <si>
    <t>控制系统CAD(MATLAB)</t>
  </si>
  <si>
    <t>一教337;一教337;一教337;一教337</t>
  </si>
  <si>
    <t>(2016-2017-2)-12100190-06553-1</t>
  </si>
  <si>
    <t>(2016-2017-2)-12002510-05132-2</t>
  </si>
  <si>
    <t>三教217;三教217;三教217;三教217</t>
  </si>
  <si>
    <t>(2016-2017-2)-12101100-05155-1</t>
  </si>
  <si>
    <t>熊晓君/王朝立</t>
  </si>
  <si>
    <t>(2016-2017-2)-12100300-05085-3</t>
  </si>
  <si>
    <t>05379</t>
  </si>
  <si>
    <t>杨海马</t>
  </si>
  <si>
    <t>(2016-2017-2)-12000520-05379-1</t>
  </si>
  <si>
    <t>(2016-2017-2)-12002250-05089-1</t>
  </si>
  <si>
    <t>周二第3,4,5节{第1-16周}</t>
  </si>
  <si>
    <t>(2016-2017-2)-12002070-00846-2</t>
  </si>
  <si>
    <t>05658</t>
  </si>
  <si>
    <t>尚丽辉</t>
  </si>
  <si>
    <t>(2016-2017-2)-12000862-05658-1</t>
  </si>
  <si>
    <t>(2016-2017-2)-12000520-05628-1</t>
  </si>
  <si>
    <t>苏华峰/曹春萍</t>
  </si>
  <si>
    <t>硕士,经济学硕士</t>
  </si>
  <si>
    <t>一教436;一教436;一教436;一教436</t>
  </si>
  <si>
    <t>(2016-2017-2)-12101030-03984-2</t>
  </si>
  <si>
    <t>12101460</t>
  </si>
  <si>
    <t>计算机组成实验</t>
  </si>
  <si>
    <t>00844</t>
  </si>
  <si>
    <t>朱孙华/邵清</t>
  </si>
  <si>
    <t>(2016-2017-2)-12101460-00844-3</t>
  </si>
  <si>
    <t>12002060</t>
  </si>
  <si>
    <t>一教146</t>
  </si>
  <si>
    <t>(2016-2017-2)-12002060-06618-1</t>
  </si>
  <si>
    <t>一教244</t>
  </si>
  <si>
    <t>(2016-2017-2)-12002070-06044-1</t>
  </si>
  <si>
    <t>06728</t>
  </si>
  <si>
    <t>田颖</t>
  </si>
  <si>
    <t>(2016-2017-2)-12002070-06728-2</t>
  </si>
  <si>
    <t>12000610</t>
  </si>
  <si>
    <t>数字移动通信</t>
  </si>
  <si>
    <t>(2016-2017-2)-12000610-05664-1</t>
  </si>
  <si>
    <t>(2016-2017-2)-12000451-03797-1</t>
  </si>
  <si>
    <t>朱孙华/韩韧</t>
  </si>
  <si>
    <t>(2016-2017-2)-12101460-00844-2</t>
  </si>
  <si>
    <t>朱孙华/邬春学</t>
  </si>
  <si>
    <t>(2016-2017-2)-12101460-00844-4</t>
  </si>
  <si>
    <t>(2016-2017-2)-12000862-06553-1</t>
  </si>
  <si>
    <t>熊晓君/尚丽辉</t>
  </si>
  <si>
    <t>(2016-2017-2)-12100300-05085-2</t>
  </si>
  <si>
    <t>12001420</t>
  </si>
  <si>
    <t>计算机控制系统(双语)</t>
  </si>
  <si>
    <t>(2016-2017-2)-12001420-05472-1</t>
  </si>
  <si>
    <t>12002950</t>
  </si>
  <si>
    <t>计算机组成</t>
  </si>
  <si>
    <t>(2016-2017-2)-12002950-03805-1</t>
  </si>
  <si>
    <t>一教437;一教437;一教437;一教437</t>
  </si>
  <si>
    <t>(2016-2017-2)-12101030-03984-3</t>
  </si>
  <si>
    <t>03424</t>
  </si>
  <si>
    <t>施伟斌</t>
  </si>
  <si>
    <t>三教207;三教207</t>
  </si>
  <si>
    <t>(2016-2017-2)-12002940-03424-1</t>
  </si>
  <si>
    <t>(2016-2017-2)-12002940-05379-1</t>
  </si>
  <si>
    <t>郭立/夏鲲</t>
  </si>
  <si>
    <t>(2016-2017-2)-12100700-05392-7</t>
  </si>
  <si>
    <t>郭立/左小五</t>
  </si>
  <si>
    <t>(2016-2017-2)-12100700-05392-1</t>
  </si>
  <si>
    <t>12101150</t>
  </si>
  <si>
    <t>电力电子与拖动系统实验</t>
  </si>
  <si>
    <t>(2016-2017-2)-12101150-05963-1</t>
  </si>
  <si>
    <t>05029</t>
  </si>
  <si>
    <t>马军山</t>
  </si>
  <si>
    <t>(2016-2017-2)-12000340-05029-1</t>
  </si>
  <si>
    <t>05529</t>
  </si>
  <si>
    <t>邬春学</t>
  </si>
  <si>
    <t>2015级电子电气信息类,2015级测控技术与仪器</t>
  </si>
  <si>
    <t>(2016-2017-2)-12002950-05529-1</t>
  </si>
  <si>
    <t>12000731</t>
  </si>
  <si>
    <t>信号与系统</t>
  </si>
  <si>
    <t>周一第1,2节{第1-16周};周三第6,7节{第1-15周|单周}</t>
  </si>
  <si>
    <t>(2016-2017-2)-12000731-05216-1</t>
  </si>
  <si>
    <t>(2016-2017-2)-12002940-05527-1</t>
  </si>
  <si>
    <t>夏鲲</t>
  </si>
  <si>
    <t>(2016-2017-2)-12002940-05695-1</t>
  </si>
  <si>
    <t>(2016-2017-2)-12002940-05880-1</t>
  </si>
  <si>
    <t>郭立/丁学明</t>
  </si>
  <si>
    <t>(2016-2017-2)-12100690-05392-6</t>
  </si>
  <si>
    <t>一教217;一教217;一教217;一教217</t>
  </si>
  <si>
    <t>(2016-2017-2)-12100690-05392-10</t>
  </si>
  <si>
    <t>(2016-2017-2)-12100700-05392-6</t>
  </si>
  <si>
    <t>郭立/孙国强</t>
  </si>
  <si>
    <t>(2016-2017-2)-12100700-05392-4</t>
  </si>
  <si>
    <t>郭立/杨海马</t>
  </si>
  <si>
    <t>(2016-2017-2)-12100700-05392-3</t>
  </si>
  <si>
    <t>(2016-2017-2)-12101160-05471-1</t>
  </si>
  <si>
    <t>2015级电子电气信息类,2015级电气工程及其自动化</t>
  </si>
  <si>
    <t>(2016-2017-2)-12001780-05916-1</t>
  </si>
  <si>
    <t>(2016-2017-2)-12002950-06422-1</t>
  </si>
  <si>
    <t>一教305</t>
  </si>
  <si>
    <t>(2016-2017-2)-12002070-04080-2</t>
  </si>
  <si>
    <t>(2016-2017-2)-12000731-05569-1</t>
  </si>
  <si>
    <t>05334</t>
  </si>
  <si>
    <t>王朝立</t>
  </si>
  <si>
    <t>(2016-2017-2)-12000862-05334-1</t>
  </si>
  <si>
    <t>(2016-2017-2)-12002940-01746-1</t>
  </si>
  <si>
    <t>(2016-2017-2)-12100690-05392-8</t>
  </si>
  <si>
    <t>一教244;一教244;一教244;一教244</t>
  </si>
  <si>
    <t>(2016-2017-2)-12100690-05392-3</t>
  </si>
  <si>
    <t>一教205;一教205;一教205;一教205</t>
  </si>
  <si>
    <t>(2016-2017-2)-12100690-05392-12</t>
  </si>
  <si>
    <t>05178</t>
  </si>
  <si>
    <t>李筠</t>
  </si>
  <si>
    <t>2015级计算机类,2015级测控技术与仪器</t>
  </si>
  <si>
    <t>(2016-2017-2)-12000731-05178-1</t>
  </si>
  <si>
    <t>(2016-2017-2)-12000340-06703-1</t>
  </si>
  <si>
    <t>(2016-2017-2)-12000731-06078-1</t>
  </si>
  <si>
    <t>06142</t>
  </si>
  <si>
    <t>盛斌</t>
  </si>
  <si>
    <t>(2016-2017-2)-12000731-06142-1</t>
  </si>
  <si>
    <t>(2016-2017-2)-12000862-02132-1</t>
  </si>
  <si>
    <t>一教236;一教236;一教236;一教236</t>
  </si>
  <si>
    <t>(2016-2017-2)-12100690-05392-5</t>
  </si>
  <si>
    <t>2015级测控技术与仪器,2015级自动化,2015级计算机科学与技术</t>
  </si>
  <si>
    <t>(2016-2017-2)-12000731-05769-1</t>
  </si>
  <si>
    <t>(2016-2017-2)-12100300-05085-1</t>
  </si>
  <si>
    <t>(2016-2017-2)-12101150-04073-1</t>
  </si>
  <si>
    <t>杨艳梅/裴颂文/陈世平</t>
  </si>
  <si>
    <t>实验师,副教授,教授</t>
  </si>
  <si>
    <t>研究生,研究生,研究生</t>
  </si>
  <si>
    <t>工学硕士,工学博士,博士</t>
  </si>
  <si>
    <t>(2016-2017-2)-12100570-05826-2</t>
  </si>
  <si>
    <t>(2016-2017-2)-12101160-06498-1</t>
  </si>
  <si>
    <t>(2016-2017-2)-12100570-05826-1</t>
  </si>
  <si>
    <t>(2016-2017-2)-12000731-03812-1</t>
  </si>
  <si>
    <t>12101420</t>
  </si>
  <si>
    <t>数据结构实验</t>
  </si>
  <si>
    <t>(2016-2017-2)-12101420-03984-1</t>
  </si>
  <si>
    <t>(2016-2017-2)-12850090-01746-1</t>
  </si>
  <si>
    <t>12810170</t>
  </si>
  <si>
    <t>Dream Weaver网页设计</t>
  </si>
  <si>
    <t>周三第10,11,12节{第1-11周}</t>
  </si>
  <si>
    <t>(2016-2017-2)-12810170-05671-3</t>
  </si>
  <si>
    <t>(2016-2017-2)-12002060-06201-1</t>
  </si>
  <si>
    <t>周二第8,9节{第1-16周};周四第3,4节{第1-16周}</t>
  </si>
  <si>
    <t>申一教208;申一教208</t>
  </si>
  <si>
    <t>(2016-2017-2)-12002050-04075-1</t>
  </si>
  <si>
    <t>申二教105;申二教105</t>
  </si>
  <si>
    <t>(2016-2017-2)-12002050-04078-1</t>
  </si>
  <si>
    <t>一教346</t>
  </si>
  <si>
    <t>(2016-2017-2)-12002070-05577-1</t>
  </si>
  <si>
    <t>(2016-2017-2)-12002070-05577-2</t>
  </si>
  <si>
    <t>综合楼B区305;综合楼B区305;综合楼B区305;综合楼B区305</t>
  </si>
  <si>
    <t>(2016-2017-2)-12100260-05200-1</t>
  </si>
  <si>
    <t>申二教310;申二教310</t>
  </si>
  <si>
    <t>(2016-2017-2)-12002050-03447-1</t>
  </si>
  <si>
    <t>(2016-2017-2)-12002070-05456-4</t>
  </si>
  <si>
    <t>(2016-2017-2)-12002070-04080-1</t>
  </si>
  <si>
    <t>(2016-2017-2)-12002070-05459-2</t>
  </si>
  <si>
    <t>12002330</t>
  </si>
  <si>
    <t>移动软件开发技术</t>
  </si>
  <si>
    <t>(2016-2017-2)-12002330-05621-1</t>
  </si>
  <si>
    <t>12100010</t>
  </si>
  <si>
    <t>DSP实验</t>
  </si>
  <si>
    <t>(2016-2017-2)-12100010-05200-1</t>
  </si>
  <si>
    <t>(2016-2017-2)-12000090-01744-1</t>
  </si>
  <si>
    <t>(2016-2017-2)-12100040-01744-1</t>
  </si>
  <si>
    <t>(2016-2017-2)-12002400-06498-1</t>
  </si>
  <si>
    <t>12002920</t>
  </si>
  <si>
    <t>数据结构</t>
  </si>
  <si>
    <t>(2016-2017-2)-12002920-03400-1</t>
  </si>
  <si>
    <t>一教246</t>
  </si>
  <si>
    <t>(2016-2017-2)-12002070-01817-1</t>
  </si>
  <si>
    <t>(2016-2017-2)-12002070-01817-2</t>
  </si>
  <si>
    <t>12000761</t>
  </si>
  <si>
    <t>信息工程网络(双语)</t>
  </si>
  <si>
    <t>周五第3,4节{第1-16周}</t>
  </si>
  <si>
    <t>(2016-2017-2)-12000761-05265-1</t>
  </si>
  <si>
    <t>一教201</t>
  </si>
  <si>
    <t>(2016-2017-2)-12002070-03447-1</t>
  </si>
  <si>
    <t>(2016-2017-2)-12002070-04080-3</t>
  </si>
  <si>
    <t>(2016-2017-2)-12002920-05089-1</t>
  </si>
  <si>
    <t>12101240</t>
  </si>
  <si>
    <t>面向对象程序设计实验</t>
  </si>
  <si>
    <t>苏华峰/张艳</t>
  </si>
  <si>
    <t>2016级电子电气信息类,2016级自动化</t>
  </si>
  <si>
    <t>(2016-2017-2)-12101240-03984-2</t>
  </si>
  <si>
    <t>12002290</t>
  </si>
  <si>
    <t>算法分析与设计</t>
  </si>
  <si>
    <t>(2016-2017-2)-12002290-05920-1</t>
  </si>
  <si>
    <t>12810100</t>
  </si>
  <si>
    <t>图像处理与创意设计</t>
  </si>
  <si>
    <t>周三第8,9节{第1-8周}</t>
  </si>
  <si>
    <t>(2016-2017-2)-12810100-09581-3</t>
  </si>
  <si>
    <t>06625</t>
  </si>
  <si>
    <t>丁德锐</t>
  </si>
  <si>
    <t>(2016-2017-2)-12002000-06625-1</t>
  </si>
  <si>
    <t>(2016-2017-2)-12002020-09581-4</t>
  </si>
  <si>
    <t>(2016-2017-2)-12002920-05155-1</t>
  </si>
  <si>
    <t>申一教402;申一教402</t>
  </si>
  <si>
    <t>(2016-2017-2)-12002050-04078-2</t>
  </si>
  <si>
    <t>12001120</t>
  </si>
  <si>
    <t>计算机导论</t>
  </si>
  <si>
    <t>周四第10,11,12节{第1-6周}</t>
  </si>
  <si>
    <t>(2016-2017-2)-12001120-06422-1</t>
  </si>
  <si>
    <t>(2016-2017-2)-12002000-05359-1</t>
  </si>
  <si>
    <t>申二教408</t>
  </si>
  <si>
    <t>(2016-2017-2)-12002000-06703-1</t>
  </si>
  <si>
    <t>(2016-2017-2)-12002000-05370-2</t>
  </si>
  <si>
    <t>三教216;三教216;三教216;三教216</t>
  </si>
  <si>
    <t>(2016-2017-2)-12100710-05671-1</t>
  </si>
  <si>
    <t>申一教302;申一教302</t>
  </si>
  <si>
    <t>(2016-2017-2)-12002050-03447-2</t>
  </si>
  <si>
    <t>(2016-2017-2)-12101420-00844-2</t>
  </si>
  <si>
    <t>申阶梯教室3</t>
  </si>
  <si>
    <t>(2016-2017-2)-12002000-03671-1</t>
  </si>
  <si>
    <t>(2016-2017-2)-12002000-03671-2</t>
  </si>
  <si>
    <t>(2016-2017-2)-12002000-03775-2</t>
  </si>
  <si>
    <t>(2016-2017-2)-12002000-06084-1</t>
  </si>
  <si>
    <t>(2016-2017-2)-12002000-06061-2</t>
  </si>
  <si>
    <t>申一教406</t>
  </si>
  <si>
    <t>(2016-2017-2)-12002000-06639-3</t>
  </si>
  <si>
    <t>(2016-2017-2)-12002000-05671-1</t>
  </si>
  <si>
    <t>(2016-2017-2)-12002000-05868-2</t>
  </si>
  <si>
    <t>05908</t>
  </si>
  <si>
    <t>魏国亮</t>
  </si>
  <si>
    <t>(2016-2017-2)-12002000-05908-1</t>
  </si>
  <si>
    <t>(2016-2017-2)-12002000-06624-1</t>
  </si>
  <si>
    <t>(2016-2017-2)-12002000-04100-1</t>
  </si>
  <si>
    <t>(2016-2017-2)-12002000-08749-1</t>
  </si>
  <si>
    <t>(2016-2017-2)-12002000-05370-1</t>
  </si>
  <si>
    <t>三教207;三教207;三教207;三教207</t>
  </si>
  <si>
    <t>(2016-2017-2)-12100710-04110-1</t>
  </si>
  <si>
    <t>(2016-2017-2)-12002000-09580-2</t>
  </si>
  <si>
    <t>(2016-2017-2)-12002000-06625-2</t>
  </si>
  <si>
    <t>(2016-2017-2)-12002000-03775-1</t>
  </si>
  <si>
    <t>周五第10,11,12节{第4-16周}</t>
  </si>
  <si>
    <t>三教317</t>
  </si>
  <si>
    <t>(2016-2017-2)-12002090-05963-2</t>
  </si>
  <si>
    <t>(2016-2017-2)-12002000-05066-1</t>
  </si>
  <si>
    <t>(2016-2017-2)-12002000-09580-1</t>
  </si>
  <si>
    <t>(2016-2017-2)-12002000-05671-2</t>
  </si>
  <si>
    <t>12810040</t>
  </si>
  <si>
    <t>动画制作与创意</t>
  </si>
  <si>
    <t>周二第8,9节{第1-8周}</t>
  </si>
  <si>
    <t>三教210</t>
  </si>
  <si>
    <t>(2016-2017-2)-12810040-09581-1</t>
  </si>
  <si>
    <t>(2016-2017-2)-12002060-06618-2</t>
  </si>
  <si>
    <t>(2016-2017-2)-12002060-06201-2</t>
  </si>
  <si>
    <t>(2016-2017-2)-12002920-02230-1</t>
  </si>
  <si>
    <t>申一教308;申一教308</t>
  </si>
  <si>
    <t>(2016-2017-2)-12002050-04075-2</t>
  </si>
  <si>
    <t>(2016-2017-2)-12002000-04110-1</t>
  </si>
  <si>
    <t>(2016-2017-2)-12002000-04110-2</t>
  </si>
  <si>
    <t>(2016-2017-2)-12002060-05456-1</t>
  </si>
  <si>
    <t>三教215;三教215;三教215;三教215</t>
  </si>
  <si>
    <t>(2016-2017-2)-12100710-05370-1</t>
  </si>
  <si>
    <t>12100200</t>
  </si>
  <si>
    <t>嵌入式系统实验</t>
  </si>
  <si>
    <t>2014级计算机科学与技术(计算机工程),2014级电子科学与技术,2014级光电信息科学与工程(卓越班),2014级光电信息科学与工程,2014级通信工</t>
  </si>
  <si>
    <t>(2016-2017-2)-12100200-00844-1</t>
  </si>
  <si>
    <t>(2016-2017-2)-12101420-00844-1</t>
  </si>
  <si>
    <t>12001160</t>
  </si>
  <si>
    <t>视频设计与制作</t>
  </si>
  <si>
    <t>周二第10,11,12节{第1-6周}</t>
  </si>
  <si>
    <t>(2016-2017-2)-12001160-09581-2</t>
  </si>
  <si>
    <t>三教213;三教213;三教213;三教213</t>
  </si>
  <si>
    <t>(2016-2017-2)-12100710-05359-1</t>
  </si>
  <si>
    <t>三教211;三教211;三教211;三教211</t>
  </si>
  <si>
    <t>(2016-2017-2)-12100710-04100-1</t>
  </si>
  <si>
    <t>12002840</t>
  </si>
  <si>
    <t>电子技术基础</t>
  </si>
  <si>
    <t>2015级机械设计制造及其自动化(国际工程)(中德合作),2014级机械设计制造及其自动化(中德合作)</t>
  </si>
  <si>
    <t>(2016-2017-2)-12002840-09060-1</t>
  </si>
  <si>
    <t>周三第6,7节{第1-16周};周三第8,9节{第1-16周}</t>
  </si>
  <si>
    <t>(2016-2017-2)-12002010-03408-3</t>
  </si>
  <si>
    <t>(2016-2017-2)-12002030-03408-5</t>
  </si>
  <si>
    <t>周一第6,7节{第1-16周};周一第8,9节{第1-16周}</t>
  </si>
  <si>
    <t>(2016-2017-2)-12002010-03408-1</t>
  </si>
  <si>
    <t>(2016-2017-2)-12002030-03408-4</t>
  </si>
  <si>
    <t>苏华峰/欧广宇</t>
  </si>
  <si>
    <t>(2016-2017-2)-12101240-03984-3</t>
  </si>
  <si>
    <t>(2016-2017-2)-12850030-05326-1</t>
  </si>
  <si>
    <t>(2016-2017-2)-12002010-03408-2</t>
  </si>
  <si>
    <t>周一第10,11,12节{第4-16周}</t>
  </si>
  <si>
    <t>(2016-2017-2)-12002090-05963-1</t>
  </si>
  <si>
    <t>12100160</t>
  </si>
  <si>
    <t>光通信实验</t>
  </si>
  <si>
    <t>(2016-2017-2)-12100160-06211-1</t>
  </si>
  <si>
    <t>三教208;三教208;三教208;三教208</t>
  </si>
  <si>
    <t>(2016-2017-2)-12100260-06620-1</t>
  </si>
  <si>
    <t>三教212</t>
  </si>
  <si>
    <t>(2016-2017-2)-12850100-05868-1</t>
  </si>
  <si>
    <t>周四第10,11,12节{第4-16周}</t>
  </si>
  <si>
    <t>(2016-2017-2)-12002090-04073-1</t>
  </si>
  <si>
    <t>三教203;三教203;三教203;三教203</t>
  </si>
  <si>
    <t>(2016-2017-2)-12100260-05292-1</t>
  </si>
  <si>
    <t>(2016-2017-2)-12101470-05528-1</t>
  </si>
  <si>
    <t>周三第10,11,12节{第4-16周}</t>
  </si>
  <si>
    <t>(2016-2017-2)-12002500-04075-1</t>
  </si>
  <si>
    <t>重修</t>
    <phoneticPr fontId="2" type="noConversion"/>
  </si>
  <si>
    <t>理论教学</t>
    <phoneticPr fontId="2" type="noConversion"/>
  </si>
  <si>
    <t>理论教学</t>
    <phoneticPr fontId="2" type="noConversion"/>
  </si>
  <si>
    <t>实验教学</t>
    <phoneticPr fontId="2" type="noConversion"/>
  </si>
  <si>
    <t>中英课程，短学期上1周</t>
    <phoneticPr fontId="2" type="noConversion"/>
  </si>
  <si>
    <t>中英</t>
    <phoneticPr fontId="2" type="noConversion"/>
  </si>
  <si>
    <t>理论教学</t>
    <phoneticPr fontId="2" type="noConversion"/>
  </si>
  <si>
    <t>指导课程设计</t>
    <phoneticPr fontId="2" type="noConversion"/>
  </si>
  <si>
    <t>指导课程设计</t>
    <phoneticPr fontId="2" type="noConversion"/>
  </si>
  <si>
    <t>中德</t>
    <phoneticPr fontId="2" type="noConversion"/>
  </si>
  <si>
    <t>理论教学（全英）</t>
    <phoneticPr fontId="2" type="noConversion"/>
  </si>
  <si>
    <t>理论教学</t>
    <phoneticPr fontId="2" type="noConversion"/>
  </si>
  <si>
    <t>理论教学（全英）</t>
    <phoneticPr fontId="2" type="noConversion"/>
  </si>
  <si>
    <t>指导课程设计</t>
    <phoneticPr fontId="2" type="noConversion"/>
  </si>
  <si>
    <t>理论教学（双语）</t>
    <phoneticPr fontId="2" type="noConversion"/>
  </si>
  <si>
    <t>理论教学（全英）</t>
    <phoneticPr fontId="2" type="noConversion"/>
  </si>
  <si>
    <t>理论教学（双语）</t>
    <phoneticPr fontId="2" type="noConversion"/>
  </si>
  <si>
    <t>指导课程设计（全英）</t>
    <phoneticPr fontId="2" type="noConversion"/>
  </si>
  <si>
    <t>理论教学（含实验）</t>
    <phoneticPr fontId="2" type="noConversion"/>
  </si>
  <si>
    <t>理论教学（全英）（含上机）</t>
    <phoneticPr fontId="2" type="noConversion"/>
  </si>
  <si>
    <t>理论教学（含上机）</t>
    <phoneticPr fontId="2" type="noConversion"/>
  </si>
  <si>
    <t>理论教学（含上机）</t>
    <phoneticPr fontId="2" type="noConversion"/>
  </si>
  <si>
    <t>理论教学（含上机）</t>
    <phoneticPr fontId="2" type="noConversion"/>
  </si>
  <si>
    <t>理论教学（双语）（含上机）</t>
    <phoneticPr fontId="2" type="noConversion"/>
  </si>
  <si>
    <t>理论教学（含实验）</t>
    <phoneticPr fontId="2" type="noConversion"/>
  </si>
  <si>
    <t>理论教学（双语）(含实验)</t>
    <phoneticPr fontId="2" type="noConversion"/>
  </si>
  <si>
    <t>理论教学（含上机）</t>
    <phoneticPr fontId="2" type="noConversion"/>
  </si>
  <si>
    <t>理论学时(j1)</t>
    <phoneticPr fontId="2" type="noConversion"/>
  </si>
  <si>
    <t>选课人数(s)</t>
    <phoneticPr fontId="2" type="noConversion"/>
  </si>
  <si>
    <t>批次</t>
    <phoneticPr fontId="2" type="noConversion"/>
  </si>
  <si>
    <t>j2</t>
    <phoneticPr fontId="2" type="noConversion"/>
  </si>
  <si>
    <t>j3</t>
    <phoneticPr fontId="2" type="noConversion"/>
  </si>
  <si>
    <t>理论工作量</t>
    <phoneticPr fontId="2" type="noConversion"/>
  </si>
  <si>
    <t>实验工作量（含课内、独立）or课程设计</t>
    <phoneticPr fontId="2" type="noConversion"/>
  </si>
  <si>
    <t>总工作量</t>
    <phoneticPr fontId="2" type="noConversion"/>
  </si>
  <si>
    <t>备注</t>
    <phoneticPr fontId="2" type="noConversion"/>
  </si>
  <si>
    <t>学分(j4)</t>
    <phoneticPr fontId="2" type="noConversion"/>
  </si>
  <si>
    <t>陈家琪</t>
  </si>
  <si>
    <t xml:space="preserve">傅迎华 </t>
  </si>
  <si>
    <t>郭旭光</t>
  </si>
  <si>
    <t>韩朝霞</t>
  </si>
  <si>
    <t>韩冬</t>
    <rPh sb="0" eb="1">
      <t>han'd</t>
    </rPh>
    <phoneticPr fontId="8" type="noConversion"/>
  </si>
  <si>
    <t>胡金兵</t>
  </si>
  <si>
    <t>林辉</t>
  </si>
  <si>
    <t>刘丽</t>
  </si>
  <si>
    <t>刘一</t>
  </si>
  <si>
    <t>宋燕</t>
  </si>
  <si>
    <t>王凯民</t>
  </si>
  <si>
    <t>姚磊</t>
  </si>
  <si>
    <t>张冰雪</t>
  </si>
  <si>
    <t>张巍</t>
  </si>
  <si>
    <t>指导毕业设计</t>
    <phoneticPr fontId="2" type="noConversion"/>
  </si>
  <si>
    <t>第二专业必修（毕设）</t>
    <phoneticPr fontId="2" type="noConversion"/>
  </si>
  <si>
    <t>孙国强</t>
    <phoneticPr fontId="2" type="noConversion"/>
  </si>
  <si>
    <t>王凯民</t>
    <phoneticPr fontId="2" type="noConversion"/>
  </si>
  <si>
    <t>红外与太赫兹波段的近场显微成像技术研究</t>
  </si>
  <si>
    <t>基于头部动态跟踪的主动式VR拍摄云台</t>
  </si>
  <si>
    <t>基于机器视觉的工件表面毛刺检测方法研究</t>
    <phoneticPr fontId="9" type="noConversion"/>
  </si>
  <si>
    <t>电动自行车电控系统研究与实现</t>
    <phoneticPr fontId="9" type="noConversion"/>
  </si>
  <si>
    <t>基于互联网+的校园图书资源交流软件开发</t>
    <phoneticPr fontId="9" type="noConversion"/>
  </si>
  <si>
    <t>一种通过控制气体喷嘴组结构增强太赫兹波产生强度的装置</t>
  </si>
  <si>
    <t>《自动控制原理》实验系统的研发</t>
    <phoneticPr fontId="9" type="noConversion"/>
  </si>
  <si>
    <t>太赫兹安检仪数据采集系统</t>
    <phoneticPr fontId="9" type="noConversion"/>
  </si>
  <si>
    <t>基于太赫兹等离子增强效应的高灵敏度湿度传感器</t>
    <phoneticPr fontId="9" type="noConversion"/>
  </si>
  <si>
    <t xml:space="preserve">基于Ubuntu系统的机器人仿真平台设计 </t>
    <phoneticPr fontId="9" type="noConversion"/>
  </si>
  <si>
    <t>视网膜图像的变化检测分析</t>
    <phoneticPr fontId="9" type="noConversion"/>
  </si>
  <si>
    <t>具有定位和跌倒检测报警系统的智能穿戴设备设计与研究</t>
    <phoneticPr fontId="9" type="noConversion"/>
  </si>
  <si>
    <t>基于ZBrush的影视原型3D打印技术开发</t>
  </si>
  <si>
    <t>基于TOTP动态时间密码的智能签到服务</t>
    <phoneticPr fontId="9" type="noConversion"/>
  </si>
  <si>
    <t>复杂网络相继故障实验软件</t>
  </si>
  <si>
    <t>基于级联等离子体提高背向激光的能量和稳定性</t>
    <phoneticPr fontId="9" type="noConversion"/>
  </si>
  <si>
    <t>基于Android的玻璃幕墙智能清洗机器人</t>
    <phoneticPr fontId="9" type="noConversion"/>
  </si>
  <si>
    <t>交流伺服系统共振自动抑制研究</t>
    <phoneticPr fontId="9" type="noConversion"/>
  </si>
  <si>
    <t>iSwimming防溺水设备</t>
    <phoneticPr fontId="9" type="noConversion"/>
  </si>
  <si>
    <t>用电安全状态监测器设计</t>
    <phoneticPr fontId="9" type="noConversion"/>
  </si>
  <si>
    <t>基于Android平台的智慧校园“百事通”</t>
    <phoneticPr fontId="9" type="noConversion"/>
  </si>
  <si>
    <t>论文格式检测和查阅系统</t>
    <phoneticPr fontId="9" type="noConversion"/>
  </si>
  <si>
    <t>交互式视力测试系统</t>
    <phoneticPr fontId="9" type="noConversion"/>
  </si>
  <si>
    <t>基于Atmega8的光学指纹识别系统设计与开发</t>
    <phoneticPr fontId="9" type="noConversion"/>
  </si>
  <si>
    <t>中医理疗的散斑成像法检测</t>
    <phoneticPr fontId="9" type="noConversion"/>
  </si>
  <si>
    <t>太赫兹探测器的高效耦合方法研究</t>
    <phoneticPr fontId="9" type="noConversion"/>
  </si>
  <si>
    <t>基于超冷效应的多核处理器热电按需制冷研究</t>
    <phoneticPr fontId="9" type="noConversion"/>
  </si>
  <si>
    <t>实验室的电流检测装置开发</t>
    <phoneticPr fontId="9" type="noConversion"/>
  </si>
  <si>
    <t>基于透射光谱技术食用油中黄曲霉素的便携式检测仪的研制</t>
    <phoneticPr fontId="9" type="noConversion"/>
  </si>
  <si>
    <t xml:space="preserve">  基于印刷符号识别的方法研究与实现</t>
    <phoneticPr fontId="9" type="noConversion"/>
  </si>
  <si>
    <t xml:space="preserve">Jelly:精准的大学生校园搜索引擎 </t>
    <phoneticPr fontId="9" type="noConversion"/>
  </si>
  <si>
    <t>无人机用地面站控制系统</t>
    <phoneticPr fontId="9" type="noConversion"/>
  </si>
  <si>
    <t>高清无线图像处理系统</t>
    <phoneticPr fontId="9" type="noConversion"/>
  </si>
  <si>
    <t>朱亦鸣</t>
    <phoneticPr fontId="9" type="noConversion"/>
  </si>
  <si>
    <t>陈晓荣</t>
    <phoneticPr fontId="9" type="noConversion"/>
  </si>
  <si>
    <t>丁学明</t>
    <phoneticPr fontId="9" type="noConversion"/>
  </si>
  <si>
    <t>杨桂松</t>
    <phoneticPr fontId="9" type="noConversion"/>
  </si>
  <si>
    <t>金爱娟</t>
    <phoneticPr fontId="9" type="noConversion"/>
  </si>
  <si>
    <t>袁明辉</t>
    <phoneticPr fontId="9" type="noConversion"/>
  </si>
  <si>
    <t>陈麟</t>
    <phoneticPr fontId="9" type="noConversion"/>
  </si>
  <si>
    <t>付东翔</t>
    <phoneticPr fontId="9" type="noConversion"/>
  </si>
  <si>
    <t>傅迎华</t>
    <phoneticPr fontId="9" type="noConversion"/>
  </si>
  <si>
    <t>胡春燕</t>
    <phoneticPr fontId="9" type="noConversion"/>
  </si>
  <si>
    <t>巨志勇</t>
    <phoneticPr fontId="9" type="noConversion"/>
  </si>
  <si>
    <t>李锐</t>
    <phoneticPr fontId="9" type="noConversion"/>
  </si>
  <si>
    <t>刘歌群</t>
    <phoneticPr fontId="9" type="noConversion"/>
  </si>
  <si>
    <t>刘一</t>
    <phoneticPr fontId="9" type="noConversion"/>
  </si>
  <si>
    <t>孙红</t>
    <phoneticPr fontId="9" type="noConversion"/>
  </si>
  <si>
    <t>孙玉国</t>
    <phoneticPr fontId="9" type="noConversion"/>
  </si>
  <si>
    <t>臧劲松</t>
    <phoneticPr fontId="9" type="noConversion"/>
  </si>
  <si>
    <t>张振国</t>
    <phoneticPr fontId="9" type="noConversion"/>
  </si>
  <si>
    <t>张艳</t>
    <rPh sb="0" eb="1">
      <t>zhang'ayn</t>
    </rPh>
    <phoneticPr fontId="9" type="noConversion"/>
  </si>
  <si>
    <t>袁健</t>
    <phoneticPr fontId="9" type="noConversion"/>
  </si>
  <si>
    <t>杨海马</t>
    <phoneticPr fontId="9" type="noConversion"/>
  </si>
  <si>
    <t>杨晶东</t>
    <phoneticPr fontId="9" type="noConversion"/>
  </si>
  <si>
    <t>杨晖</t>
    <phoneticPr fontId="9" type="noConversion"/>
  </si>
  <si>
    <t>谢静雅</t>
    <phoneticPr fontId="9" type="noConversion"/>
  </si>
  <si>
    <t>王宁</t>
    <phoneticPr fontId="9" type="noConversion"/>
  </si>
  <si>
    <t>李少龙</t>
    <phoneticPr fontId="9" type="noConversion"/>
  </si>
  <si>
    <t>洪瑞金</t>
    <phoneticPr fontId="9" type="noConversion"/>
  </si>
  <si>
    <t>张冰雪</t>
    <phoneticPr fontId="9" type="noConversion"/>
  </si>
  <si>
    <t>指导创新创业项目</t>
    <phoneticPr fontId="2" type="noConversion"/>
  </si>
  <si>
    <t>微光纤瓶形微腔单模激光器研究</t>
    <phoneticPr fontId="10" type="noConversion"/>
  </si>
  <si>
    <t>基于Vue的校园跳蚤市场软件</t>
    <phoneticPr fontId="10" type="noConversion"/>
  </si>
  <si>
    <t>3D打印预制棒及其应用</t>
    <phoneticPr fontId="10" type="noConversion"/>
  </si>
  <si>
    <t>“寄收铺”快递传送APP</t>
    <phoneticPr fontId="10" type="noConversion"/>
  </si>
  <si>
    <t>基于组态软件触摸屏液晶控制器研制</t>
    <phoneticPr fontId="10" type="noConversion"/>
  </si>
  <si>
    <t>加密域图像的可逆信息隐藏</t>
    <phoneticPr fontId="10" type="noConversion"/>
  </si>
  <si>
    <t>新型车载HUD光学模组</t>
    <phoneticPr fontId="10" type="noConversion"/>
  </si>
  <si>
    <t>表面等离子体透镜</t>
    <phoneticPr fontId="10" type="noConversion"/>
  </si>
  <si>
    <t>基于单片机的PMSM矢量控制实现</t>
    <phoneticPr fontId="10" type="noConversion"/>
  </si>
  <si>
    <t>基于云服务的Android远程协助系统</t>
    <phoneticPr fontId="10" type="noConversion"/>
  </si>
  <si>
    <t>基于太赫兹波的背向激光远距离检测危险物品的装置</t>
  </si>
  <si>
    <t>远程办公仿真机器模型设计</t>
    <phoneticPr fontId="10" type="noConversion"/>
  </si>
  <si>
    <t>电动缝纫机电机控制器设计</t>
    <phoneticPr fontId="10" type="noConversion"/>
  </si>
  <si>
    <t>太赫兹探测器直流工作点漂移的动态补偿研究</t>
    <phoneticPr fontId="10" type="noConversion"/>
  </si>
  <si>
    <t>智能电子秤的设计与开发</t>
  </si>
  <si>
    <t>云计算环境下加密图像压缩技术研究</t>
    <phoneticPr fontId="10" type="noConversion"/>
  </si>
  <si>
    <t>基于单片机控制的自行车自助停放车桩</t>
  </si>
  <si>
    <t>基于图像分析的运动辅助软件系统</t>
    <phoneticPr fontId="10" type="noConversion"/>
  </si>
  <si>
    <t>物联网WiFi终端黑客渗透试验研究</t>
  </si>
  <si>
    <t>电机的数字控制实验装置研发</t>
    <phoneticPr fontId="10" type="noConversion"/>
  </si>
  <si>
    <t>180A大电流电机控制器设计</t>
    <phoneticPr fontId="10" type="noConversion"/>
  </si>
  <si>
    <t>一种测试太赫兹在不同气体环境下吸收响应的装置</t>
  </si>
  <si>
    <t>充电器安全智能控制器设计</t>
    <phoneticPr fontId="10" type="noConversion"/>
  </si>
  <si>
    <t>一种太赫兹源扩束均匀照射系统</t>
    <phoneticPr fontId="10" type="noConversion"/>
  </si>
  <si>
    <t>复杂网络上的联合生产偷工减料博弈仿真及软件开发</t>
  </si>
  <si>
    <t>伺服电机控制器设计</t>
    <phoneticPr fontId="10" type="noConversion"/>
  </si>
  <si>
    <t>基于单片机的家庭火灾检测报警系统设计</t>
    <phoneticPr fontId="10" type="noConversion"/>
  </si>
  <si>
    <t>基于chrome内核的流程图与思维导图插件设计</t>
    <phoneticPr fontId="10" type="noConversion"/>
  </si>
  <si>
    <t>无人机三轴VR拍摄云台</t>
    <phoneticPr fontId="10" type="noConversion"/>
  </si>
  <si>
    <t>基于永磁同步电机双模矢量控制器的设计与应用</t>
    <phoneticPr fontId="10" type="noConversion"/>
  </si>
  <si>
    <t>太赫兹微流体传感检测芯片系统</t>
    <rPh sb="0" eb="1">
      <t>tai he zi</t>
    </rPh>
    <rPh sb="3" eb="4">
      <t>wei liu ti</t>
    </rPh>
    <rPh sb="6" eb="7">
      <t>chuan gan</t>
    </rPh>
    <rPh sb="8" eb="9">
      <t>jian ce</t>
    </rPh>
    <rPh sb="10" eb="11">
      <t>xin pian</t>
    </rPh>
    <rPh sb="12" eb="13">
      <t>xi tong</t>
    </rPh>
    <phoneticPr fontId="10" type="noConversion"/>
  </si>
  <si>
    <t>基于图形的零件数控加工代码自动生成系统</t>
    <phoneticPr fontId="10" type="noConversion"/>
  </si>
  <si>
    <t>提高无源声表面波扭矩传感系统响应速度的技术方法研究</t>
    <phoneticPr fontId="10" type="noConversion"/>
  </si>
  <si>
    <t>基于深度学习的文字转换图像系统</t>
    <phoneticPr fontId="10" type="noConversion"/>
  </si>
  <si>
    <t>校园图书交流平台</t>
    <phoneticPr fontId="10" type="noConversion"/>
  </si>
  <si>
    <t>基于动作识别的智能管家系统</t>
    <phoneticPr fontId="10" type="noConversion"/>
  </si>
  <si>
    <t>汽车外覆盖件钢板表面缺陷超声导波检测及成像系统研制</t>
    <phoneticPr fontId="10" type="noConversion"/>
  </si>
  <si>
    <t>基于大数据的智能公交系统实现</t>
    <phoneticPr fontId="10" type="noConversion"/>
  </si>
  <si>
    <t>基于SLAM技术及算法的自动跟随机器人研究</t>
    <phoneticPr fontId="10" type="noConversion"/>
  </si>
  <si>
    <t>基于生理信号和深度学习建模的脑力负荷识别方法研究</t>
    <phoneticPr fontId="10" type="noConversion"/>
  </si>
  <si>
    <t>电源质量检测器设计</t>
    <phoneticPr fontId="10" type="noConversion"/>
  </si>
  <si>
    <t>基于学生个性化的家校协同手机APP</t>
    <phoneticPr fontId="10" type="noConversion"/>
  </si>
  <si>
    <t>基于空间光调制器产生的多焦点阵列光镊系统</t>
    <phoneticPr fontId="10" type="noConversion"/>
  </si>
  <si>
    <t>多功能智能窗帘系统开发与设计</t>
    <phoneticPr fontId="10" type="noConversion"/>
  </si>
  <si>
    <t>近重复自然场景图像匹配研究</t>
    <phoneticPr fontId="10" type="noConversion"/>
  </si>
  <si>
    <t>基于个性化推荐的全网手机导购平台</t>
    <phoneticPr fontId="10" type="noConversion"/>
  </si>
  <si>
    <t>基于微信平台的企业智能餐饮系统的研发</t>
  </si>
  <si>
    <t>基于APFC的电源控制技术研究</t>
    <phoneticPr fontId="10" type="noConversion"/>
  </si>
  <si>
    <t>充电式电动工具控制器的研究</t>
    <phoneticPr fontId="10" type="noConversion"/>
  </si>
  <si>
    <t>电源谐波抑制器设计</t>
    <phoneticPr fontId="10" type="noConversion"/>
  </si>
  <si>
    <t>基于知识地图的多元化学习平台的研发</t>
  </si>
  <si>
    <t>基于labview的数字语音信号处理软件</t>
    <phoneticPr fontId="10" type="noConversion"/>
  </si>
  <si>
    <t>三维空间流场测量仿真系统设计</t>
  </si>
  <si>
    <t>基于视频流的银行授权系统</t>
    <phoneticPr fontId="10" type="noConversion"/>
  </si>
  <si>
    <t>基于移动终端的人脸识别定位系统设计</t>
    <phoneticPr fontId="10" type="noConversion"/>
  </si>
  <si>
    <t>基于服务机器人的智能玩具收集器设计</t>
    <phoneticPr fontId="10" type="noConversion"/>
  </si>
  <si>
    <t>高考志愿选择助手——“预知愿”</t>
    <phoneticPr fontId="10" type="noConversion"/>
  </si>
  <si>
    <t>电动叉车控制器的研究</t>
    <phoneticPr fontId="10" type="noConversion"/>
  </si>
  <si>
    <t>基于大数据的个性化的音乐推荐系统</t>
    <phoneticPr fontId="10" type="noConversion"/>
  </si>
  <si>
    <t>电动搬运车控制器的研究</t>
    <phoneticPr fontId="10" type="noConversion"/>
  </si>
  <si>
    <t>电力设备无人机巡检系统</t>
    <phoneticPr fontId="10" type="noConversion"/>
  </si>
  <si>
    <t>电气设备故障紫外检测系统</t>
    <phoneticPr fontId="10" type="noConversion"/>
  </si>
  <si>
    <t>一款智能型办公LED灯</t>
    <phoneticPr fontId="10" type="noConversion"/>
  </si>
  <si>
    <t>六足机器人的研究与制作</t>
    <phoneticPr fontId="10" type="noConversion"/>
  </si>
  <si>
    <t xml:space="preserve">基于云服务的android远程协助系统 </t>
    <phoneticPr fontId="10" type="noConversion"/>
  </si>
  <si>
    <t>谷付星</t>
    <phoneticPr fontId="10" type="noConversion"/>
  </si>
  <si>
    <t>陈玮</t>
    <phoneticPr fontId="10" type="noConversion"/>
  </si>
  <si>
    <t>陈克坚</t>
    <phoneticPr fontId="10" type="noConversion"/>
  </si>
  <si>
    <t>郭汉明</t>
    <phoneticPr fontId="10" type="noConversion"/>
  </si>
  <si>
    <t>简献忠</t>
    <phoneticPr fontId="10" type="noConversion"/>
  </si>
  <si>
    <t>秦川</t>
    <phoneticPr fontId="10" type="noConversion"/>
  </si>
  <si>
    <t>万新军</t>
    <phoneticPr fontId="10" type="noConversion"/>
  </si>
  <si>
    <t>文静</t>
    <phoneticPr fontId="10" type="noConversion"/>
  </si>
  <si>
    <t>丁学明</t>
    <phoneticPr fontId="10" type="noConversion"/>
  </si>
  <si>
    <t>李锐</t>
    <phoneticPr fontId="10" type="noConversion"/>
  </si>
  <si>
    <t>孙红</t>
    <phoneticPr fontId="10" type="noConversion"/>
  </si>
  <si>
    <t>张振国</t>
    <phoneticPr fontId="10" type="noConversion"/>
  </si>
  <si>
    <t>袁明辉</t>
    <phoneticPr fontId="10" type="noConversion"/>
  </si>
  <si>
    <t>杨晶东</t>
    <phoneticPr fontId="10" type="noConversion"/>
  </si>
  <si>
    <t>刘歌群</t>
    <phoneticPr fontId="10" type="noConversion"/>
  </si>
  <si>
    <t>袁健</t>
    <phoneticPr fontId="10" type="noConversion"/>
  </si>
  <si>
    <t>孙玉国</t>
    <phoneticPr fontId="10" type="noConversion"/>
  </si>
  <si>
    <t>金爱娟</t>
    <phoneticPr fontId="10" type="noConversion"/>
  </si>
  <si>
    <t>李少龙</t>
    <phoneticPr fontId="10" type="noConversion"/>
  </si>
  <si>
    <t>夏鲲</t>
    <phoneticPr fontId="10" type="noConversion"/>
  </si>
  <si>
    <t>陈麟</t>
    <phoneticPr fontId="10" type="noConversion"/>
  </si>
  <si>
    <t>付东翔</t>
    <phoneticPr fontId="10" type="noConversion"/>
  </si>
  <si>
    <t>范彦平</t>
    <phoneticPr fontId="10" type="noConversion"/>
  </si>
  <si>
    <t>傅迎华</t>
    <phoneticPr fontId="10" type="noConversion"/>
  </si>
  <si>
    <t>韩韧</t>
    <phoneticPr fontId="10" type="noConversion"/>
  </si>
  <si>
    <t>巨志勇</t>
    <phoneticPr fontId="10" type="noConversion"/>
  </si>
  <si>
    <t>刘宏业</t>
    <phoneticPr fontId="10" type="noConversion"/>
  </si>
  <si>
    <t>王宁</t>
    <phoneticPr fontId="10" type="noConversion"/>
  </si>
  <si>
    <t>尹钟</t>
    <phoneticPr fontId="10" type="noConversion"/>
  </si>
  <si>
    <t>张艳</t>
    <phoneticPr fontId="10" type="noConversion"/>
  </si>
  <si>
    <t>张伟</t>
    <phoneticPr fontId="10" type="noConversion"/>
  </si>
  <si>
    <t>刘丽</t>
    <phoneticPr fontId="10" type="noConversion"/>
  </si>
  <si>
    <t>马立新</t>
    <phoneticPr fontId="10" type="noConversion"/>
  </si>
  <si>
    <t>李铁栓</t>
    <phoneticPr fontId="10" type="noConversion"/>
  </si>
  <si>
    <t>胡德敏</t>
    <phoneticPr fontId="10" type="noConversion"/>
  </si>
  <si>
    <t>陈玮</t>
    <phoneticPr fontId="2" type="noConversion"/>
  </si>
  <si>
    <t>彭润玲</t>
    <phoneticPr fontId="2" type="noConversion"/>
  </si>
  <si>
    <t>李烨</t>
    <phoneticPr fontId="2" type="noConversion"/>
  </si>
  <si>
    <t>巨志勇</t>
    <phoneticPr fontId="2" type="noConversion"/>
  </si>
  <si>
    <t>王楠</t>
    <phoneticPr fontId="2" type="noConversion"/>
  </si>
  <si>
    <t>专业综合技能实习集中指导</t>
    <phoneticPr fontId="2" type="noConversion"/>
  </si>
  <si>
    <t>1天</t>
    <phoneticPr fontId="2" type="noConversion"/>
  </si>
  <si>
    <t>陈晓荣</t>
    <phoneticPr fontId="2" type="noConversion"/>
  </si>
  <si>
    <t>丁学明</t>
    <phoneticPr fontId="2" type="noConversion"/>
  </si>
  <si>
    <t>侯俊</t>
    <phoneticPr fontId="2" type="noConversion"/>
  </si>
  <si>
    <t>华云松</t>
    <phoneticPr fontId="2" type="noConversion"/>
  </si>
  <si>
    <t>李建杰</t>
    <phoneticPr fontId="2" type="noConversion"/>
  </si>
  <si>
    <t>秦晓飞</t>
    <phoneticPr fontId="2" type="noConversion"/>
  </si>
  <si>
    <t>孙国强</t>
    <phoneticPr fontId="2" type="noConversion"/>
  </si>
  <si>
    <t>杨海马</t>
    <phoneticPr fontId="2" type="noConversion"/>
  </si>
  <si>
    <t>左小五</t>
    <phoneticPr fontId="2" type="noConversion"/>
  </si>
  <si>
    <t>曹春萍</t>
    <phoneticPr fontId="2" type="noConversion"/>
  </si>
  <si>
    <t>胡德敏</t>
    <phoneticPr fontId="2" type="noConversion"/>
  </si>
  <si>
    <t>袁健</t>
    <phoneticPr fontId="2" type="noConversion"/>
  </si>
  <si>
    <t>贾宏志</t>
    <phoneticPr fontId="2" type="noConversion"/>
  </si>
  <si>
    <t>刘丛</t>
    <phoneticPr fontId="2" type="noConversion"/>
  </si>
  <si>
    <t>夏鲲</t>
    <phoneticPr fontId="2" type="noConversion"/>
  </si>
  <si>
    <t>裴颂文</t>
    <phoneticPr fontId="2" type="noConversion"/>
  </si>
  <si>
    <t>谢静雅</t>
    <phoneticPr fontId="2" type="noConversion"/>
  </si>
  <si>
    <t>朱亦鸣</t>
    <phoneticPr fontId="2" type="noConversion"/>
  </si>
  <si>
    <t>秦晓飞</t>
    <phoneticPr fontId="2" type="noConversion"/>
  </si>
  <si>
    <t>洪瑞金</t>
    <phoneticPr fontId="2" type="noConversion"/>
  </si>
  <si>
    <t>03919</t>
    <phoneticPr fontId="2" type="noConversion"/>
  </si>
  <si>
    <t>08611</t>
    <phoneticPr fontId="2" type="noConversion"/>
  </si>
  <si>
    <t>06727</t>
    <phoneticPr fontId="2" type="noConversion"/>
  </si>
  <si>
    <t>06720</t>
    <phoneticPr fontId="2" type="noConversion"/>
  </si>
  <si>
    <t>06819</t>
    <phoneticPr fontId="2" type="noConversion"/>
  </si>
  <si>
    <t>06890</t>
    <phoneticPr fontId="2" type="noConversion"/>
  </si>
  <si>
    <t>06814</t>
    <phoneticPr fontId="2" type="noConversion"/>
  </si>
  <si>
    <t>06469</t>
    <phoneticPr fontId="2" type="noConversion"/>
  </si>
  <si>
    <t>06868</t>
    <phoneticPr fontId="2" type="noConversion"/>
  </si>
  <si>
    <t>08785</t>
    <phoneticPr fontId="2" type="noConversion"/>
  </si>
  <si>
    <t>06844</t>
    <phoneticPr fontId="2" type="noConversion"/>
  </si>
  <si>
    <t>06893</t>
    <phoneticPr fontId="2" type="noConversion"/>
  </si>
  <si>
    <t>06856</t>
    <phoneticPr fontId="2" type="noConversion"/>
  </si>
  <si>
    <t>06204</t>
    <phoneticPr fontId="2" type="noConversion"/>
  </si>
  <si>
    <t>06628</t>
    <phoneticPr fontId="2" type="noConversion"/>
  </si>
  <si>
    <t>3天</t>
    <phoneticPr fontId="2" type="noConversion"/>
  </si>
  <si>
    <t>尹钟</t>
    <phoneticPr fontId="2" type="noConversion"/>
  </si>
  <si>
    <t>专业综合技能实习分散指导</t>
    <phoneticPr fontId="2" type="noConversion"/>
  </si>
  <si>
    <t>13周</t>
    <phoneticPr fontId="2" type="noConversion"/>
  </si>
  <si>
    <t>孙红</t>
    <phoneticPr fontId="2" type="noConversion"/>
  </si>
  <si>
    <t>陈玮</t>
    <phoneticPr fontId="2" type="noConversion"/>
  </si>
  <si>
    <t>胡春燕</t>
    <phoneticPr fontId="2" type="noConversion"/>
  </si>
  <si>
    <t>傅迎华</t>
    <phoneticPr fontId="2" type="noConversion"/>
  </si>
  <si>
    <t>付东翔</t>
    <phoneticPr fontId="2" type="noConversion"/>
  </si>
  <si>
    <t>杨晶东</t>
    <phoneticPr fontId="10" type="noConversion"/>
  </si>
  <si>
    <t>施展</t>
    <phoneticPr fontId="18" type="noConversion"/>
  </si>
  <si>
    <t>应捷</t>
    <phoneticPr fontId="18" type="noConversion"/>
  </si>
  <si>
    <t>陈麟</t>
    <phoneticPr fontId="18" type="noConversion"/>
  </si>
  <si>
    <t>丁学明</t>
    <phoneticPr fontId="18" type="noConversion"/>
  </si>
  <si>
    <t>秦晓飞</t>
    <phoneticPr fontId="18" type="noConversion"/>
  </si>
  <si>
    <t>施伟斌</t>
    <phoneticPr fontId="18" type="noConversion"/>
  </si>
  <si>
    <t>孙国强</t>
    <phoneticPr fontId="18" type="noConversion"/>
  </si>
  <si>
    <t>夏鲲</t>
    <phoneticPr fontId="18" type="noConversion"/>
  </si>
  <si>
    <t>肖儿良</t>
    <phoneticPr fontId="18" type="noConversion"/>
  </si>
  <si>
    <t>杨海马</t>
    <phoneticPr fontId="18" type="noConversion"/>
  </si>
  <si>
    <t>张幸</t>
    <phoneticPr fontId="18" type="noConversion"/>
  </si>
  <si>
    <t>左小五</t>
    <phoneticPr fontId="18" type="noConversion"/>
  </si>
  <si>
    <t>袁明辉</t>
    <phoneticPr fontId="18" type="noConversion"/>
  </si>
  <si>
    <t>彭敦陆</t>
    <phoneticPr fontId="18" type="noConversion"/>
  </si>
  <si>
    <t>杨桂松</t>
    <phoneticPr fontId="18" type="noConversion"/>
  </si>
  <si>
    <t>韩韧</t>
    <phoneticPr fontId="18" type="noConversion"/>
  </si>
  <si>
    <t>邵清</t>
    <phoneticPr fontId="18" type="noConversion"/>
  </si>
  <si>
    <t>邬春学</t>
    <phoneticPr fontId="18" type="noConversion"/>
  </si>
  <si>
    <t>曹春萍</t>
    <phoneticPr fontId="18" type="noConversion"/>
  </si>
  <si>
    <t>胡德敏</t>
    <phoneticPr fontId="18" type="noConversion"/>
  </si>
  <si>
    <t>袁健</t>
    <phoneticPr fontId="18" type="noConversion"/>
  </si>
  <si>
    <t>冯吉军</t>
    <phoneticPr fontId="18" type="noConversion"/>
  </si>
  <si>
    <t>贾宏志</t>
    <phoneticPr fontId="18" type="noConversion"/>
  </si>
  <si>
    <t>李敏</t>
    <phoneticPr fontId="18" type="noConversion"/>
  </si>
  <si>
    <t>陈青</t>
    <phoneticPr fontId="18" type="noConversion"/>
  </si>
  <si>
    <t>侯俊</t>
    <phoneticPr fontId="18" type="noConversion"/>
  </si>
  <si>
    <t>焦新兵</t>
    <phoneticPr fontId="18" type="noConversion"/>
  </si>
  <si>
    <t>李筠</t>
    <phoneticPr fontId="18" type="noConversion"/>
  </si>
  <si>
    <t>盛斌</t>
    <phoneticPr fontId="18" type="noConversion"/>
  </si>
  <si>
    <t>苏胜君</t>
    <phoneticPr fontId="18" type="noConversion"/>
  </si>
  <si>
    <t>唐春晖</t>
    <phoneticPr fontId="18" type="noConversion"/>
  </si>
  <si>
    <t>许维东</t>
    <phoneticPr fontId="18" type="noConversion"/>
  </si>
  <si>
    <t>尚丽辉</t>
    <phoneticPr fontId="18" type="noConversion"/>
  </si>
  <si>
    <t>王朝立</t>
    <phoneticPr fontId="18" type="noConversion"/>
  </si>
  <si>
    <t>杨晖</t>
    <phoneticPr fontId="18" type="noConversion"/>
  </si>
  <si>
    <t>张伟</t>
    <phoneticPr fontId="18" type="noConversion"/>
  </si>
  <si>
    <t>欧广宇</t>
    <phoneticPr fontId="18" type="noConversion"/>
  </si>
  <si>
    <t>张艳</t>
    <phoneticPr fontId="18" type="noConversion"/>
  </si>
  <si>
    <t>裴颂文</t>
    <phoneticPr fontId="18" type="noConversion"/>
  </si>
  <si>
    <t>陈玮</t>
    <phoneticPr fontId="18" type="noConversion"/>
  </si>
  <si>
    <t>实验教学</t>
    <phoneticPr fontId="2" type="noConversion"/>
  </si>
  <si>
    <t>电机与拖动实验</t>
    <phoneticPr fontId="2" type="noConversion"/>
  </si>
  <si>
    <t>17-18（1）</t>
    <phoneticPr fontId="2" type="noConversion"/>
  </si>
  <si>
    <t>实验教学</t>
    <phoneticPr fontId="2" type="noConversion"/>
  </si>
  <si>
    <t>李少龙</t>
    <phoneticPr fontId="2" type="noConversion"/>
  </si>
  <si>
    <t>热工与工程流体力学实验</t>
    <phoneticPr fontId="2" type="noConversion"/>
  </si>
  <si>
    <t>沈昱明</t>
    <phoneticPr fontId="2" type="noConversion"/>
  </si>
  <si>
    <t>工程光学与光电检测实验</t>
    <phoneticPr fontId="2" type="noConversion"/>
  </si>
  <si>
    <t>常敏</t>
    <phoneticPr fontId="2" type="noConversion"/>
  </si>
  <si>
    <t>薄膜技术实验</t>
    <phoneticPr fontId="2" type="noConversion"/>
  </si>
  <si>
    <t>张大伟</t>
    <phoneticPr fontId="2" type="noConversion"/>
  </si>
  <si>
    <t>信息光学实验</t>
    <phoneticPr fontId="2" type="noConversion"/>
  </si>
  <si>
    <t>梁斌明</t>
    <phoneticPr fontId="2" type="noConversion"/>
  </si>
  <si>
    <t>王海凤</t>
    <phoneticPr fontId="2" type="noConversion"/>
  </si>
  <si>
    <t>臧小飞</t>
    <phoneticPr fontId="2" type="noConversion"/>
  </si>
  <si>
    <t>DSP原理及应用实验</t>
    <phoneticPr fontId="2" type="noConversion"/>
  </si>
  <si>
    <t>谢静雅</t>
    <phoneticPr fontId="2" type="noConversion"/>
  </si>
  <si>
    <t>张振国</t>
    <phoneticPr fontId="2" type="noConversion"/>
  </si>
  <si>
    <t>Matlab仿真技术实验</t>
    <phoneticPr fontId="2" type="noConversion"/>
  </si>
  <si>
    <t>夏春蕾</t>
    <phoneticPr fontId="2" type="noConversion"/>
  </si>
  <si>
    <t>应捷</t>
    <phoneticPr fontId="2" type="noConversion"/>
  </si>
  <si>
    <t>测控电路实验</t>
    <phoneticPr fontId="2" type="noConversion"/>
  </si>
  <si>
    <t>丁丽</t>
    <phoneticPr fontId="2" type="noConversion"/>
  </si>
  <si>
    <t>瑚琦</t>
    <phoneticPr fontId="2" type="noConversion"/>
  </si>
  <si>
    <t>黄元申</t>
    <phoneticPr fontId="2" type="noConversion"/>
  </si>
  <si>
    <t>穆平安</t>
    <phoneticPr fontId="2" type="noConversion"/>
  </si>
  <si>
    <t>机器人控制技术实验</t>
    <phoneticPr fontId="2" type="noConversion"/>
  </si>
  <si>
    <t>华云松</t>
    <phoneticPr fontId="2" type="noConversion"/>
  </si>
  <si>
    <t>EDA技术实验</t>
    <phoneticPr fontId="2" type="noConversion"/>
  </si>
  <si>
    <t>陈晓荣</t>
    <phoneticPr fontId="2" type="noConversion"/>
  </si>
  <si>
    <t>乐燕芬</t>
    <phoneticPr fontId="2" type="noConversion"/>
  </si>
  <si>
    <t>秦晓飞</t>
    <phoneticPr fontId="2" type="noConversion"/>
  </si>
  <si>
    <t>徐磊</t>
    <phoneticPr fontId="2" type="noConversion"/>
  </si>
  <si>
    <t>嵌入式系统实验A</t>
    <phoneticPr fontId="2" type="noConversion"/>
  </si>
  <si>
    <t>付东翔</t>
    <phoneticPr fontId="2" type="noConversion"/>
  </si>
  <si>
    <t>张会林</t>
    <phoneticPr fontId="2" type="noConversion"/>
  </si>
  <si>
    <t>张学典</t>
    <phoneticPr fontId="2" type="noConversion"/>
  </si>
  <si>
    <t>PLC技术实验</t>
    <phoneticPr fontId="2" type="noConversion"/>
  </si>
  <si>
    <t>刘子龙</t>
    <phoneticPr fontId="2" type="noConversion"/>
  </si>
  <si>
    <t>传感器检测技术实验</t>
    <phoneticPr fontId="2" type="noConversion"/>
  </si>
  <si>
    <t>焦新兵</t>
    <phoneticPr fontId="2" type="noConversion"/>
  </si>
  <si>
    <t>李烨</t>
    <phoneticPr fontId="2" type="noConversion"/>
  </si>
  <si>
    <t>王永雄</t>
    <phoneticPr fontId="2" type="noConversion"/>
  </si>
  <si>
    <t>肖儿良</t>
    <phoneticPr fontId="2" type="noConversion"/>
  </si>
  <si>
    <t>于莲芝</t>
    <phoneticPr fontId="2" type="noConversion"/>
  </si>
  <si>
    <t>操作系统基础实验</t>
    <phoneticPr fontId="2" type="noConversion"/>
  </si>
  <si>
    <t>苏胜君</t>
    <phoneticPr fontId="2" type="noConversion"/>
  </si>
  <si>
    <t>电磁兼容理论及应用实验</t>
    <phoneticPr fontId="2" type="noConversion"/>
  </si>
  <si>
    <t>姜松</t>
    <phoneticPr fontId="2" type="noConversion"/>
  </si>
  <si>
    <t>数字通信实验(1)</t>
    <phoneticPr fontId="2" type="noConversion"/>
  </si>
  <si>
    <t>郭心悦</t>
    <phoneticPr fontId="2" type="noConversion"/>
  </si>
  <si>
    <t>徐伯庆</t>
    <phoneticPr fontId="2" type="noConversion"/>
  </si>
  <si>
    <t>通信原理实验A</t>
    <phoneticPr fontId="2" type="noConversion"/>
  </si>
  <si>
    <t>隋国荣</t>
    <phoneticPr fontId="2" type="noConversion"/>
  </si>
  <si>
    <t>微波工程基础实验</t>
    <phoneticPr fontId="2" type="noConversion"/>
  </si>
  <si>
    <t>陈麟</t>
    <phoneticPr fontId="2" type="noConversion"/>
  </si>
  <si>
    <t>信息安全实验</t>
    <phoneticPr fontId="2" type="noConversion"/>
  </si>
  <si>
    <t>秦川</t>
    <phoneticPr fontId="2" type="noConversion"/>
  </si>
  <si>
    <t>网络与通信实验</t>
    <phoneticPr fontId="2" type="noConversion"/>
  </si>
  <si>
    <t>现代控制理论实验</t>
    <phoneticPr fontId="2" type="noConversion"/>
  </si>
  <si>
    <t>李琳</t>
    <phoneticPr fontId="2" type="noConversion"/>
  </si>
  <si>
    <t>尹钟</t>
    <phoneticPr fontId="2" type="noConversion"/>
  </si>
  <si>
    <t>张凤登</t>
    <phoneticPr fontId="2" type="noConversion"/>
  </si>
  <si>
    <t>虚拟仪器技术实验</t>
    <phoneticPr fontId="2" type="noConversion"/>
  </si>
  <si>
    <t>许维东</t>
    <phoneticPr fontId="2" type="noConversion"/>
  </si>
  <si>
    <t>李正</t>
    <phoneticPr fontId="2" type="noConversion"/>
  </si>
  <si>
    <t>电力电子技术实验</t>
    <phoneticPr fontId="2" type="noConversion"/>
  </si>
  <si>
    <t>赵敏</t>
    <phoneticPr fontId="2" type="noConversion"/>
  </si>
  <si>
    <t>JAVA编程与开发实验</t>
    <phoneticPr fontId="2" type="noConversion"/>
  </si>
  <si>
    <t>霍欢</t>
    <phoneticPr fontId="2" type="noConversion"/>
  </si>
  <si>
    <t>李锐</t>
    <phoneticPr fontId="2" type="noConversion"/>
  </si>
  <si>
    <t>赵逢禹</t>
    <phoneticPr fontId="2" type="noConversion"/>
  </si>
  <si>
    <t>VC程序设计实验</t>
    <phoneticPr fontId="2" type="noConversion"/>
  </si>
  <si>
    <t>郭汉明</t>
    <phoneticPr fontId="2" type="noConversion"/>
  </si>
  <si>
    <t>李振庆</t>
    <phoneticPr fontId="2" type="noConversion"/>
  </si>
  <si>
    <t>孙玉国</t>
    <phoneticPr fontId="2" type="noConversion"/>
  </si>
  <si>
    <t>操作系统实验</t>
    <phoneticPr fontId="2" type="noConversion"/>
  </si>
  <si>
    <t>魏赟</t>
    <phoneticPr fontId="2" type="noConversion"/>
  </si>
  <si>
    <t>袁健</t>
    <phoneticPr fontId="2" type="noConversion"/>
  </si>
  <si>
    <t>张幸</t>
    <phoneticPr fontId="2" type="noConversion"/>
  </si>
  <si>
    <t>数据库原理实验</t>
    <phoneticPr fontId="2" type="noConversion"/>
  </si>
  <si>
    <t>陈庆奎</t>
    <phoneticPr fontId="2" type="noConversion"/>
  </si>
  <si>
    <t>李瑞祥</t>
    <phoneticPr fontId="2" type="noConversion"/>
  </si>
  <si>
    <t>裴颂文</t>
    <phoneticPr fontId="2" type="noConversion"/>
  </si>
  <si>
    <t>彭敦陆</t>
    <phoneticPr fontId="2" type="noConversion"/>
  </si>
  <si>
    <t>数字图像处理实验</t>
    <phoneticPr fontId="2" type="noConversion"/>
  </si>
  <si>
    <t>韩彦芳</t>
    <phoneticPr fontId="2" type="noConversion"/>
  </si>
  <si>
    <t>蒋林华</t>
    <phoneticPr fontId="2" type="noConversion"/>
  </si>
  <si>
    <t>数字信号处理实验</t>
    <phoneticPr fontId="2" type="noConversion"/>
  </si>
  <si>
    <t>陈玮</t>
    <phoneticPr fontId="2" type="noConversion"/>
  </si>
  <si>
    <t>侯俊</t>
    <phoneticPr fontId="2" type="noConversion"/>
  </si>
  <si>
    <t>苏湛</t>
    <phoneticPr fontId="2" type="noConversion"/>
  </si>
  <si>
    <t>图像处理与机器视觉实验</t>
    <phoneticPr fontId="2" type="noConversion"/>
  </si>
  <si>
    <t>陈胜</t>
    <phoneticPr fontId="2" type="noConversion"/>
  </si>
  <si>
    <t>计算机仿真实验</t>
    <phoneticPr fontId="2" type="noConversion"/>
  </si>
  <si>
    <t>巨志勇</t>
    <phoneticPr fontId="2" type="noConversion"/>
  </si>
  <si>
    <t>人工智能实验</t>
    <phoneticPr fontId="2" type="noConversion"/>
  </si>
  <si>
    <t>杨晶东</t>
    <phoneticPr fontId="2" type="noConversion"/>
  </si>
  <si>
    <t>数据挖掘实验</t>
    <phoneticPr fontId="2" type="noConversion"/>
  </si>
  <si>
    <t>傅迎华</t>
    <phoneticPr fontId="2" type="noConversion"/>
  </si>
  <si>
    <t>信息论与编码实验</t>
    <phoneticPr fontId="2" type="noConversion"/>
  </si>
  <si>
    <t>胡春燕</t>
    <phoneticPr fontId="2" type="noConversion"/>
  </si>
  <si>
    <t>自动控制理论实验</t>
    <phoneticPr fontId="2" type="noConversion"/>
  </si>
  <si>
    <t>杨晖</t>
    <phoneticPr fontId="2" type="noConversion"/>
  </si>
  <si>
    <t>Internet协议分析实验</t>
    <phoneticPr fontId="2" type="noConversion"/>
  </si>
  <si>
    <t>Web应用开发实验</t>
    <phoneticPr fontId="2" type="noConversion"/>
  </si>
  <si>
    <t>苏凡军</t>
    <phoneticPr fontId="2" type="noConversion"/>
  </si>
  <si>
    <t>传感网与物联网实验</t>
    <phoneticPr fontId="2" type="noConversion"/>
  </si>
  <si>
    <t>杨桂松</t>
    <phoneticPr fontId="2" type="noConversion"/>
  </si>
  <si>
    <t>多媒体技术实验</t>
    <phoneticPr fontId="2" type="noConversion"/>
  </si>
  <si>
    <t>欧广宇</t>
    <phoneticPr fontId="2" type="noConversion"/>
  </si>
  <si>
    <t>路由与交换实验</t>
    <phoneticPr fontId="2" type="noConversion"/>
  </si>
  <si>
    <t>韩韧</t>
    <phoneticPr fontId="2" type="noConversion"/>
  </si>
  <si>
    <t>软件工程实验</t>
    <phoneticPr fontId="2" type="noConversion"/>
  </si>
  <si>
    <t>张艳</t>
    <phoneticPr fontId="2" type="noConversion"/>
  </si>
  <si>
    <t>赵海燕</t>
    <phoneticPr fontId="2" type="noConversion"/>
  </si>
  <si>
    <t>算法设计与分析实验</t>
    <phoneticPr fontId="2" type="noConversion"/>
  </si>
  <si>
    <t>高丽萍</t>
    <phoneticPr fontId="2" type="noConversion"/>
  </si>
  <si>
    <t>刘亚</t>
    <phoneticPr fontId="2" type="noConversion"/>
  </si>
  <si>
    <t>网络程序设计实验</t>
    <phoneticPr fontId="2" type="noConversion"/>
  </si>
  <si>
    <t>刘丛</t>
    <phoneticPr fontId="2" type="noConversion"/>
  </si>
  <si>
    <t>无线通信网络实验</t>
    <phoneticPr fontId="2" type="noConversion"/>
  </si>
  <si>
    <t>项目管理与过程改进实验</t>
    <phoneticPr fontId="2" type="noConversion"/>
  </si>
  <si>
    <t>FPGA原理与应用设计实验</t>
    <phoneticPr fontId="2" type="noConversion"/>
  </si>
  <si>
    <t>王宁</t>
    <phoneticPr fontId="2" type="noConversion"/>
  </si>
  <si>
    <t>半导体物理与器件实验</t>
    <phoneticPr fontId="2" type="noConversion"/>
  </si>
  <si>
    <t>徐公杰</t>
    <phoneticPr fontId="2" type="noConversion"/>
  </si>
  <si>
    <t>电磁理论实验</t>
    <phoneticPr fontId="2" type="noConversion"/>
  </si>
  <si>
    <t>李建杰</t>
    <phoneticPr fontId="2" type="noConversion"/>
  </si>
  <si>
    <t>电动力学实验</t>
    <phoneticPr fontId="2" type="noConversion"/>
  </si>
  <si>
    <t>光电器件原理与应用实验</t>
    <phoneticPr fontId="2" type="noConversion"/>
  </si>
  <si>
    <t>陈克坚</t>
    <phoneticPr fontId="2" type="noConversion"/>
  </si>
  <si>
    <t>谷付星</t>
    <phoneticPr fontId="2" type="noConversion"/>
  </si>
  <si>
    <t>朱亦鸣</t>
    <phoneticPr fontId="2" type="noConversion"/>
  </si>
  <si>
    <t>微弱信号检测实验</t>
    <phoneticPr fontId="2" type="noConversion"/>
  </si>
  <si>
    <t>陶春先</t>
    <phoneticPr fontId="2" type="noConversion"/>
  </si>
  <si>
    <t>万新军</t>
    <phoneticPr fontId="2" type="noConversion"/>
  </si>
  <si>
    <t>应用光学实验</t>
    <phoneticPr fontId="2" type="noConversion"/>
  </si>
  <si>
    <t>彭润玲</t>
    <phoneticPr fontId="2" type="noConversion"/>
  </si>
  <si>
    <t>游冠军</t>
    <phoneticPr fontId="2" type="noConversion"/>
  </si>
  <si>
    <t>激光原理实验</t>
    <phoneticPr fontId="2" type="noConversion"/>
  </si>
  <si>
    <t>郝强</t>
    <phoneticPr fontId="2" type="noConversion"/>
  </si>
  <si>
    <t>彭滟</t>
    <phoneticPr fontId="2" type="noConversion"/>
  </si>
  <si>
    <t>袁帅</t>
    <phoneticPr fontId="2" type="noConversion"/>
  </si>
  <si>
    <t>控制系统仿真实验</t>
    <phoneticPr fontId="2" type="noConversion"/>
  </si>
  <si>
    <t>金爱娟</t>
    <phoneticPr fontId="2" type="noConversion"/>
  </si>
  <si>
    <t>李孜</t>
    <phoneticPr fontId="2" type="noConversion"/>
  </si>
  <si>
    <t>袁庆庆</t>
    <phoneticPr fontId="2" type="noConversion"/>
  </si>
  <si>
    <t>开关电源实验</t>
    <phoneticPr fontId="2" type="noConversion"/>
  </si>
  <si>
    <t>孙红</t>
    <phoneticPr fontId="2" type="noConversion"/>
  </si>
  <si>
    <t>测控系统实验</t>
    <phoneticPr fontId="2" type="noConversion"/>
  </si>
  <si>
    <t>汪伟</t>
    <phoneticPr fontId="2" type="noConversion"/>
  </si>
  <si>
    <t>工程测试技术实验</t>
    <phoneticPr fontId="2" type="noConversion"/>
  </si>
  <si>
    <t>汪正祥</t>
    <phoneticPr fontId="2" type="noConversion"/>
  </si>
  <si>
    <t>张轩雄</t>
    <phoneticPr fontId="2" type="noConversion"/>
  </si>
  <si>
    <t>张冰雪</t>
    <phoneticPr fontId="2" type="noConversion"/>
  </si>
  <si>
    <t>马立新（计）</t>
    <phoneticPr fontId="2" type="noConversion"/>
  </si>
  <si>
    <t>5天</t>
    <phoneticPr fontId="2" type="noConversion"/>
  </si>
  <si>
    <t>杨永才</t>
  </si>
  <si>
    <t>00741</t>
    <phoneticPr fontId="2" type="noConversion"/>
  </si>
  <si>
    <t>指导竞赛活动</t>
    <phoneticPr fontId="2" type="noConversion"/>
  </si>
  <si>
    <t>指导竞赛活动</t>
    <phoneticPr fontId="2" type="noConversion"/>
  </si>
  <si>
    <t>指导竞赛活动</t>
    <phoneticPr fontId="2" type="noConversion"/>
  </si>
  <si>
    <t>06627</t>
    <phoneticPr fontId="2" type="noConversion"/>
  </si>
  <si>
    <t>冯翔</t>
    <phoneticPr fontId="2" type="noConversion"/>
  </si>
  <si>
    <t>张冰雪</t>
    <phoneticPr fontId="2" type="noConversion"/>
  </si>
  <si>
    <t>指导竞赛活动</t>
    <phoneticPr fontId="2" type="noConversion"/>
  </si>
  <si>
    <t>实验中心提供</t>
  </si>
  <si>
    <t>06742</t>
    <phoneticPr fontId="2" type="noConversion"/>
  </si>
  <si>
    <t>17-18（1）</t>
  </si>
  <si>
    <t>指导课程设计</t>
  </si>
  <si>
    <t>2</t>
  </si>
  <si>
    <t>16-17（2）</t>
    <phoneticPr fontId="2" type="noConversion"/>
  </si>
  <si>
    <t>实验教学</t>
    <phoneticPr fontId="2" type="noConversion"/>
  </si>
  <si>
    <t>实验教学</t>
    <phoneticPr fontId="2" type="noConversion"/>
  </si>
  <si>
    <t>05723</t>
    <phoneticPr fontId="2" type="noConversion"/>
  </si>
  <si>
    <t>瑚琦</t>
    <phoneticPr fontId="2" type="noConversion"/>
  </si>
  <si>
    <t>实验中心提供</t>
    <phoneticPr fontId="2" type="noConversion"/>
  </si>
  <si>
    <t>实验中心提供</t>
    <phoneticPr fontId="2" type="noConversion"/>
  </si>
  <si>
    <t>16-17（2）</t>
    <phoneticPr fontId="2" type="noConversion"/>
  </si>
  <si>
    <t>实验教学</t>
    <phoneticPr fontId="2" type="noConversion"/>
  </si>
  <si>
    <t>05509</t>
    <phoneticPr fontId="2" type="noConversion"/>
  </si>
  <si>
    <t>梁斌明</t>
    <phoneticPr fontId="2" type="noConversion"/>
  </si>
  <si>
    <t>实验中心提供</t>
    <phoneticPr fontId="2" type="noConversion"/>
  </si>
  <si>
    <t>05782</t>
    <phoneticPr fontId="2" type="noConversion"/>
  </si>
  <si>
    <t>隋国荣</t>
    <phoneticPr fontId="2" type="noConversion"/>
  </si>
  <si>
    <t>实验中心提供</t>
    <phoneticPr fontId="2" type="noConversion"/>
  </si>
  <si>
    <t>16-17（2）</t>
  </si>
  <si>
    <t>05326</t>
    <phoneticPr fontId="2" type="noConversion"/>
  </si>
  <si>
    <t>孙红</t>
    <phoneticPr fontId="2" type="noConversion"/>
  </si>
  <si>
    <t>17-18（1）</t>
    <phoneticPr fontId="2" type="noConversion"/>
  </si>
  <si>
    <t>02213</t>
    <phoneticPr fontId="2" type="noConversion"/>
  </si>
  <si>
    <t>张幸</t>
    <phoneticPr fontId="2" type="noConversion"/>
  </si>
  <si>
    <t>03808</t>
    <phoneticPr fontId="2" type="noConversion"/>
  </si>
  <si>
    <t>左小五</t>
    <phoneticPr fontId="2" type="noConversion"/>
  </si>
  <si>
    <t>04095</t>
    <phoneticPr fontId="2" type="noConversion"/>
  </si>
  <si>
    <t>蒋明琴</t>
    <phoneticPr fontId="2" type="noConversion"/>
  </si>
  <si>
    <t>05911</t>
    <phoneticPr fontId="2" type="noConversion"/>
  </si>
  <si>
    <t>方宝英</t>
    <phoneticPr fontId="2" type="noConversion"/>
  </si>
  <si>
    <t>05085</t>
    <phoneticPr fontId="2" type="noConversion"/>
  </si>
  <si>
    <t>熊晓君</t>
    <phoneticPr fontId="2" type="noConversion"/>
  </si>
  <si>
    <t>高红叶</t>
    <phoneticPr fontId="2" type="noConversion"/>
  </si>
  <si>
    <t>07368</t>
    <phoneticPr fontId="2" type="noConversion"/>
  </si>
  <si>
    <t>李瑞祥</t>
    <phoneticPr fontId="2" type="noConversion"/>
  </si>
  <si>
    <t>05384</t>
    <phoneticPr fontId="2" type="noConversion"/>
  </si>
  <si>
    <t>汤玉珺</t>
    <phoneticPr fontId="2" type="noConversion"/>
  </si>
  <si>
    <t>05130</t>
    <phoneticPr fontId="2" type="noConversion"/>
  </si>
  <si>
    <t>毕超</t>
    <phoneticPr fontId="2" type="noConversion"/>
  </si>
  <si>
    <t>06963</t>
    <phoneticPr fontId="2" type="noConversion"/>
  </si>
  <si>
    <t>李孜</t>
    <phoneticPr fontId="2" type="noConversion"/>
  </si>
  <si>
    <t>指导竞赛活动</t>
    <phoneticPr fontId="2" type="noConversion"/>
  </si>
  <si>
    <t>指导竞赛活动</t>
    <phoneticPr fontId="2" type="noConversion"/>
  </si>
  <si>
    <t>张孙杰</t>
    <phoneticPr fontId="2" type="noConversion"/>
  </si>
  <si>
    <t>08778</t>
    <phoneticPr fontId="2" type="noConversion"/>
  </si>
  <si>
    <t>指导竞赛活动</t>
    <phoneticPr fontId="2" type="noConversion"/>
  </si>
  <si>
    <t>陈晓荣</t>
    <phoneticPr fontId="2" type="noConversion"/>
  </si>
  <si>
    <t>理论教学</t>
  </si>
  <si>
    <t>06924</t>
    <phoneticPr fontId="2" type="noConversion"/>
  </si>
  <si>
    <t>高秀敏</t>
    <phoneticPr fontId="2" type="noConversion"/>
  </si>
  <si>
    <t>06937</t>
    <phoneticPr fontId="2" type="noConversion"/>
  </si>
  <si>
    <t>学士导师</t>
    <phoneticPr fontId="2" type="noConversion"/>
  </si>
  <si>
    <t>陈抱雪</t>
  </si>
  <si>
    <t>何建忠</t>
  </si>
  <si>
    <t>瑚琪</t>
  </si>
  <si>
    <t>江艳霞</t>
  </si>
  <si>
    <t>李湘宁</t>
  </si>
  <si>
    <t>李玉凤</t>
  </si>
  <si>
    <t>毛倩</t>
  </si>
  <si>
    <t>钱伟康</t>
  </si>
  <si>
    <t>许键</t>
  </si>
  <si>
    <t>杨波</t>
  </si>
  <si>
    <t>张刚</t>
  </si>
  <si>
    <t>周小伟</t>
  </si>
  <si>
    <t>左小伍</t>
  </si>
  <si>
    <t>陈杰</t>
  </si>
  <si>
    <t>李毅</t>
  </si>
  <si>
    <t>张薇</t>
  </si>
  <si>
    <t>范彦平</t>
  </si>
  <si>
    <t>高秀敏</t>
  </si>
  <si>
    <t>刘宏业</t>
  </si>
  <si>
    <t>马佩</t>
  </si>
  <si>
    <t>胡兴</t>
  </si>
  <si>
    <t>9 汇总</t>
  </si>
  <si>
    <t>12 汇总</t>
  </si>
  <si>
    <t>19 汇总</t>
  </si>
  <si>
    <t>11 汇总</t>
  </si>
  <si>
    <t>4 汇总</t>
  </si>
  <si>
    <t>3 汇总</t>
  </si>
  <si>
    <t>8 汇总</t>
  </si>
  <si>
    <t>13 汇总</t>
  </si>
  <si>
    <t>18 汇总</t>
  </si>
  <si>
    <t>6 汇总</t>
  </si>
  <si>
    <t>14 汇总</t>
  </si>
  <si>
    <t>7 汇总</t>
  </si>
  <si>
    <t>15 汇总</t>
  </si>
  <si>
    <t>5 汇总</t>
  </si>
  <si>
    <t>2 汇总</t>
  </si>
  <si>
    <t>10 汇总</t>
  </si>
  <si>
    <t>24 汇总</t>
  </si>
  <si>
    <t>20 汇总</t>
  </si>
  <si>
    <t>16 汇总</t>
  </si>
  <si>
    <t>1 汇总</t>
  </si>
  <si>
    <t>总计</t>
  </si>
  <si>
    <t xml:space="preserve"> 陈克坚</t>
  </si>
  <si>
    <t>龚如宾</t>
  </si>
  <si>
    <t>韩  冬</t>
  </si>
  <si>
    <t>侯  文</t>
  </si>
  <si>
    <t>姜  松</t>
  </si>
  <si>
    <t>蒋  玲</t>
  </si>
  <si>
    <t>李  峰</t>
  </si>
  <si>
    <t>李  正</t>
  </si>
  <si>
    <t>李  孜</t>
  </si>
  <si>
    <t>梁焰</t>
  </si>
  <si>
    <t>刘  牮</t>
  </si>
  <si>
    <t>饶俊峰</t>
  </si>
  <si>
    <t>沈旭玲</t>
  </si>
  <si>
    <t>宋梁</t>
  </si>
  <si>
    <t>田  颖</t>
  </si>
  <si>
    <t>王  楠</t>
  </si>
  <si>
    <t>夏  鲲</t>
  </si>
  <si>
    <t>谢  明</t>
  </si>
  <si>
    <t>姚  恒</t>
  </si>
  <si>
    <t>姚  磊</t>
  </si>
  <si>
    <t>于佳鑫</t>
  </si>
  <si>
    <t>张  巍</t>
  </si>
  <si>
    <t>艾均</t>
    <phoneticPr fontId="2" type="noConversion"/>
  </si>
  <si>
    <t>蔡斌</t>
    <phoneticPr fontId="2" type="noConversion"/>
  </si>
  <si>
    <t>曹春萍</t>
    <phoneticPr fontId="2" type="noConversion"/>
  </si>
  <si>
    <t>曹民</t>
    <phoneticPr fontId="2" type="noConversion"/>
  </si>
  <si>
    <t>常敏</t>
    <phoneticPr fontId="2" type="noConversion"/>
  </si>
  <si>
    <t>陈抱雪</t>
    <phoneticPr fontId="2" type="noConversion"/>
  </si>
  <si>
    <t>陈国平</t>
    <phoneticPr fontId="2" type="noConversion"/>
  </si>
  <si>
    <t>陈家琪</t>
    <phoneticPr fontId="2" type="noConversion"/>
  </si>
  <si>
    <t>陈杰</t>
    <phoneticPr fontId="2" type="noConversion"/>
  </si>
  <si>
    <t>陈克坚</t>
    <phoneticPr fontId="2" type="noConversion"/>
  </si>
  <si>
    <t>陈麟</t>
    <phoneticPr fontId="2" type="noConversion"/>
  </si>
  <si>
    <t>陈青</t>
    <phoneticPr fontId="2" type="noConversion"/>
  </si>
  <si>
    <t>陈庆奎</t>
    <phoneticPr fontId="2" type="noConversion"/>
  </si>
  <si>
    <t>陈胜</t>
    <phoneticPr fontId="2" type="noConversion"/>
  </si>
  <si>
    <t>陈世平</t>
    <phoneticPr fontId="2" type="noConversion"/>
  </si>
  <si>
    <t>陈玮</t>
    <phoneticPr fontId="2" type="noConversion"/>
  </si>
  <si>
    <t>陈晓荣</t>
    <phoneticPr fontId="2" type="noConversion"/>
  </si>
  <si>
    <t>程庆庆</t>
    <phoneticPr fontId="2" type="noConversion"/>
  </si>
  <si>
    <t>戴博</t>
    <phoneticPr fontId="2" type="noConversion"/>
  </si>
  <si>
    <t>戴曙光</t>
    <phoneticPr fontId="2" type="noConversion"/>
  </si>
  <si>
    <t>丁德锐</t>
    <phoneticPr fontId="2" type="noConversion"/>
  </si>
  <si>
    <t>丁丽</t>
    <phoneticPr fontId="2" type="noConversion"/>
  </si>
  <si>
    <t>丁学明</t>
    <phoneticPr fontId="2" type="noConversion"/>
  </si>
  <si>
    <t>范彦平</t>
    <phoneticPr fontId="2" type="noConversion"/>
  </si>
  <si>
    <t>冯吉军</t>
    <phoneticPr fontId="2" type="noConversion"/>
  </si>
  <si>
    <t>付东翔</t>
    <phoneticPr fontId="2" type="noConversion"/>
  </si>
  <si>
    <t>傅迎华</t>
    <phoneticPr fontId="2" type="noConversion"/>
  </si>
  <si>
    <t>高丽萍</t>
    <phoneticPr fontId="2" type="noConversion"/>
  </si>
  <si>
    <t>高秀敏</t>
    <phoneticPr fontId="2" type="noConversion"/>
  </si>
  <si>
    <t>耿滔</t>
    <phoneticPr fontId="2" type="noConversion"/>
  </si>
  <si>
    <t>龚如宾</t>
    <phoneticPr fontId="2" type="noConversion"/>
  </si>
  <si>
    <t>谷付星</t>
    <phoneticPr fontId="2" type="noConversion"/>
  </si>
  <si>
    <t>郭汉明</t>
    <phoneticPr fontId="2" type="noConversion"/>
  </si>
  <si>
    <t>郭心悦</t>
    <phoneticPr fontId="2" type="noConversion"/>
  </si>
  <si>
    <t>郭旭光</t>
    <phoneticPr fontId="2" type="noConversion"/>
  </si>
  <si>
    <t>韩韧</t>
    <phoneticPr fontId="2" type="noConversion"/>
  </si>
  <si>
    <t>韩彦芳</t>
    <phoneticPr fontId="2" type="noConversion"/>
  </si>
  <si>
    <t>郝强</t>
    <phoneticPr fontId="2" type="noConversion"/>
  </si>
  <si>
    <t>何建忠</t>
    <phoneticPr fontId="2" type="noConversion"/>
  </si>
  <si>
    <t>洪瑞金</t>
    <phoneticPr fontId="2" type="noConversion"/>
  </si>
  <si>
    <t>侯俊</t>
    <phoneticPr fontId="2" type="noConversion"/>
  </si>
  <si>
    <t>胡春燕</t>
    <phoneticPr fontId="2" type="noConversion"/>
  </si>
  <si>
    <t>胡德敏</t>
    <phoneticPr fontId="2" type="noConversion"/>
  </si>
  <si>
    <t>胡金兵</t>
    <phoneticPr fontId="2" type="noConversion"/>
  </si>
  <si>
    <t>华云松</t>
    <phoneticPr fontId="2" type="noConversion"/>
  </si>
  <si>
    <t>黄影平</t>
    <phoneticPr fontId="2" type="noConversion"/>
  </si>
  <si>
    <t>黄元申</t>
    <phoneticPr fontId="2" type="noConversion"/>
  </si>
  <si>
    <t>霍欢</t>
    <phoneticPr fontId="2" type="noConversion"/>
  </si>
  <si>
    <t>贾宏志</t>
    <phoneticPr fontId="2" type="noConversion"/>
  </si>
  <si>
    <t>简献忠</t>
    <phoneticPr fontId="2" type="noConversion"/>
  </si>
  <si>
    <t>江旻珊</t>
    <phoneticPr fontId="2" type="noConversion"/>
  </si>
  <si>
    <t>蒋林华</t>
    <phoneticPr fontId="2" type="noConversion"/>
  </si>
  <si>
    <t>蒋念平</t>
    <phoneticPr fontId="2" type="noConversion"/>
  </si>
  <si>
    <t>焦新兵</t>
    <phoneticPr fontId="2" type="noConversion"/>
  </si>
  <si>
    <t>金爱娟</t>
    <phoneticPr fontId="2" type="noConversion"/>
  </si>
  <si>
    <t>金涛</t>
    <phoneticPr fontId="2" type="noConversion"/>
  </si>
  <si>
    <t>金晅宏</t>
    <phoneticPr fontId="2" type="noConversion"/>
  </si>
  <si>
    <t>巨志勇</t>
    <phoneticPr fontId="2" type="noConversion"/>
  </si>
  <si>
    <t>乐燕芬</t>
    <phoneticPr fontId="2" type="noConversion"/>
  </si>
  <si>
    <t>李海英</t>
    <phoneticPr fontId="2" type="noConversion"/>
  </si>
  <si>
    <t>李建杰</t>
    <phoneticPr fontId="2" type="noConversion"/>
  </si>
  <si>
    <t>李琳</t>
    <phoneticPr fontId="2" type="noConversion"/>
  </si>
  <si>
    <t>李敏</t>
    <phoneticPr fontId="2" type="noConversion"/>
  </si>
  <si>
    <t>李锐</t>
    <phoneticPr fontId="2" type="noConversion"/>
  </si>
  <si>
    <t>李瑞祥</t>
    <phoneticPr fontId="2" type="noConversion"/>
  </si>
  <si>
    <t>李少龙</t>
    <phoneticPr fontId="2" type="noConversion"/>
  </si>
  <si>
    <t>李烨</t>
    <phoneticPr fontId="2" type="noConversion"/>
  </si>
  <si>
    <t>李振庆</t>
    <phoneticPr fontId="2" type="noConversion"/>
  </si>
  <si>
    <t>李正</t>
    <phoneticPr fontId="2" type="noConversion"/>
  </si>
  <si>
    <t>李孜</t>
    <phoneticPr fontId="2" type="noConversion"/>
  </si>
  <si>
    <t>梁斌明</t>
    <phoneticPr fontId="2" type="noConversion"/>
  </si>
  <si>
    <t>林辉</t>
    <phoneticPr fontId="2" type="noConversion"/>
  </si>
  <si>
    <t>林剑</t>
    <phoneticPr fontId="2" type="noConversion"/>
  </si>
  <si>
    <t>刘丛</t>
    <phoneticPr fontId="2" type="noConversion"/>
  </si>
  <si>
    <t>刘歌群</t>
    <phoneticPr fontId="2" type="noConversion"/>
  </si>
  <si>
    <t>刘宏业</t>
    <phoneticPr fontId="2" type="noConversion"/>
  </si>
  <si>
    <t>刘牮</t>
    <phoneticPr fontId="2" type="noConversion"/>
  </si>
  <si>
    <t>刘丽</t>
    <phoneticPr fontId="2" type="noConversion"/>
  </si>
  <si>
    <t>刘亚</t>
    <phoneticPr fontId="2" type="noConversion"/>
  </si>
  <si>
    <t>刘一</t>
    <phoneticPr fontId="2" type="noConversion"/>
  </si>
  <si>
    <t>刘子龙</t>
    <phoneticPr fontId="2" type="noConversion"/>
  </si>
  <si>
    <t>卢菁</t>
    <phoneticPr fontId="2" type="noConversion"/>
  </si>
  <si>
    <t>马军山</t>
    <phoneticPr fontId="2" type="noConversion"/>
  </si>
  <si>
    <t>马立新</t>
    <phoneticPr fontId="2" type="noConversion"/>
  </si>
  <si>
    <t>穆平安</t>
    <phoneticPr fontId="2" type="noConversion"/>
  </si>
  <si>
    <t>欧广宇</t>
    <phoneticPr fontId="2" type="noConversion"/>
  </si>
  <si>
    <t>裴颂文</t>
    <phoneticPr fontId="2" type="noConversion"/>
  </si>
  <si>
    <t>彭敦陆</t>
    <phoneticPr fontId="2" type="noConversion"/>
  </si>
  <si>
    <t>彭润玲</t>
    <phoneticPr fontId="2" type="noConversion"/>
  </si>
  <si>
    <t>彭滟</t>
    <phoneticPr fontId="2" type="noConversion"/>
  </si>
  <si>
    <t>钱建秋</t>
    <phoneticPr fontId="2" type="noConversion"/>
  </si>
  <si>
    <t>秦川</t>
    <phoneticPr fontId="2" type="noConversion"/>
  </si>
  <si>
    <t>秦晓飞</t>
    <phoneticPr fontId="2" type="noConversion"/>
  </si>
  <si>
    <t>饶俊峰</t>
    <phoneticPr fontId="2" type="noConversion"/>
  </si>
  <si>
    <t>尚丽辉</t>
    <phoneticPr fontId="2" type="noConversion"/>
  </si>
  <si>
    <t>邵清</t>
    <phoneticPr fontId="2" type="noConversion"/>
  </si>
  <si>
    <t>沈昱明</t>
    <phoneticPr fontId="2" type="noConversion"/>
  </si>
  <si>
    <t>盛斌</t>
    <phoneticPr fontId="2" type="noConversion"/>
  </si>
  <si>
    <t>施伟斌</t>
    <phoneticPr fontId="2" type="noConversion"/>
  </si>
  <si>
    <t>施展</t>
    <phoneticPr fontId="2" type="noConversion"/>
  </si>
  <si>
    <t>宋燕</t>
    <phoneticPr fontId="2" type="noConversion"/>
  </si>
  <si>
    <t>苏凡军</t>
    <phoneticPr fontId="2" type="noConversion"/>
  </si>
  <si>
    <t>苏胜君</t>
    <phoneticPr fontId="2" type="noConversion"/>
  </si>
  <si>
    <t>苏湛</t>
    <phoneticPr fontId="2" type="noConversion"/>
  </si>
  <si>
    <t>隋国荣</t>
    <phoneticPr fontId="2" type="noConversion"/>
  </si>
  <si>
    <t>孙国强</t>
    <phoneticPr fontId="2" type="noConversion"/>
  </si>
  <si>
    <t>孙红</t>
    <phoneticPr fontId="2" type="noConversion"/>
  </si>
  <si>
    <t>孙伟卿</t>
    <phoneticPr fontId="2" type="noConversion"/>
  </si>
  <si>
    <t>孙玉国</t>
    <phoneticPr fontId="2" type="noConversion"/>
  </si>
  <si>
    <t>唐春晖</t>
    <phoneticPr fontId="2" type="noConversion"/>
  </si>
  <si>
    <t>陶春先</t>
    <phoneticPr fontId="2" type="noConversion"/>
  </si>
  <si>
    <t>佟国香</t>
    <phoneticPr fontId="2" type="noConversion"/>
  </si>
  <si>
    <t>万新军</t>
    <phoneticPr fontId="2" type="noConversion"/>
  </si>
  <si>
    <t>汪伟</t>
    <phoneticPr fontId="2" type="noConversion"/>
  </si>
  <si>
    <t>汪正祥</t>
    <phoneticPr fontId="2" type="noConversion"/>
  </si>
  <si>
    <t>王朝立</t>
    <phoneticPr fontId="2" type="noConversion"/>
  </si>
  <si>
    <t>王海凤</t>
    <phoneticPr fontId="2" type="noConversion"/>
  </si>
  <si>
    <t>王凯民</t>
    <phoneticPr fontId="2" type="noConversion"/>
  </si>
  <si>
    <t>王楠</t>
    <phoneticPr fontId="2" type="noConversion"/>
  </si>
  <si>
    <t>王宁</t>
    <phoneticPr fontId="2" type="noConversion"/>
  </si>
  <si>
    <t>王琦</t>
    <phoneticPr fontId="2" type="noConversion"/>
  </si>
  <si>
    <t>王亚刚</t>
    <phoneticPr fontId="2" type="noConversion"/>
  </si>
  <si>
    <t>王永雄</t>
    <phoneticPr fontId="2" type="noConversion"/>
  </si>
  <si>
    <t>魏国亮</t>
    <phoneticPr fontId="2" type="noConversion"/>
  </si>
  <si>
    <t>魏赟</t>
    <phoneticPr fontId="2" type="noConversion"/>
  </si>
  <si>
    <t>文静</t>
    <phoneticPr fontId="2" type="noConversion"/>
  </si>
  <si>
    <t>邬春学</t>
    <phoneticPr fontId="2" type="noConversion"/>
  </si>
  <si>
    <t>夏春蕾</t>
    <phoneticPr fontId="2" type="noConversion"/>
  </si>
  <si>
    <t>肖儿良</t>
    <phoneticPr fontId="2" type="noConversion"/>
  </si>
  <si>
    <t>肖建力</t>
    <phoneticPr fontId="2" type="noConversion"/>
  </si>
  <si>
    <t>谢静雅</t>
    <phoneticPr fontId="2" type="noConversion"/>
  </si>
  <si>
    <t>忻尚芝</t>
    <phoneticPr fontId="2" type="noConversion"/>
  </si>
  <si>
    <t>徐伯庆</t>
    <phoneticPr fontId="2" type="noConversion"/>
  </si>
  <si>
    <t>徐公杰</t>
    <phoneticPr fontId="2" type="noConversion"/>
  </si>
  <si>
    <t>徐磊</t>
    <phoneticPr fontId="2" type="noConversion"/>
  </si>
  <si>
    <t>许维东</t>
    <phoneticPr fontId="2" type="noConversion"/>
  </si>
  <si>
    <t>杨桂松</t>
    <phoneticPr fontId="2" type="noConversion"/>
  </si>
  <si>
    <t>杨海马</t>
    <phoneticPr fontId="2" type="noConversion"/>
  </si>
  <si>
    <t>杨晖</t>
    <phoneticPr fontId="2" type="noConversion"/>
  </si>
  <si>
    <t>杨晶东</t>
    <phoneticPr fontId="2" type="noConversion"/>
  </si>
  <si>
    <t>杨康文</t>
    <phoneticPr fontId="2" type="noConversion"/>
  </si>
  <si>
    <t>杨永才</t>
    <phoneticPr fontId="2" type="noConversion"/>
  </si>
  <si>
    <t>姚恒</t>
    <phoneticPr fontId="2" type="noConversion"/>
  </si>
  <si>
    <t>姚磊</t>
    <phoneticPr fontId="2" type="noConversion"/>
  </si>
  <si>
    <t>易映萍</t>
    <phoneticPr fontId="2" type="noConversion"/>
  </si>
  <si>
    <t>尹钟</t>
    <phoneticPr fontId="2" type="noConversion"/>
  </si>
  <si>
    <t>应捷</t>
    <phoneticPr fontId="2" type="noConversion"/>
  </si>
  <si>
    <t>游冠军</t>
    <phoneticPr fontId="2" type="noConversion"/>
  </si>
  <si>
    <t>于莲芝</t>
    <phoneticPr fontId="2" type="noConversion"/>
  </si>
  <si>
    <t>袁健</t>
    <phoneticPr fontId="2" type="noConversion"/>
  </si>
  <si>
    <t>袁明辉</t>
    <phoneticPr fontId="2" type="noConversion"/>
  </si>
  <si>
    <t>袁庆庆</t>
    <phoneticPr fontId="2" type="noConversion"/>
  </si>
  <si>
    <t>袁帅</t>
    <phoneticPr fontId="2" type="noConversion"/>
  </si>
  <si>
    <t>臧小飞</t>
    <phoneticPr fontId="2" type="noConversion"/>
  </si>
  <si>
    <t>张冰雪</t>
    <phoneticPr fontId="2" type="noConversion"/>
  </si>
  <si>
    <t>张大伟</t>
    <phoneticPr fontId="2" type="noConversion"/>
  </si>
  <si>
    <t>张凤登</t>
    <phoneticPr fontId="2" type="noConversion"/>
  </si>
  <si>
    <t>张会林</t>
    <phoneticPr fontId="2" type="noConversion"/>
  </si>
  <si>
    <t>张玲</t>
    <phoneticPr fontId="2" type="noConversion"/>
  </si>
  <si>
    <t>张荣福</t>
    <phoneticPr fontId="2" type="noConversion"/>
  </si>
  <si>
    <t>张巍</t>
    <phoneticPr fontId="2" type="noConversion"/>
  </si>
  <si>
    <t>张伟</t>
    <phoneticPr fontId="2" type="noConversion"/>
  </si>
  <si>
    <t>张幸</t>
    <phoneticPr fontId="2" type="noConversion"/>
  </si>
  <si>
    <t>张轩雄</t>
    <phoneticPr fontId="2" type="noConversion"/>
  </si>
  <si>
    <t>张学典</t>
    <phoneticPr fontId="2" type="noConversion"/>
  </si>
  <si>
    <t>张艳</t>
    <phoneticPr fontId="2" type="noConversion"/>
  </si>
  <si>
    <t>张振国</t>
    <phoneticPr fontId="2" type="noConversion"/>
  </si>
  <si>
    <t>张志华</t>
    <phoneticPr fontId="2" type="noConversion"/>
  </si>
  <si>
    <t>赵逢禹</t>
    <phoneticPr fontId="2" type="noConversion"/>
  </si>
  <si>
    <t>赵海燕</t>
    <phoneticPr fontId="2" type="noConversion"/>
  </si>
  <si>
    <t>赵敏</t>
    <phoneticPr fontId="2" type="noConversion"/>
  </si>
  <si>
    <t>郑继红</t>
    <phoneticPr fontId="2" type="noConversion"/>
  </si>
  <si>
    <t>周美娇</t>
    <phoneticPr fontId="2" type="noConversion"/>
  </si>
  <si>
    <t>朱亦鸣</t>
    <phoneticPr fontId="2" type="noConversion"/>
  </si>
  <si>
    <t>左小五</t>
    <phoneticPr fontId="2" type="noConversion"/>
  </si>
  <si>
    <t>00740</t>
    <phoneticPr fontId="2" type="noConversion"/>
  </si>
  <si>
    <t>06229</t>
    <phoneticPr fontId="2" type="noConversion"/>
  </si>
  <si>
    <t>06030</t>
    <phoneticPr fontId="2" type="noConversion"/>
  </si>
  <si>
    <t>00847</t>
    <phoneticPr fontId="2" type="noConversion"/>
  </si>
  <si>
    <t>江艳霞</t>
    <phoneticPr fontId="2" type="noConversion"/>
  </si>
  <si>
    <t>05766</t>
    <phoneticPr fontId="2" type="noConversion"/>
  </si>
  <si>
    <t>李玉凤</t>
    <phoneticPr fontId="2" type="noConversion"/>
  </si>
  <si>
    <t>04081</t>
    <phoneticPr fontId="2" type="noConversion"/>
  </si>
  <si>
    <t>06309</t>
    <phoneticPr fontId="2" type="noConversion"/>
  </si>
  <si>
    <t>于佳鑫</t>
    <phoneticPr fontId="2" type="noConversion"/>
  </si>
  <si>
    <t>08783</t>
    <phoneticPr fontId="2" type="noConversion"/>
  </si>
  <si>
    <t>06334 汇总</t>
  </si>
  <si>
    <t>06963 汇总</t>
  </si>
  <si>
    <t>06101 汇总</t>
  </si>
  <si>
    <t>05089 汇总</t>
  </si>
  <si>
    <t>05973 汇总</t>
  </si>
  <si>
    <t>05701 汇总</t>
  </si>
  <si>
    <t>00740 汇总</t>
  </si>
  <si>
    <t>05456 汇总</t>
  </si>
  <si>
    <t>03919 汇总</t>
  </si>
  <si>
    <t>06229 汇总</t>
  </si>
  <si>
    <t>06019 汇总</t>
  </si>
  <si>
    <t>05794 汇总</t>
  </si>
  <si>
    <t>05569 汇总</t>
  </si>
  <si>
    <t>05168 汇总</t>
  </si>
  <si>
    <t>06076 汇总</t>
  </si>
  <si>
    <t>03328 汇总</t>
  </si>
  <si>
    <t>02132 汇总</t>
  </si>
  <si>
    <t>05442 汇总</t>
  </si>
  <si>
    <t>05066 汇总</t>
  </si>
  <si>
    <t>09580 汇总</t>
  </si>
  <si>
    <t>06745 汇总</t>
  </si>
  <si>
    <t>06240 汇总</t>
  </si>
  <si>
    <t>03170 汇总</t>
  </si>
  <si>
    <t>06625 汇总</t>
  </si>
  <si>
    <t>06636 汇总</t>
  </si>
  <si>
    <t>05527 汇总</t>
  </si>
  <si>
    <t>06890 汇总</t>
  </si>
  <si>
    <t>05911 汇总</t>
  </si>
  <si>
    <t>06671 汇总</t>
  </si>
  <si>
    <t>06627 汇总</t>
  </si>
  <si>
    <t>03932 汇总</t>
  </si>
  <si>
    <t>05127 汇总</t>
  </si>
  <si>
    <t>05130 汇总</t>
  </si>
  <si>
    <t>05920 汇总</t>
  </si>
  <si>
    <t>06924 汇总</t>
  </si>
  <si>
    <t>05235 汇总</t>
  </si>
  <si>
    <t>06030 汇总</t>
  </si>
  <si>
    <t>06231 汇总</t>
  </si>
  <si>
    <t>05703 汇总</t>
  </si>
  <si>
    <t>05906 汇总</t>
  </si>
  <si>
    <t>06814 汇总</t>
  </si>
  <si>
    <t>06469 汇总</t>
  </si>
  <si>
    <t>06868 汇总</t>
  </si>
  <si>
    <t>06422 汇总</t>
  </si>
  <si>
    <t>05664 汇总</t>
  </si>
  <si>
    <t>06211 汇总</t>
  </si>
  <si>
    <t>05084 汇总</t>
  </si>
  <si>
    <t>00847 汇总</t>
  </si>
  <si>
    <t>06194 汇总</t>
  </si>
  <si>
    <t>05769 汇总</t>
  </si>
  <si>
    <t>04075 汇总</t>
  </si>
  <si>
    <t>03671 汇总</t>
  </si>
  <si>
    <t>02230 汇总</t>
  </si>
  <si>
    <t>08785 汇总</t>
  </si>
  <si>
    <t>05723 汇总</t>
  </si>
  <si>
    <t>05587 汇总</t>
  </si>
  <si>
    <t>03775 汇总</t>
  </si>
  <si>
    <t>05359 汇总</t>
  </si>
  <si>
    <t>04110 汇总</t>
  </si>
  <si>
    <t>06145 汇总</t>
  </si>
  <si>
    <t>07268 汇总</t>
  </si>
  <si>
    <t>05792 汇总</t>
  </si>
  <si>
    <t>05190 汇总</t>
  </si>
  <si>
    <t>05212 汇总</t>
  </si>
  <si>
    <t>06084 汇总</t>
  </si>
  <si>
    <t>05766 汇总</t>
  </si>
  <si>
    <t>06734 汇总</t>
  </si>
  <si>
    <t>06339 汇总</t>
  </si>
  <si>
    <t>03447 汇总</t>
  </si>
  <si>
    <t>04095 汇总</t>
  </si>
  <si>
    <t>03348 汇总</t>
  </si>
  <si>
    <t>06078 汇总</t>
  </si>
  <si>
    <t>05472 汇总</t>
  </si>
  <si>
    <t>06657 汇总</t>
  </si>
  <si>
    <t>05200 汇总</t>
  </si>
  <si>
    <t>03938 汇总</t>
  </si>
  <si>
    <t>05418 汇总</t>
  </si>
  <si>
    <t>06618 汇总</t>
  </si>
  <si>
    <t>05154 汇总</t>
  </si>
  <si>
    <t>06332 汇总</t>
  </si>
  <si>
    <t>05178 汇总</t>
  </si>
  <si>
    <t>06002 汇总</t>
  </si>
  <si>
    <t>06839 汇总</t>
  </si>
  <si>
    <t>03672 汇总</t>
  </si>
  <si>
    <t>07368 汇总</t>
  </si>
  <si>
    <t>05471 汇总</t>
  </si>
  <si>
    <t>08611 汇总</t>
  </si>
  <si>
    <t>05984 汇总</t>
  </si>
  <si>
    <t>04081 汇总</t>
  </si>
  <si>
    <t>06061 汇总</t>
  </si>
  <si>
    <t>05292 汇总</t>
  </si>
  <si>
    <t>05963 汇总</t>
  </si>
  <si>
    <t>05509 汇总</t>
  </si>
  <si>
    <t>06844 汇总</t>
  </si>
  <si>
    <t>06639 汇总</t>
  </si>
  <si>
    <t>06417 汇总</t>
  </si>
  <si>
    <t>06044 汇总</t>
  </si>
  <si>
    <t>06893 汇总</t>
  </si>
  <si>
    <t>01817 汇总</t>
  </si>
  <si>
    <t>06727 汇总</t>
  </si>
  <si>
    <t>05671 汇总</t>
  </si>
  <si>
    <t>06273 汇总</t>
  </si>
  <si>
    <t>06628 汇总</t>
  </si>
  <si>
    <t>05827 汇总</t>
  </si>
  <si>
    <t>03408 汇总</t>
  </si>
  <si>
    <t>05956 汇总</t>
  </si>
  <si>
    <t>05029 汇总</t>
  </si>
  <si>
    <t>05679 汇总</t>
  </si>
  <si>
    <t>05621 汇总</t>
  </si>
  <si>
    <t>03628 汇总</t>
  </si>
  <si>
    <t>01744 汇总</t>
  </si>
  <si>
    <t>05155 汇总</t>
  </si>
  <si>
    <t>05890 汇总</t>
  </si>
  <si>
    <t>05916 汇总</t>
  </si>
  <si>
    <t>03861 汇总</t>
  </si>
  <si>
    <t>05120 汇总</t>
  </si>
  <si>
    <t>05922 汇总</t>
  </si>
  <si>
    <t>04080 汇总</t>
  </si>
  <si>
    <t>05868 汇总</t>
  </si>
  <si>
    <t>06607 汇总</t>
  </si>
  <si>
    <t>06309 汇总</t>
  </si>
  <si>
    <t>05658 汇总</t>
  </si>
  <si>
    <t>03805 汇总</t>
  </si>
  <si>
    <t>01805 汇总</t>
  </si>
  <si>
    <t>06142 汇总</t>
  </si>
  <si>
    <t>03424 汇总</t>
  </si>
  <si>
    <t>03494 汇总</t>
  </si>
  <si>
    <t>06204 汇总</t>
  </si>
  <si>
    <t>05628 汇总</t>
  </si>
  <si>
    <t>03812 汇总</t>
  </si>
  <si>
    <t>06335 汇总</t>
  </si>
  <si>
    <t>05782 汇总</t>
  </si>
  <si>
    <t>01746 汇总</t>
  </si>
  <si>
    <t>05326 汇总</t>
  </si>
  <si>
    <t>06243 汇总</t>
  </si>
  <si>
    <t>05347 汇总</t>
  </si>
  <si>
    <t>05384 汇总</t>
  </si>
  <si>
    <t>05216 汇总</t>
  </si>
  <si>
    <t>06060 汇总</t>
  </si>
  <si>
    <t>06728 汇总</t>
  </si>
  <si>
    <t>05185 汇总</t>
  </si>
  <si>
    <t>06159 汇总</t>
  </si>
  <si>
    <t>06589 汇总</t>
  </si>
  <si>
    <t>05451 汇总</t>
  </si>
  <si>
    <t>05334 汇总</t>
  </si>
  <si>
    <t>06216 汇总</t>
  </si>
  <si>
    <t>06856 汇总</t>
  </si>
  <si>
    <t>04073 汇总</t>
  </si>
  <si>
    <t>06770 汇总</t>
  </si>
  <si>
    <t>06173 汇总</t>
  </si>
  <si>
    <t>05765 汇总</t>
  </si>
  <si>
    <t>06215 汇总</t>
  </si>
  <si>
    <t>06876 汇总</t>
  </si>
  <si>
    <t>05908 汇总</t>
  </si>
  <si>
    <t>03928 汇总</t>
  </si>
  <si>
    <t>06624 汇总</t>
  </si>
  <si>
    <t>05529 汇总</t>
  </si>
  <si>
    <t>09581 汇总</t>
  </si>
  <si>
    <t>03819 汇总</t>
  </si>
  <si>
    <t>05695 汇总</t>
  </si>
  <si>
    <t>04100 汇总</t>
  </si>
  <si>
    <t>05880 汇总</t>
  </si>
  <si>
    <t>06402 汇总</t>
  </si>
  <si>
    <t>06703 汇总</t>
  </si>
  <si>
    <t>05459 汇总</t>
  </si>
  <si>
    <t>09060 汇总</t>
  </si>
  <si>
    <t>05085 汇总</t>
  </si>
  <si>
    <t>03149 汇总</t>
  </si>
  <si>
    <t>06052 汇总</t>
  </si>
  <si>
    <t>05265 汇总</t>
  </si>
  <si>
    <t>05044 汇总</t>
  </si>
  <si>
    <t>06395 汇总</t>
  </si>
  <si>
    <t>05379 汇总</t>
  </si>
  <si>
    <t>05892 汇总</t>
  </si>
  <si>
    <t>05855 汇总</t>
  </si>
  <si>
    <t>08749 汇总</t>
  </si>
  <si>
    <t>00741 汇总</t>
  </si>
  <si>
    <t>06201 汇总</t>
  </si>
  <si>
    <t>06742 汇总</t>
  </si>
  <si>
    <t>05577 汇总</t>
  </si>
  <si>
    <t>06710 汇总</t>
  </si>
  <si>
    <t>03867 汇总</t>
  </si>
  <si>
    <t>06620 汇总</t>
  </si>
  <si>
    <t>08783 汇总</t>
  </si>
  <si>
    <t>04331 汇总</t>
  </si>
  <si>
    <t>03400 汇总</t>
  </si>
  <si>
    <t>05656 汇总</t>
  </si>
  <si>
    <t>06498 汇总</t>
  </si>
  <si>
    <t>06937 汇总</t>
  </si>
  <si>
    <t>05370 汇总</t>
  </si>
  <si>
    <t>06152 汇总</t>
  </si>
  <si>
    <t>06819 汇总</t>
  </si>
  <si>
    <t>05516 汇总</t>
  </si>
  <si>
    <t>03093 汇总</t>
  </si>
  <si>
    <t>05221 汇总</t>
  </si>
  <si>
    <t>06400 汇总</t>
  </si>
  <si>
    <t>03769 汇总</t>
  </si>
  <si>
    <t>08778 汇总</t>
  </si>
  <si>
    <t>06720 汇总</t>
  </si>
  <si>
    <t>06553 汇总</t>
  </si>
  <si>
    <t>02213 汇总</t>
  </si>
  <si>
    <t>05543 汇总</t>
  </si>
  <si>
    <t>05692 汇总</t>
  </si>
  <si>
    <t>05132 汇总</t>
  </si>
  <si>
    <t>03797 汇总</t>
  </si>
  <si>
    <t>04078 汇总</t>
  </si>
  <si>
    <t>05307 汇总</t>
  </si>
  <si>
    <t>05672 汇总</t>
  </si>
  <si>
    <t>05968 汇总</t>
  </si>
  <si>
    <t>05227 汇总</t>
  </si>
  <si>
    <t>05123 汇总</t>
  </si>
  <si>
    <t>05839 汇总</t>
  </si>
  <si>
    <t>06206 汇总</t>
  </si>
  <si>
    <t>03808 汇总</t>
  </si>
  <si>
    <t>光电信息与计算机工程学院本学期工作量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</si>
</sst>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27" x14ac:knownFonts="1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9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b/>
      <sz val="18"/>
      <color theme="3"/>
      <name val="宋体"/>
      <family val="2"/>
      <charset val="134"/>
      <scheme val="maj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6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rgb="FF00B0F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2"/>
      <charset val="134"/>
    </font>
    <font>
      <sz val="11"/>
      <name val="宋体"/>
      <family val="3"/>
      <charset val="134"/>
    </font>
    <font>
      <b/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  <font>
      <b/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1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0" fillId="0" borderId="1" xfId="0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7" fillId="0" borderId="1" xfId="0" quotePrefix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6" fillId="0" borderId="1" xfId="0" quotePrefix="1" applyFont="1" applyBorder="1" applyAlignment="1">
      <alignment horizontal="left" vertical="center"/>
    </xf>
    <xf numFmtId="0" fontId="15" fillId="0" borderId="0" xfId="0" applyFo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16" fillId="0" borderId="0" xfId="0" applyFo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176" fontId="17" fillId="0" borderId="0" xfId="0" applyNumberFormat="1" applyFont="1" applyAlignment="1">
      <alignment horizontal="left" vertical="center"/>
    </xf>
    <xf numFmtId="0" fontId="4" fillId="0" borderId="1" xfId="0" quotePrefix="1" applyFont="1" applyBorder="1" applyAlignment="1">
      <alignment horizontal="left" vertical="center"/>
    </xf>
    <xf numFmtId="0" fontId="0" fillId="0" borderId="0" xfId="0" applyBorder="1">
      <alignment vertical="center"/>
    </xf>
    <xf numFmtId="0" fontId="13" fillId="0" borderId="0" xfId="0" applyFont="1" applyBorder="1" applyAlignment="1">
      <alignment vertical="center" wrapText="1"/>
    </xf>
    <xf numFmtId="0" fontId="4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6" fillId="0" borderId="2" xfId="0" quotePrefix="1" applyFont="1" applyBorder="1" applyAlignment="1">
      <alignment horizontal="left" vertical="center"/>
    </xf>
    <xf numFmtId="0" fontId="4" fillId="0" borderId="2" xfId="0" quotePrefix="1" applyFont="1" applyBorder="1" applyAlignment="1">
      <alignment horizontal="left" vertical="center"/>
    </xf>
    <xf numFmtId="0" fontId="6" fillId="0" borderId="0" xfId="0" quotePrefix="1" applyFont="1" applyBorder="1" applyAlignment="1">
      <alignment horizontal="left" vertical="center"/>
    </xf>
    <xf numFmtId="0" fontId="4" fillId="0" borderId="0" xfId="0" quotePrefix="1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9" fillId="0" borderId="0" xfId="0" applyFont="1" applyBorder="1">
      <alignment vertical="center"/>
    </xf>
    <xf numFmtId="0" fontId="19" fillId="0" borderId="0" xfId="0" applyFont="1">
      <alignment vertical="center"/>
    </xf>
    <xf numFmtId="0" fontId="17" fillId="0" borderId="0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15" fillId="0" borderId="1" xfId="0" applyFont="1" applyBorder="1">
      <alignment vertical="center"/>
    </xf>
    <xf numFmtId="0" fontId="15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176" fontId="17" fillId="0" borderId="1" xfId="0" applyNumberFormat="1" applyFont="1" applyBorder="1" applyAlignment="1">
      <alignment horizontal="left" vertical="center"/>
    </xf>
    <xf numFmtId="0" fontId="15" fillId="0" borderId="1" xfId="0" quotePrefix="1" applyFont="1" applyBorder="1">
      <alignment vertical="center"/>
    </xf>
    <xf numFmtId="0" fontId="16" fillId="0" borderId="1" xfId="0" applyFont="1" applyBorder="1">
      <alignment vertical="center"/>
    </xf>
    <xf numFmtId="0" fontId="15" fillId="0" borderId="1" xfId="0" applyFont="1" applyBorder="1" applyAlignment="1">
      <alignment vertical="center" wrapText="1"/>
    </xf>
    <xf numFmtId="0" fontId="6" fillId="0" borderId="1" xfId="0" quotePrefix="1" applyNumberFormat="1" applyFont="1" applyBorder="1" applyAlignment="1">
      <alignment horizontal="left" vertical="center"/>
    </xf>
    <xf numFmtId="49" fontId="0" fillId="0" borderId="1" xfId="0" applyNumberForma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1" xfId="0" applyFont="1" applyFill="1" applyBorder="1">
      <alignment vertical="center"/>
    </xf>
    <xf numFmtId="0" fontId="6" fillId="0" borderId="0" xfId="0" applyFont="1">
      <alignment vertical="center"/>
    </xf>
    <xf numFmtId="49" fontId="6" fillId="0" borderId="1" xfId="0" applyNumberFormat="1" applyFont="1" applyBorder="1">
      <alignment vertical="center"/>
    </xf>
    <xf numFmtId="0" fontId="6" fillId="2" borderId="0" xfId="0" applyFont="1" applyFill="1">
      <alignment vertical="center"/>
    </xf>
    <xf numFmtId="0" fontId="17" fillId="0" borderId="1" xfId="0" applyFont="1" applyBorder="1" applyAlignment="1"/>
    <xf numFmtId="0" fontId="17" fillId="0" borderId="1" xfId="0" applyFont="1" applyBorder="1">
      <alignment vertical="center"/>
    </xf>
    <xf numFmtId="0" fontId="14" fillId="0" borderId="0" xfId="0" applyFont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quotePrefix="1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7" fillId="0" borderId="1" xfId="0" applyFont="1" applyBorder="1" applyAlignment="1">
      <alignment vertical="center"/>
    </xf>
    <xf numFmtId="0" fontId="7" fillId="0" borderId="1" xfId="0" quotePrefix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1" xfId="0" applyFont="1" applyBorder="1" applyAlignment="1">
      <alignment vertical="center"/>
    </xf>
    <xf numFmtId="0" fontId="4" fillId="0" borderId="1" xfId="0" quotePrefix="1" applyNumberFormat="1" applyFont="1" applyBorder="1" applyAlignment="1">
      <alignment horizontal="left" vertical="center"/>
    </xf>
    <xf numFmtId="0" fontId="20" fillId="2" borderId="1" xfId="0" applyFont="1" applyFill="1" applyBorder="1" applyAlignment="1">
      <alignment horizontal="center" vertical="center"/>
    </xf>
    <xf numFmtId="176" fontId="6" fillId="0" borderId="1" xfId="0" quotePrefix="1" applyNumberFormat="1" applyFont="1" applyBorder="1" applyAlignment="1">
      <alignment horizontal="left" vertical="center"/>
    </xf>
    <xf numFmtId="0" fontId="16" fillId="0" borderId="0" xfId="0" applyFont="1" applyBorder="1">
      <alignment vertical="center"/>
    </xf>
    <xf numFmtId="0" fontId="15" fillId="0" borderId="0" xfId="0" applyFont="1" applyBorder="1">
      <alignment vertical="center"/>
    </xf>
    <xf numFmtId="0" fontId="15" fillId="0" borderId="0" xfId="0" applyFont="1" applyBorder="1" applyAlignment="1">
      <alignment vertical="center" wrapText="1"/>
    </xf>
    <xf numFmtId="0" fontId="15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176" fontId="17" fillId="0" borderId="0" xfId="0" applyNumberFormat="1" applyFont="1" applyBorder="1" applyAlignment="1">
      <alignment horizontal="left" vertical="center"/>
    </xf>
    <xf numFmtId="0" fontId="24" fillId="0" borderId="1" xfId="0" quotePrefix="1" applyFont="1" applyBorder="1" applyAlignment="1">
      <alignment horizontal="left" vertical="center"/>
    </xf>
    <xf numFmtId="0" fontId="24" fillId="0" borderId="1" xfId="0" applyFont="1" applyBorder="1">
      <alignment vertical="center"/>
    </xf>
    <xf numFmtId="49" fontId="23" fillId="0" borderId="1" xfId="0" applyNumberFormat="1" applyFont="1" applyBorder="1">
      <alignment vertical="center"/>
    </xf>
    <xf numFmtId="0" fontId="25" fillId="0" borderId="1" xfId="0" quotePrefix="1" applyFont="1" applyFill="1" applyBorder="1" applyAlignment="1">
      <alignment horizontal="left" vertical="center"/>
    </xf>
    <xf numFmtId="0" fontId="26" fillId="0" borderId="1" xfId="0" quotePrefix="1" applyFont="1" applyBorder="1">
      <alignment vertical="center"/>
    </xf>
    <xf numFmtId="0" fontId="15" fillId="0" borderId="0" xfId="0" applyFont="1" applyBorder="1" applyAlignment="1">
      <alignment vertical="center"/>
    </xf>
    <xf numFmtId="0" fontId="24" fillId="0" borderId="0" xfId="0" quotePrefix="1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</cellXfs>
  <cellStyles count="6">
    <cellStyle name="常规" xfId="0" builtinId="0"/>
    <cellStyle name="常规 2" xfId="1"/>
    <cellStyle name="常规 3" xfId="5"/>
    <cellStyle name="常规 4" xfId="3"/>
    <cellStyle name="常规 6" xfId="4"/>
    <cellStyle name="常规 9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1443"/>
  <sheetViews>
    <sheetView tabSelected="1" zoomScale="120" zoomScaleNormal="120" workbookViewId="0">
      <selection sqref="A1:AD1"/>
    </sheetView>
  </sheetViews>
  <sheetFormatPr defaultRowHeight="13.5" outlineLevelRow="2" x14ac:dyDescent="0.15"/>
  <cols>
    <col min="1" max="1" width="5.5" style="30" bestFit="1" customWidth="1"/>
    <col min="2" max="2" width="8.5" style="22" bestFit="1" customWidth="1"/>
    <col min="3" max="3" width="21.375" style="31" customWidth="1"/>
    <col min="4" max="4" width="10" style="22" bestFit="1" customWidth="1"/>
    <col min="5" max="5" width="24" style="22" bestFit="1" customWidth="1"/>
    <col min="6" max="6" width="6" style="22" customWidth="1"/>
    <col min="7" max="7" width="6.375" style="22" bestFit="1" customWidth="1"/>
    <col min="8" max="8" width="11.375" style="77" customWidth="1"/>
    <col min="9" max="9" width="16" style="22" hidden="1" customWidth="1"/>
    <col min="10" max="10" width="23.125" style="22" hidden="1" customWidth="1"/>
    <col min="11" max="11" width="17.75" style="22" hidden="1" customWidth="1"/>
    <col min="12" max="12" width="6.375" style="22" hidden="1" customWidth="1"/>
    <col min="13" max="13" width="4.625" style="32" customWidth="1"/>
    <col min="14" max="14" width="20.625" style="32" hidden="1" customWidth="1"/>
    <col min="15" max="15" width="13.125" style="32" hidden="1" customWidth="1"/>
    <col min="16" max="16" width="22.25" style="32" hidden="1" customWidth="1"/>
    <col min="17" max="17" width="20.625" style="32" hidden="1" customWidth="1"/>
    <col min="18" max="18" width="30.625" style="32" hidden="1" customWidth="1"/>
    <col min="19" max="19" width="8" style="32" hidden="1" customWidth="1"/>
    <col min="20" max="20" width="6.5" style="32" bestFit="1" customWidth="1"/>
    <col min="21" max="21" width="5.125" style="32" customWidth="1"/>
    <col min="22" max="23" width="8.125" style="32" bestFit="1" customWidth="1"/>
    <col min="24" max="24" width="4.625" style="33" customWidth="1"/>
    <col min="25" max="25" width="6.625" style="34" bestFit="1" customWidth="1"/>
    <col min="26" max="26" width="4.625" style="33" bestFit="1" customWidth="1"/>
    <col min="27" max="29" width="9.125" style="34" bestFit="1" customWidth="1"/>
    <col min="30" max="30" width="16.125" style="33" customWidth="1"/>
    <col min="31" max="31" width="9" style="47"/>
    <col min="32" max="85" width="9" style="36"/>
  </cols>
  <sheetData>
    <row r="1" spans="1:85" ht="39.950000000000003" customHeight="1" x14ac:dyDescent="0.15">
      <c r="A1" s="95" t="s">
        <v>3263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</row>
    <row r="2" spans="1:85" ht="20.25" x14ac:dyDescent="0.15">
      <c r="A2" s="44"/>
      <c r="B2" s="44"/>
      <c r="C2" s="23"/>
      <c r="D2" s="44"/>
      <c r="E2" s="44"/>
      <c r="F2" s="44"/>
      <c r="G2" s="44"/>
      <c r="H2" s="69"/>
      <c r="I2" s="44"/>
      <c r="J2" s="44"/>
      <c r="K2" s="44"/>
      <c r="L2" s="4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85" s="17" customFormat="1" ht="67.5" x14ac:dyDescent="0.15">
      <c r="A3" s="25" t="s">
        <v>0</v>
      </c>
      <c r="B3" s="25" t="s">
        <v>1</v>
      </c>
      <c r="C3" s="25" t="s">
        <v>2</v>
      </c>
      <c r="D3" s="25" t="s">
        <v>1378</v>
      </c>
      <c r="E3" s="25" t="s">
        <v>3</v>
      </c>
      <c r="F3" s="25" t="s">
        <v>2305</v>
      </c>
      <c r="G3" s="25" t="s">
        <v>4</v>
      </c>
      <c r="H3" s="70" t="s">
        <v>5</v>
      </c>
      <c r="I3" s="25" t="s">
        <v>6</v>
      </c>
      <c r="J3" s="25" t="s">
        <v>7</v>
      </c>
      <c r="K3" s="25" t="s">
        <v>8</v>
      </c>
      <c r="L3" s="25" t="s">
        <v>9</v>
      </c>
      <c r="M3" s="25" t="s">
        <v>2297</v>
      </c>
      <c r="N3" s="25" t="s">
        <v>10</v>
      </c>
      <c r="O3" s="25" t="s">
        <v>11</v>
      </c>
      <c r="P3" s="25" t="s">
        <v>12</v>
      </c>
      <c r="Q3" s="25" t="s">
        <v>13</v>
      </c>
      <c r="R3" s="25" t="s">
        <v>14</v>
      </c>
      <c r="S3" s="25" t="s">
        <v>15</v>
      </c>
      <c r="T3" s="25" t="s">
        <v>16</v>
      </c>
      <c r="U3" s="25" t="s">
        <v>2296</v>
      </c>
      <c r="V3" s="25" t="s">
        <v>17</v>
      </c>
      <c r="W3" s="25" t="s">
        <v>18</v>
      </c>
      <c r="X3" s="11" t="s">
        <v>2298</v>
      </c>
      <c r="Y3" s="12" t="s">
        <v>2299</v>
      </c>
      <c r="Z3" s="12" t="s">
        <v>2300</v>
      </c>
      <c r="AA3" s="12" t="s">
        <v>2301</v>
      </c>
      <c r="AB3" s="12" t="s">
        <v>2302</v>
      </c>
      <c r="AC3" s="12" t="s">
        <v>2303</v>
      </c>
      <c r="AD3" s="12" t="s">
        <v>2304</v>
      </c>
      <c r="AE3" s="48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</row>
    <row r="4" spans="1:85" s="6" customFormat="1" outlineLevel="2" x14ac:dyDescent="0.15">
      <c r="A4" s="10">
        <v>2017</v>
      </c>
      <c r="B4" s="21" t="s">
        <v>815</v>
      </c>
      <c r="C4" s="26" t="s">
        <v>816</v>
      </c>
      <c r="D4" s="21" t="s">
        <v>1379</v>
      </c>
      <c r="E4" s="19" t="s">
        <v>2289</v>
      </c>
      <c r="F4" s="10">
        <v>2</v>
      </c>
      <c r="G4" s="21" t="s">
        <v>817</v>
      </c>
      <c r="H4" s="71" t="s">
        <v>818</v>
      </c>
      <c r="I4" s="21" t="s">
        <v>23</v>
      </c>
      <c r="J4" s="21" t="s">
        <v>24</v>
      </c>
      <c r="K4" s="21" t="s">
        <v>25</v>
      </c>
      <c r="L4" s="10">
        <v>100</v>
      </c>
      <c r="M4" s="10">
        <v>16</v>
      </c>
      <c r="N4" s="21" t="s">
        <v>280</v>
      </c>
      <c r="O4" s="21" t="s">
        <v>488</v>
      </c>
      <c r="P4" s="21" t="s">
        <v>28</v>
      </c>
      <c r="Q4" s="21" t="s">
        <v>29</v>
      </c>
      <c r="R4" s="21" t="s">
        <v>819</v>
      </c>
      <c r="S4" s="10">
        <v>1</v>
      </c>
      <c r="T4" s="10">
        <v>32</v>
      </c>
      <c r="U4" s="10">
        <v>16</v>
      </c>
      <c r="V4" s="21" t="s">
        <v>31</v>
      </c>
      <c r="W4" s="10">
        <v>16</v>
      </c>
      <c r="X4" s="27">
        <v>1</v>
      </c>
      <c r="Y4" s="28">
        <f>IF(M4&lt;25,1,1+(M4-25)/M4)</f>
        <v>1</v>
      </c>
      <c r="Z4" s="10">
        <v>1</v>
      </c>
      <c r="AA4" s="28">
        <f>U4*Y4*Z4</f>
        <v>16</v>
      </c>
      <c r="AB4" s="28">
        <f>X4*W4*Y4</f>
        <v>16</v>
      </c>
      <c r="AC4" s="28">
        <f>AA4+AB4</f>
        <v>32</v>
      </c>
      <c r="AD4" s="10"/>
      <c r="AE4" s="49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</row>
    <row r="5" spans="1:85" s="6" customFormat="1" outlineLevel="2" x14ac:dyDescent="0.15">
      <c r="A5" s="10">
        <v>2014</v>
      </c>
      <c r="B5" s="21" t="s">
        <v>1389</v>
      </c>
      <c r="C5" s="26" t="s">
        <v>1390</v>
      </c>
      <c r="D5" s="21" t="s">
        <v>1380</v>
      </c>
      <c r="E5" s="21" t="s">
        <v>2287</v>
      </c>
      <c r="F5" s="10">
        <v>2</v>
      </c>
      <c r="G5" s="21" t="s">
        <v>817</v>
      </c>
      <c r="H5" s="71" t="s">
        <v>818</v>
      </c>
      <c r="I5" s="21" t="s">
        <v>23</v>
      </c>
      <c r="J5" s="21" t="s">
        <v>24</v>
      </c>
      <c r="K5" s="21" t="s">
        <v>25</v>
      </c>
      <c r="L5" s="10">
        <v>28</v>
      </c>
      <c r="M5" s="10">
        <v>8</v>
      </c>
      <c r="N5" s="21" t="s">
        <v>1383</v>
      </c>
      <c r="O5" s="21" t="s">
        <v>47</v>
      </c>
      <c r="P5" s="21" t="s">
        <v>28</v>
      </c>
      <c r="Q5" s="21" t="s">
        <v>1359</v>
      </c>
      <c r="R5" s="21" t="s">
        <v>1391</v>
      </c>
      <c r="S5" s="10">
        <v>1</v>
      </c>
      <c r="T5" s="10">
        <v>32</v>
      </c>
      <c r="U5" s="10">
        <v>16</v>
      </c>
      <c r="V5" s="10">
        <v>16</v>
      </c>
      <c r="W5" s="21" t="s">
        <v>31</v>
      </c>
      <c r="X5" s="10">
        <v>1</v>
      </c>
      <c r="Y5" s="28">
        <f>IF(M5&lt;25,1,1+(M5-25)/M5)</f>
        <v>1</v>
      </c>
      <c r="Z5" s="10">
        <v>1</v>
      </c>
      <c r="AA5" s="28">
        <f>U5*Y5*Z5</f>
        <v>16</v>
      </c>
      <c r="AB5" s="28">
        <f>X5*V5*Y5</f>
        <v>16</v>
      </c>
      <c r="AC5" s="28">
        <f>AA5+AB5</f>
        <v>32</v>
      </c>
      <c r="AD5" s="10"/>
      <c r="AE5" s="49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</row>
    <row r="6" spans="1:85" s="18" customFormat="1" outlineLevel="2" x14ac:dyDescent="0.15">
      <c r="A6" s="10"/>
      <c r="B6" s="10"/>
      <c r="C6" s="25"/>
      <c r="D6" s="10"/>
      <c r="E6" s="27" t="s">
        <v>2320</v>
      </c>
      <c r="F6" s="10"/>
      <c r="G6" s="21" t="s">
        <v>817</v>
      </c>
      <c r="H6" s="72" t="s">
        <v>818</v>
      </c>
      <c r="I6" s="10"/>
      <c r="J6" s="10"/>
      <c r="K6" s="10"/>
      <c r="L6" s="10"/>
      <c r="M6" s="29">
        <v>2</v>
      </c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28"/>
      <c r="Z6" s="10"/>
      <c r="AA6" s="28"/>
      <c r="AB6" s="28"/>
      <c r="AC6" s="28">
        <f>M6*14</f>
        <v>28</v>
      </c>
      <c r="AD6" s="10"/>
      <c r="AE6" s="4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</row>
    <row r="7" spans="1:85" s="18" customFormat="1" outlineLevel="2" x14ac:dyDescent="0.15">
      <c r="A7" s="10"/>
      <c r="B7" s="10"/>
      <c r="C7" s="25"/>
      <c r="D7" s="10"/>
      <c r="E7" s="27" t="s">
        <v>2738</v>
      </c>
      <c r="F7" s="10"/>
      <c r="G7" s="21" t="s">
        <v>817</v>
      </c>
      <c r="H7" s="72" t="s">
        <v>818</v>
      </c>
      <c r="I7" s="10"/>
      <c r="J7" s="10"/>
      <c r="K7" s="10"/>
      <c r="L7" s="10"/>
      <c r="M7" s="29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28"/>
      <c r="Z7" s="10"/>
      <c r="AA7" s="28"/>
      <c r="AB7" s="28"/>
      <c r="AC7" s="28">
        <v>30</v>
      </c>
      <c r="AD7" s="10"/>
      <c r="AE7" s="4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</row>
    <row r="8" spans="1:85" s="46" customFormat="1" outlineLevel="2" x14ac:dyDescent="0.15">
      <c r="A8" s="10">
        <v>2014</v>
      </c>
      <c r="B8" s="21" t="s">
        <v>1347</v>
      </c>
      <c r="C8" s="26" t="s">
        <v>1348</v>
      </c>
      <c r="D8" s="21" t="s">
        <v>1379</v>
      </c>
      <c r="E8" s="19" t="s">
        <v>2530</v>
      </c>
      <c r="F8" s="10" t="s">
        <v>2531</v>
      </c>
      <c r="G8" s="21" t="s">
        <v>817</v>
      </c>
      <c r="H8" s="72" t="s">
        <v>818</v>
      </c>
      <c r="I8" s="21"/>
      <c r="J8" s="21"/>
      <c r="K8" s="21"/>
      <c r="L8" s="10"/>
      <c r="M8" s="10">
        <v>3</v>
      </c>
      <c r="N8" s="21"/>
      <c r="O8" s="21"/>
      <c r="P8" s="21"/>
      <c r="Q8" s="21"/>
      <c r="R8" s="21"/>
      <c r="S8" s="10"/>
      <c r="T8" s="21"/>
      <c r="U8" s="21"/>
      <c r="V8" s="21"/>
      <c r="W8" s="21"/>
      <c r="X8" s="10"/>
      <c r="Y8" s="28">
        <f>IF(M8&lt;25,1,1+(M8-25)/M8)</f>
        <v>1</v>
      </c>
      <c r="Z8" s="10"/>
      <c r="AA8" s="28"/>
      <c r="AB8" s="28"/>
      <c r="AC8" s="28">
        <f>0.3*13*M8</f>
        <v>11.7</v>
      </c>
      <c r="AD8" s="10"/>
      <c r="AE8" s="49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</row>
    <row r="9" spans="1:85" s="18" customFormat="1" outlineLevel="2" x14ac:dyDescent="0.15">
      <c r="A9" s="57"/>
      <c r="B9" s="52"/>
      <c r="C9" s="58"/>
      <c r="D9" s="52"/>
      <c r="E9" s="52" t="s">
        <v>2798</v>
      </c>
      <c r="F9" s="52"/>
      <c r="G9" s="21" t="s">
        <v>817</v>
      </c>
      <c r="H9" s="78" t="s">
        <v>2863</v>
      </c>
      <c r="I9" s="52"/>
      <c r="J9" s="52"/>
      <c r="K9" s="52"/>
      <c r="L9" s="52"/>
      <c r="M9" s="53">
        <v>9</v>
      </c>
      <c r="N9" s="53"/>
      <c r="O9" s="53"/>
      <c r="P9" s="53"/>
      <c r="Q9" s="53"/>
      <c r="R9" s="53"/>
      <c r="S9" s="53"/>
      <c r="T9" s="53"/>
      <c r="U9" s="53"/>
      <c r="V9" s="53"/>
      <c r="W9" s="53"/>
      <c r="X9" s="54"/>
      <c r="Y9" s="55"/>
      <c r="Z9" s="54"/>
      <c r="AA9" s="55"/>
      <c r="AB9" s="55"/>
      <c r="AC9" s="55">
        <f>2*M9</f>
        <v>18</v>
      </c>
      <c r="AD9" s="54"/>
      <c r="AE9" s="4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</row>
    <row r="10" spans="1:85" s="18" customFormat="1" outlineLevel="1" x14ac:dyDescent="0.15">
      <c r="A10" s="57"/>
      <c r="B10" s="52"/>
      <c r="C10" s="58"/>
      <c r="D10" s="52"/>
      <c r="E10" s="52"/>
      <c r="F10" s="52"/>
      <c r="G10" s="88" t="s">
        <v>3049</v>
      </c>
      <c r="H10" s="78"/>
      <c r="I10" s="52"/>
      <c r="J10" s="52"/>
      <c r="K10" s="52"/>
      <c r="L10" s="52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4"/>
      <c r="Y10" s="55"/>
      <c r="Z10" s="54"/>
      <c r="AA10" s="55"/>
      <c r="AB10" s="55"/>
      <c r="AC10" s="55">
        <f>SUBTOTAL(9,AC4:AC9)</f>
        <v>151.69999999999999</v>
      </c>
      <c r="AD10" s="54"/>
      <c r="AE10" s="4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</row>
    <row r="11" spans="1:85" s="18" customFormat="1" outlineLevel="2" x14ac:dyDescent="0.15">
      <c r="A11" s="10">
        <v>2017</v>
      </c>
      <c r="B11" s="21" t="s">
        <v>705</v>
      </c>
      <c r="C11" s="26" t="s">
        <v>706</v>
      </c>
      <c r="D11" s="21" t="s">
        <v>1379</v>
      </c>
      <c r="E11" s="21" t="s">
        <v>2270</v>
      </c>
      <c r="F11" s="10">
        <v>1</v>
      </c>
      <c r="G11" s="21" t="s">
        <v>2786</v>
      </c>
      <c r="H11" s="71" t="s">
        <v>2785</v>
      </c>
      <c r="I11" s="21" t="s">
        <v>708</v>
      </c>
      <c r="J11" s="21" t="s">
        <v>120</v>
      </c>
      <c r="K11" s="21" t="s">
        <v>709</v>
      </c>
      <c r="L11" s="10">
        <v>600</v>
      </c>
      <c r="M11" s="10">
        <v>103</v>
      </c>
      <c r="N11" s="21" t="s">
        <v>710</v>
      </c>
      <c r="O11" s="21" t="s">
        <v>445</v>
      </c>
      <c r="P11" s="21" t="s">
        <v>28</v>
      </c>
      <c r="Q11" s="21" t="s">
        <v>384</v>
      </c>
      <c r="R11" s="21" t="s">
        <v>711</v>
      </c>
      <c r="S11" s="10">
        <v>1</v>
      </c>
      <c r="T11" s="10">
        <v>2</v>
      </c>
      <c r="U11" s="10">
        <v>2</v>
      </c>
      <c r="V11" s="21" t="s">
        <v>31</v>
      </c>
      <c r="W11" s="21" t="s">
        <v>31</v>
      </c>
      <c r="X11" s="10"/>
      <c r="Y11" s="28">
        <f>IF(M11&lt;25,1,1+(M11-25)/M11)</f>
        <v>1.7572815533980584</v>
      </c>
      <c r="Z11" s="10">
        <v>1</v>
      </c>
      <c r="AA11" s="28">
        <f>U11*Y11*Z11</f>
        <v>3.5145631067961167</v>
      </c>
      <c r="AB11" s="28"/>
      <c r="AC11" s="28">
        <f>AA11+AB11</f>
        <v>3.5145631067961167</v>
      </c>
      <c r="AD11" s="10"/>
      <c r="AE11" s="4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</row>
    <row r="12" spans="1:85" s="18" customFormat="1" outlineLevel="1" x14ac:dyDescent="0.15">
      <c r="A12" s="10"/>
      <c r="B12" s="21"/>
      <c r="C12" s="26"/>
      <c r="D12" s="21"/>
      <c r="E12" s="21"/>
      <c r="F12" s="10"/>
      <c r="G12" s="88" t="s">
        <v>3050</v>
      </c>
      <c r="H12" s="71"/>
      <c r="I12" s="21"/>
      <c r="J12" s="21"/>
      <c r="K12" s="21"/>
      <c r="L12" s="10"/>
      <c r="M12" s="10"/>
      <c r="N12" s="21"/>
      <c r="O12" s="21"/>
      <c r="P12" s="21"/>
      <c r="Q12" s="21"/>
      <c r="R12" s="21"/>
      <c r="S12" s="10"/>
      <c r="T12" s="10"/>
      <c r="U12" s="10"/>
      <c r="V12" s="21"/>
      <c r="W12" s="21"/>
      <c r="X12" s="10"/>
      <c r="Y12" s="28"/>
      <c r="Z12" s="10"/>
      <c r="AA12" s="28"/>
      <c r="AB12" s="28"/>
      <c r="AC12" s="28">
        <f>SUBTOTAL(9,AC11:AC11)</f>
        <v>3.5145631067961167</v>
      </c>
      <c r="AD12" s="10"/>
      <c r="AE12" s="4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</row>
    <row r="13" spans="1:85" s="18" customFormat="1" outlineLevel="2" x14ac:dyDescent="0.15">
      <c r="A13" s="10">
        <v>2017</v>
      </c>
      <c r="B13" s="21" t="s">
        <v>712</v>
      </c>
      <c r="C13" s="26" t="s">
        <v>713</v>
      </c>
      <c r="D13" s="21" t="s">
        <v>1379</v>
      </c>
      <c r="E13" s="21" t="s">
        <v>2271</v>
      </c>
      <c r="F13" s="10">
        <v>1</v>
      </c>
      <c r="G13" s="21" t="s">
        <v>714</v>
      </c>
      <c r="H13" s="71" t="s">
        <v>715</v>
      </c>
      <c r="I13" s="21" t="s">
        <v>163</v>
      </c>
      <c r="J13" s="21" t="s">
        <v>24</v>
      </c>
      <c r="K13" s="21" t="s">
        <v>25</v>
      </c>
      <c r="L13" s="10">
        <v>600</v>
      </c>
      <c r="M13" s="10">
        <v>48</v>
      </c>
      <c r="N13" s="21" t="s">
        <v>710</v>
      </c>
      <c r="O13" s="21" t="s">
        <v>716</v>
      </c>
      <c r="P13" s="21" t="s">
        <v>28</v>
      </c>
      <c r="Q13" s="21" t="s">
        <v>384</v>
      </c>
      <c r="R13" s="21" t="s">
        <v>717</v>
      </c>
      <c r="S13" s="10">
        <v>1</v>
      </c>
      <c r="T13" s="10">
        <v>16</v>
      </c>
      <c r="U13" s="10">
        <v>16</v>
      </c>
      <c r="V13" s="21" t="s">
        <v>31</v>
      </c>
      <c r="W13" s="21" t="s">
        <v>31</v>
      </c>
      <c r="X13" s="10"/>
      <c r="Y13" s="28">
        <f>IF(M13&lt;25,1,1+(M13-25)/M13)</f>
        <v>1.4791666666666667</v>
      </c>
      <c r="Z13" s="10">
        <v>1</v>
      </c>
      <c r="AA13" s="28">
        <f>U13*Y13*Z13</f>
        <v>23.666666666666668</v>
      </c>
      <c r="AB13" s="28"/>
      <c r="AC13" s="28">
        <f>AA13+AB13</f>
        <v>23.666666666666668</v>
      </c>
      <c r="AD13" s="10"/>
      <c r="AE13" s="4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</row>
    <row r="14" spans="1:85" s="18" customFormat="1" outlineLevel="2" x14ac:dyDescent="0.15">
      <c r="A14" s="10"/>
      <c r="B14" s="10"/>
      <c r="C14" s="25"/>
      <c r="D14" s="10"/>
      <c r="E14" s="27" t="s">
        <v>2320</v>
      </c>
      <c r="F14" s="10"/>
      <c r="G14" s="21" t="s">
        <v>714</v>
      </c>
      <c r="H14" s="72" t="s">
        <v>715</v>
      </c>
      <c r="I14" s="10"/>
      <c r="J14" s="10"/>
      <c r="K14" s="10"/>
      <c r="L14" s="10"/>
      <c r="M14" s="29">
        <v>3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28"/>
      <c r="Z14" s="10"/>
      <c r="AA14" s="28"/>
      <c r="AB14" s="28"/>
      <c r="AC14" s="28">
        <f>M14*14</f>
        <v>42</v>
      </c>
      <c r="AD14" s="10"/>
      <c r="AE14" s="4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</row>
    <row r="15" spans="1:85" s="18" customFormat="1" outlineLevel="2" x14ac:dyDescent="0.15">
      <c r="A15" s="57"/>
      <c r="B15" s="52"/>
      <c r="C15" s="58"/>
      <c r="D15" s="52"/>
      <c r="E15" s="52" t="s">
        <v>2798</v>
      </c>
      <c r="F15" s="52"/>
      <c r="G15" s="21" t="s">
        <v>714</v>
      </c>
      <c r="H15" s="78" t="s">
        <v>2864</v>
      </c>
      <c r="I15" s="52"/>
      <c r="J15" s="52"/>
      <c r="K15" s="52"/>
      <c r="L15" s="52"/>
      <c r="M15" s="53">
        <v>12</v>
      </c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4"/>
      <c r="Y15" s="55"/>
      <c r="Z15" s="54"/>
      <c r="AA15" s="55"/>
      <c r="AB15" s="55"/>
      <c r="AC15" s="55">
        <f>2*M15</f>
        <v>24</v>
      </c>
      <c r="AD15" s="54"/>
      <c r="AE15" s="4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</row>
    <row r="16" spans="1:85" s="18" customFormat="1" outlineLevel="1" x14ac:dyDescent="0.15">
      <c r="A16" s="57"/>
      <c r="B16" s="52"/>
      <c r="C16" s="58"/>
      <c r="D16" s="52"/>
      <c r="E16" s="52"/>
      <c r="F16" s="52"/>
      <c r="G16" s="88" t="s">
        <v>3051</v>
      </c>
      <c r="H16" s="78"/>
      <c r="I16" s="52"/>
      <c r="J16" s="52"/>
      <c r="K16" s="52"/>
      <c r="L16" s="52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4"/>
      <c r="Y16" s="55"/>
      <c r="Z16" s="54"/>
      <c r="AA16" s="55"/>
      <c r="AB16" s="55"/>
      <c r="AC16" s="55">
        <f>SUBTOTAL(9,AC13:AC15)</f>
        <v>89.666666666666671</v>
      </c>
      <c r="AD16" s="54"/>
      <c r="AE16" s="4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</row>
    <row r="17" spans="1:85" s="18" customFormat="1" outlineLevel="2" x14ac:dyDescent="0.15">
      <c r="A17" s="10">
        <v>2016</v>
      </c>
      <c r="B17" s="21" t="s">
        <v>1027</v>
      </c>
      <c r="C17" s="26" t="s">
        <v>1028</v>
      </c>
      <c r="D17" s="21" t="s">
        <v>1379</v>
      </c>
      <c r="E17" s="21" t="s">
        <v>139</v>
      </c>
      <c r="F17" s="10">
        <v>3</v>
      </c>
      <c r="G17" s="21" t="s">
        <v>1029</v>
      </c>
      <c r="H17" s="71" t="s">
        <v>1030</v>
      </c>
      <c r="I17" s="21" t="s">
        <v>41</v>
      </c>
      <c r="J17" s="21" t="s">
        <v>24</v>
      </c>
      <c r="K17" s="21" t="s">
        <v>1031</v>
      </c>
      <c r="L17" s="10">
        <v>50</v>
      </c>
      <c r="M17" s="10">
        <v>13</v>
      </c>
      <c r="N17" s="21" t="s">
        <v>1032</v>
      </c>
      <c r="O17" s="21" t="s">
        <v>1033</v>
      </c>
      <c r="P17" s="21" t="s">
        <v>28</v>
      </c>
      <c r="Q17" s="21" t="s">
        <v>29</v>
      </c>
      <c r="R17" s="21" t="s">
        <v>1034</v>
      </c>
      <c r="S17" s="10">
        <v>1</v>
      </c>
      <c r="T17" s="10">
        <v>48</v>
      </c>
      <c r="U17" s="10">
        <v>32</v>
      </c>
      <c r="V17" s="21" t="s">
        <v>31</v>
      </c>
      <c r="W17" s="10">
        <v>16</v>
      </c>
      <c r="X17" s="10"/>
      <c r="Y17" s="28">
        <f>IF(M17&lt;25,1,1+(M17-25)/M17)</f>
        <v>1</v>
      </c>
      <c r="Z17" s="10">
        <v>1</v>
      </c>
      <c r="AA17" s="28"/>
      <c r="AB17" s="28"/>
      <c r="AC17" s="28">
        <f>T17*Z17</f>
        <v>48</v>
      </c>
      <c r="AD17" s="10"/>
      <c r="AE17" s="4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</row>
    <row r="18" spans="1:85" s="18" customFormat="1" outlineLevel="2" x14ac:dyDescent="0.15">
      <c r="A18" s="10"/>
      <c r="B18" s="10"/>
      <c r="C18" s="25"/>
      <c r="D18" s="10"/>
      <c r="E18" s="21" t="s">
        <v>2321</v>
      </c>
      <c r="F18" s="10"/>
      <c r="G18" s="21" t="s">
        <v>1029</v>
      </c>
      <c r="H18" s="72" t="s">
        <v>1030</v>
      </c>
      <c r="I18" s="10"/>
      <c r="J18" s="10"/>
      <c r="K18" s="10"/>
      <c r="L18" s="10"/>
      <c r="M18" s="29">
        <v>1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28"/>
      <c r="Z18" s="10"/>
      <c r="AA18" s="28"/>
      <c r="AB18" s="28"/>
      <c r="AC18" s="28">
        <f>M18*14</f>
        <v>14</v>
      </c>
      <c r="AD18" s="10"/>
      <c r="AE18" s="4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</row>
    <row r="19" spans="1:85" s="18" customFormat="1" outlineLevel="2" x14ac:dyDescent="0.15">
      <c r="A19" s="10">
        <v>2014</v>
      </c>
      <c r="B19" s="21" t="s">
        <v>1912</v>
      </c>
      <c r="C19" s="26" t="s">
        <v>1913</v>
      </c>
      <c r="D19" s="21" t="s">
        <v>1413</v>
      </c>
      <c r="E19" s="19" t="s">
        <v>2270</v>
      </c>
      <c r="F19" s="10">
        <v>2</v>
      </c>
      <c r="G19" s="21" t="s">
        <v>1029</v>
      </c>
      <c r="H19" s="71" t="s">
        <v>1030</v>
      </c>
      <c r="I19" s="21" t="s">
        <v>41</v>
      </c>
      <c r="J19" s="21" t="s">
        <v>24</v>
      </c>
      <c r="K19" s="21" t="s">
        <v>1031</v>
      </c>
      <c r="L19" s="10">
        <v>54</v>
      </c>
      <c r="M19" s="10">
        <v>54</v>
      </c>
      <c r="N19" s="21" t="s">
        <v>1387</v>
      </c>
      <c r="O19" s="21" t="s">
        <v>425</v>
      </c>
      <c r="P19" s="21" t="s">
        <v>28</v>
      </c>
      <c r="Q19" s="21" t="s">
        <v>1362</v>
      </c>
      <c r="R19" s="21" t="s">
        <v>1985</v>
      </c>
      <c r="S19" s="10">
        <v>1</v>
      </c>
      <c r="T19" s="10">
        <v>32</v>
      </c>
      <c r="U19" s="10">
        <v>32</v>
      </c>
      <c r="V19" s="21" t="s">
        <v>31</v>
      </c>
      <c r="W19" s="21" t="s">
        <v>31</v>
      </c>
      <c r="X19" s="10"/>
      <c r="Y19" s="28">
        <f>IF(M19&lt;25,1,1+(M19-25)/M19)</f>
        <v>1.5370370370370372</v>
      </c>
      <c r="Z19" s="10">
        <v>1</v>
      </c>
      <c r="AA19" s="28">
        <f>U19*Y19*Z19</f>
        <v>49.18518518518519</v>
      </c>
      <c r="AB19" s="28"/>
      <c r="AC19" s="28">
        <f>AA19+AB19</f>
        <v>49.18518518518519</v>
      </c>
      <c r="AD19" s="10"/>
      <c r="AE19" s="4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</row>
    <row r="20" spans="1:85" s="18" customFormat="1" outlineLevel="2" x14ac:dyDescent="0.15">
      <c r="A20" s="10">
        <v>2015</v>
      </c>
      <c r="B20" s="21" t="s">
        <v>2137</v>
      </c>
      <c r="C20" s="26" t="s">
        <v>2138</v>
      </c>
      <c r="D20" s="21" t="s">
        <v>1413</v>
      </c>
      <c r="E20" s="21" t="s">
        <v>2280</v>
      </c>
      <c r="F20" s="10">
        <v>3</v>
      </c>
      <c r="G20" s="21" t="s">
        <v>1029</v>
      </c>
      <c r="H20" s="71" t="s">
        <v>1030</v>
      </c>
      <c r="I20" s="21" t="s">
        <v>41</v>
      </c>
      <c r="J20" s="21" t="s">
        <v>24</v>
      </c>
      <c r="K20" s="21" t="s">
        <v>1031</v>
      </c>
      <c r="L20" s="10">
        <v>182</v>
      </c>
      <c r="M20" s="10">
        <v>75</v>
      </c>
      <c r="N20" s="21" t="s">
        <v>1539</v>
      </c>
      <c r="O20" s="21" t="s">
        <v>88</v>
      </c>
      <c r="P20" s="21" t="s">
        <v>28</v>
      </c>
      <c r="Q20" s="21" t="s">
        <v>1775</v>
      </c>
      <c r="R20" s="21" t="s">
        <v>2150</v>
      </c>
      <c r="S20" s="10">
        <v>1</v>
      </c>
      <c r="T20" s="10">
        <v>48</v>
      </c>
      <c r="U20" s="10">
        <v>48</v>
      </c>
      <c r="V20" s="21" t="s">
        <v>31</v>
      </c>
      <c r="W20" s="21" t="s">
        <v>31</v>
      </c>
      <c r="X20" s="10"/>
      <c r="Y20" s="28">
        <f>IF(M20&lt;25,1,1+(M20-25)/M20)</f>
        <v>1.6666666666666665</v>
      </c>
      <c r="Z20" s="10">
        <v>1</v>
      </c>
      <c r="AA20" s="28">
        <f>U20*Y20*Z20</f>
        <v>80</v>
      </c>
      <c r="AB20" s="28"/>
      <c r="AC20" s="28">
        <f>AA20+AB20</f>
        <v>80</v>
      </c>
      <c r="AD20" s="10"/>
      <c r="AE20" s="4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</row>
    <row r="21" spans="1:85" s="6" customFormat="1" outlineLevel="2" x14ac:dyDescent="0.15">
      <c r="A21" s="10">
        <v>2015</v>
      </c>
      <c r="B21" s="21" t="s">
        <v>2137</v>
      </c>
      <c r="C21" s="26" t="s">
        <v>2138</v>
      </c>
      <c r="D21" s="21" t="s">
        <v>1413</v>
      </c>
      <c r="E21" s="21" t="s">
        <v>2280</v>
      </c>
      <c r="F21" s="10">
        <v>3</v>
      </c>
      <c r="G21" s="21" t="s">
        <v>1029</v>
      </c>
      <c r="H21" s="71" t="s">
        <v>1030</v>
      </c>
      <c r="I21" s="21" t="s">
        <v>41</v>
      </c>
      <c r="J21" s="21" t="s">
        <v>24</v>
      </c>
      <c r="K21" s="21" t="s">
        <v>1031</v>
      </c>
      <c r="L21" s="10">
        <v>171</v>
      </c>
      <c r="M21" s="10">
        <v>85</v>
      </c>
      <c r="N21" s="21" t="s">
        <v>2049</v>
      </c>
      <c r="O21" s="21" t="s">
        <v>1204</v>
      </c>
      <c r="P21" s="21" t="s">
        <v>28</v>
      </c>
      <c r="Q21" s="21" t="s">
        <v>1543</v>
      </c>
      <c r="R21" s="21" t="s">
        <v>2167</v>
      </c>
      <c r="S21" s="10">
        <v>1</v>
      </c>
      <c r="T21" s="10">
        <v>48</v>
      </c>
      <c r="U21" s="10">
        <v>48</v>
      </c>
      <c r="V21" s="21" t="s">
        <v>31</v>
      </c>
      <c r="W21" s="21" t="s">
        <v>31</v>
      </c>
      <c r="X21" s="10"/>
      <c r="Y21" s="28">
        <f>IF(M21&lt;25,1,1+(M21-25)/M21)</f>
        <v>1.7058823529411766</v>
      </c>
      <c r="Z21" s="10">
        <v>1</v>
      </c>
      <c r="AA21" s="28">
        <f>U21*Y21*Z21</f>
        <v>81.882352941176478</v>
      </c>
      <c r="AB21" s="28"/>
      <c r="AC21" s="28">
        <f>AA21+AB21</f>
        <v>81.882352941176478</v>
      </c>
      <c r="AD21" s="10"/>
      <c r="AE21" s="49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</row>
    <row r="22" spans="1:85" s="18" customFormat="1" outlineLevel="2" x14ac:dyDescent="0.15">
      <c r="A22" s="21"/>
      <c r="B22" s="21"/>
      <c r="C22" s="21" t="s">
        <v>2105</v>
      </c>
      <c r="D22" s="21" t="s">
        <v>1380</v>
      </c>
      <c r="E22" s="21" t="s">
        <v>2578</v>
      </c>
      <c r="F22" s="21"/>
      <c r="G22" s="21" t="s">
        <v>1029</v>
      </c>
      <c r="H22" s="71" t="s">
        <v>2556</v>
      </c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>
        <v>64</v>
      </c>
      <c r="AD22" s="21" t="s">
        <v>2745</v>
      </c>
      <c r="AE22" s="4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</row>
    <row r="23" spans="1:85" s="18" customFormat="1" outlineLevel="2" x14ac:dyDescent="0.15">
      <c r="A23" s="10"/>
      <c r="B23" s="10"/>
      <c r="C23" s="25"/>
      <c r="D23" s="10"/>
      <c r="E23" s="27" t="s">
        <v>2320</v>
      </c>
      <c r="F23" s="10"/>
      <c r="G23" s="21" t="s">
        <v>1029</v>
      </c>
      <c r="H23" s="72" t="s">
        <v>1030</v>
      </c>
      <c r="I23" s="10"/>
      <c r="J23" s="10"/>
      <c r="K23" s="10"/>
      <c r="L23" s="10"/>
      <c r="M23" s="29">
        <v>6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28"/>
      <c r="Z23" s="10"/>
      <c r="AA23" s="28"/>
      <c r="AB23" s="28"/>
      <c r="AC23" s="28">
        <f>M23*14</f>
        <v>84</v>
      </c>
      <c r="AD23" s="10"/>
      <c r="AE23" s="4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</row>
    <row r="24" spans="1:85" s="46" customFormat="1" ht="27" outlineLevel="2" x14ac:dyDescent="0.15">
      <c r="A24" s="21"/>
      <c r="B24" s="21"/>
      <c r="C24" s="26" t="s">
        <v>2432</v>
      </c>
      <c r="D24" s="21"/>
      <c r="E24" s="21" t="s">
        <v>2385</v>
      </c>
      <c r="F24" s="21"/>
      <c r="G24" s="21" t="s">
        <v>1029</v>
      </c>
      <c r="H24" s="71" t="s">
        <v>1030</v>
      </c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8">
        <v>15</v>
      </c>
      <c r="AD24" s="10"/>
      <c r="AE24" s="49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</row>
    <row r="25" spans="1:85" s="18" customFormat="1" ht="27" outlineLevel="2" x14ac:dyDescent="0.15">
      <c r="A25" s="21"/>
      <c r="B25" s="21"/>
      <c r="C25" s="26" t="s">
        <v>2436</v>
      </c>
      <c r="D25" s="21"/>
      <c r="E25" s="21" t="s">
        <v>2385</v>
      </c>
      <c r="F25" s="21"/>
      <c r="G25" s="21" t="s">
        <v>1029</v>
      </c>
      <c r="H25" s="71" t="s">
        <v>1030</v>
      </c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8">
        <v>15</v>
      </c>
      <c r="AD25" s="10"/>
      <c r="AE25" s="4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</row>
    <row r="26" spans="1:85" s="18" customFormat="1" outlineLevel="2" x14ac:dyDescent="0.15">
      <c r="A26" s="10">
        <v>2015</v>
      </c>
      <c r="B26" s="21" t="s">
        <v>1821</v>
      </c>
      <c r="C26" s="26" t="s">
        <v>1822</v>
      </c>
      <c r="D26" s="21" t="s">
        <v>1413</v>
      </c>
      <c r="E26" s="21" t="s">
        <v>2277</v>
      </c>
      <c r="F26" s="10">
        <v>2</v>
      </c>
      <c r="G26" s="21" t="s">
        <v>1029</v>
      </c>
      <c r="H26" s="71" t="s">
        <v>2502</v>
      </c>
      <c r="I26" s="21" t="s">
        <v>346</v>
      </c>
      <c r="J26" s="21" t="s">
        <v>120</v>
      </c>
      <c r="K26" s="21" t="s">
        <v>1993</v>
      </c>
      <c r="L26" s="10">
        <v>182</v>
      </c>
      <c r="M26" s="10">
        <v>55</v>
      </c>
      <c r="N26" s="21" t="s">
        <v>1598</v>
      </c>
      <c r="O26" s="21" t="s">
        <v>1994</v>
      </c>
      <c r="P26" s="21" t="s">
        <v>28</v>
      </c>
      <c r="Q26" s="21" t="s">
        <v>1775</v>
      </c>
      <c r="R26" s="21" t="s">
        <v>1995</v>
      </c>
      <c r="S26" s="10">
        <v>1</v>
      </c>
      <c r="T26" s="21" t="s">
        <v>31</v>
      </c>
      <c r="U26" s="21" t="s">
        <v>31</v>
      </c>
      <c r="V26" s="21" t="s">
        <v>31</v>
      </c>
      <c r="W26" s="21" t="s">
        <v>31</v>
      </c>
      <c r="X26" s="10"/>
      <c r="Y26" s="28">
        <f>IF(M26&lt;25,1,1+(M26-25)/M26)</f>
        <v>1.5454545454545454</v>
      </c>
      <c r="Z26" s="10"/>
      <c r="AA26" s="28"/>
      <c r="AB26" s="28"/>
      <c r="AC26" s="28">
        <f>32*Y26*F26</f>
        <v>98.909090909090907</v>
      </c>
      <c r="AD26" s="10"/>
      <c r="AE26" s="4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</row>
    <row r="27" spans="1:85" s="18" customFormat="1" outlineLevel="2" x14ac:dyDescent="0.15">
      <c r="A27" s="10">
        <v>2014</v>
      </c>
      <c r="B27" s="21" t="s">
        <v>1347</v>
      </c>
      <c r="C27" s="26" t="s">
        <v>1348</v>
      </c>
      <c r="D27" s="21" t="s">
        <v>1379</v>
      </c>
      <c r="E27" s="19" t="s">
        <v>2530</v>
      </c>
      <c r="F27" s="10" t="s">
        <v>2531</v>
      </c>
      <c r="G27" s="21" t="s">
        <v>1029</v>
      </c>
      <c r="H27" s="71" t="s">
        <v>2502</v>
      </c>
      <c r="I27" s="21"/>
      <c r="J27" s="21"/>
      <c r="K27" s="21"/>
      <c r="L27" s="10"/>
      <c r="M27" s="10">
        <v>6</v>
      </c>
      <c r="N27" s="21"/>
      <c r="O27" s="21"/>
      <c r="P27" s="21"/>
      <c r="Q27" s="21"/>
      <c r="R27" s="21"/>
      <c r="S27" s="10"/>
      <c r="T27" s="21"/>
      <c r="U27" s="21"/>
      <c r="V27" s="21"/>
      <c r="W27" s="21"/>
      <c r="X27" s="10"/>
      <c r="Y27" s="28">
        <f>IF(M27&lt;25,1,1+(M27-25)/M27)</f>
        <v>1</v>
      </c>
      <c r="Z27" s="10"/>
      <c r="AA27" s="28"/>
      <c r="AB27" s="28"/>
      <c r="AC27" s="28">
        <f>0.3*13*M27</f>
        <v>23.4</v>
      </c>
      <c r="AD27" s="10"/>
      <c r="AE27" s="4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</row>
    <row r="28" spans="1:85" s="18" customFormat="1" outlineLevel="2" x14ac:dyDescent="0.15">
      <c r="A28" s="57"/>
      <c r="B28" s="52"/>
      <c r="C28" s="58"/>
      <c r="D28" s="52"/>
      <c r="E28" s="52" t="s">
        <v>2798</v>
      </c>
      <c r="F28" s="52"/>
      <c r="G28" s="21" t="s">
        <v>1029</v>
      </c>
      <c r="H28" s="78" t="s">
        <v>2865</v>
      </c>
      <c r="I28" s="52"/>
      <c r="J28" s="52"/>
      <c r="K28" s="52"/>
      <c r="L28" s="52"/>
      <c r="M28" s="53">
        <v>19</v>
      </c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4"/>
      <c r="Y28" s="55"/>
      <c r="Z28" s="54"/>
      <c r="AA28" s="55"/>
      <c r="AB28" s="55"/>
      <c r="AC28" s="55">
        <f>2*M28</f>
        <v>38</v>
      </c>
      <c r="AD28" s="54"/>
      <c r="AE28" s="4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</row>
    <row r="29" spans="1:85" s="18" customFormat="1" outlineLevel="1" x14ac:dyDescent="0.15">
      <c r="A29" s="57"/>
      <c r="B29" s="52"/>
      <c r="C29" s="58"/>
      <c r="D29" s="52"/>
      <c r="E29" s="52"/>
      <c r="F29" s="52"/>
      <c r="G29" s="88" t="s">
        <v>3052</v>
      </c>
      <c r="H29" s="78"/>
      <c r="I29" s="52"/>
      <c r="J29" s="52"/>
      <c r="K29" s="52"/>
      <c r="L29" s="52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4"/>
      <c r="Y29" s="55"/>
      <c r="Z29" s="54"/>
      <c r="AA29" s="55"/>
      <c r="AB29" s="55"/>
      <c r="AC29" s="55">
        <f>SUBTOTAL(9,AC17:AC28)</f>
        <v>611.37662903545254</v>
      </c>
      <c r="AD29" s="54"/>
      <c r="AE29" s="4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</row>
    <row r="30" spans="1:85" s="18" customFormat="1" outlineLevel="2" x14ac:dyDescent="0.15">
      <c r="A30" s="10">
        <v>2014</v>
      </c>
      <c r="B30" s="21" t="s">
        <v>1515</v>
      </c>
      <c r="C30" s="26" t="s">
        <v>1516</v>
      </c>
      <c r="D30" s="21" t="s">
        <v>1413</v>
      </c>
      <c r="E30" s="21" t="s">
        <v>2287</v>
      </c>
      <c r="F30" s="10">
        <v>2</v>
      </c>
      <c r="G30" s="21" t="s">
        <v>1751</v>
      </c>
      <c r="H30" s="71" t="s">
        <v>1752</v>
      </c>
      <c r="I30" s="21" t="s">
        <v>86</v>
      </c>
      <c r="J30" s="21" t="s">
        <v>24</v>
      </c>
      <c r="K30" s="21" t="s">
        <v>45</v>
      </c>
      <c r="L30" s="10">
        <v>89</v>
      </c>
      <c r="M30" s="10">
        <v>34</v>
      </c>
      <c r="N30" s="21" t="s">
        <v>1517</v>
      </c>
      <c r="O30" s="21" t="s">
        <v>128</v>
      </c>
      <c r="P30" s="21" t="s">
        <v>28</v>
      </c>
      <c r="Q30" s="21" t="s">
        <v>1753</v>
      </c>
      <c r="R30" s="21" t="s">
        <v>1754</v>
      </c>
      <c r="S30" s="10">
        <v>1</v>
      </c>
      <c r="T30" s="10">
        <v>32</v>
      </c>
      <c r="U30" s="10">
        <v>14</v>
      </c>
      <c r="V30" s="10">
        <v>18</v>
      </c>
      <c r="W30" s="21" t="s">
        <v>31</v>
      </c>
      <c r="X30" s="10">
        <v>1</v>
      </c>
      <c r="Y30" s="28">
        <f>IF(M30&lt;25,1,1+(M30-25)/M30)</f>
        <v>1.2647058823529411</v>
      </c>
      <c r="Z30" s="10">
        <v>1</v>
      </c>
      <c r="AA30" s="28">
        <f>U30*Y30*Z30</f>
        <v>17.705882352941174</v>
      </c>
      <c r="AB30" s="28">
        <f>X30*V30*Y30</f>
        <v>22.764705882352942</v>
      </c>
      <c r="AC30" s="28">
        <f>AA30+AB30</f>
        <v>40.470588235294116</v>
      </c>
      <c r="AD30" s="10"/>
      <c r="AE30" s="4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</row>
    <row r="31" spans="1:85" s="18" customFormat="1" outlineLevel="2" x14ac:dyDescent="0.15">
      <c r="A31" s="10"/>
      <c r="B31" s="10"/>
      <c r="C31" s="25"/>
      <c r="D31" s="10"/>
      <c r="E31" s="27" t="s">
        <v>2320</v>
      </c>
      <c r="F31" s="10"/>
      <c r="G31" s="21" t="s">
        <v>1751</v>
      </c>
      <c r="H31" s="72" t="s">
        <v>1752</v>
      </c>
      <c r="I31" s="10"/>
      <c r="J31" s="10"/>
      <c r="K31" s="10"/>
      <c r="L31" s="10"/>
      <c r="M31" s="29">
        <v>5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28"/>
      <c r="Z31" s="10"/>
      <c r="AA31" s="28"/>
      <c r="AB31" s="28"/>
      <c r="AC31" s="28">
        <f>M31*14</f>
        <v>70</v>
      </c>
      <c r="AD31" s="10"/>
      <c r="AE31" s="4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</row>
    <row r="32" spans="1:85" s="18" customFormat="1" outlineLevel="2" x14ac:dyDescent="0.15">
      <c r="A32" s="57"/>
      <c r="B32" s="52"/>
      <c r="C32" s="58"/>
      <c r="D32" s="52"/>
      <c r="E32" s="52" t="s">
        <v>2798</v>
      </c>
      <c r="F32" s="52"/>
      <c r="G32" s="21" t="s">
        <v>1751</v>
      </c>
      <c r="H32" s="78" t="s">
        <v>2866</v>
      </c>
      <c r="I32" s="52"/>
      <c r="J32" s="52"/>
      <c r="K32" s="52"/>
      <c r="L32" s="52"/>
      <c r="M32" s="53">
        <v>12</v>
      </c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4"/>
      <c r="Y32" s="55"/>
      <c r="Z32" s="54"/>
      <c r="AA32" s="55"/>
      <c r="AB32" s="55"/>
      <c r="AC32" s="55">
        <f>2*M32</f>
        <v>24</v>
      </c>
      <c r="AD32" s="54"/>
      <c r="AE32" s="4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</row>
    <row r="33" spans="1:85" s="18" customFormat="1" outlineLevel="1" x14ac:dyDescent="0.15">
      <c r="A33" s="57"/>
      <c r="B33" s="52"/>
      <c r="C33" s="58"/>
      <c r="D33" s="52"/>
      <c r="E33" s="52"/>
      <c r="F33" s="52"/>
      <c r="G33" s="88" t="s">
        <v>3053</v>
      </c>
      <c r="H33" s="78"/>
      <c r="I33" s="52"/>
      <c r="J33" s="52"/>
      <c r="K33" s="52"/>
      <c r="L33" s="52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4"/>
      <c r="Y33" s="55"/>
      <c r="Z33" s="54"/>
      <c r="AA33" s="55"/>
      <c r="AB33" s="55"/>
      <c r="AC33" s="55">
        <f>SUBTOTAL(9,AC30:AC32)</f>
        <v>134.47058823529412</v>
      </c>
      <c r="AD33" s="54"/>
      <c r="AE33" s="4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</row>
    <row r="34" spans="1:85" s="18" customFormat="1" outlineLevel="2" x14ac:dyDescent="0.15">
      <c r="A34" s="10">
        <v>2015</v>
      </c>
      <c r="B34" s="21" t="s">
        <v>779</v>
      </c>
      <c r="C34" s="26" t="s">
        <v>780</v>
      </c>
      <c r="D34" s="21" t="s">
        <v>1379</v>
      </c>
      <c r="E34" s="21" t="s">
        <v>2280</v>
      </c>
      <c r="F34" s="10">
        <v>3</v>
      </c>
      <c r="G34" s="21" t="s">
        <v>196</v>
      </c>
      <c r="H34" s="71" t="s">
        <v>197</v>
      </c>
      <c r="I34" s="21" t="s">
        <v>41</v>
      </c>
      <c r="J34" s="21" t="s">
        <v>24</v>
      </c>
      <c r="K34" s="21" t="s">
        <v>45</v>
      </c>
      <c r="L34" s="10">
        <v>43</v>
      </c>
      <c r="M34" s="10">
        <v>15</v>
      </c>
      <c r="N34" s="21" t="s">
        <v>781</v>
      </c>
      <c r="O34" s="21" t="s">
        <v>782</v>
      </c>
      <c r="P34" s="21" t="s">
        <v>28</v>
      </c>
      <c r="Q34" s="21" t="s">
        <v>391</v>
      </c>
      <c r="R34" s="21" t="s">
        <v>783</v>
      </c>
      <c r="S34" s="10">
        <v>1</v>
      </c>
      <c r="T34" s="10">
        <v>48</v>
      </c>
      <c r="U34" s="10">
        <v>48</v>
      </c>
      <c r="V34" s="21" t="s">
        <v>31</v>
      </c>
      <c r="W34" s="21" t="s">
        <v>31</v>
      </c>
      <c r="X34" s="10"/>
      <c r="Y34" s="28">
        <f>IF(M34&lt;25,1,1+(M34-25)/M34)</f>
        <v>1</v>
      </c>
      <c r="Z34" s="10">
        <v>1</v>
      </c>
      <c r="AA34" s="28">
        <f>U34*Y34*Z34</f>
        <v>48</v>
      </c>
      <c r="AB34" s="28"/>
      <c r="AC34" s="28">
        <f>AA34+AB34</f>
        <v>48</v>
      </c>
      <c r="AD34" s="10"/>
      <c r="AE34" s="4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</row>
    <row r="35" spans="1:85" s="18" customFormat="1" outlineLevel="2" x14ac:dyDescent="0.15">
      <c r="A35" s="10">
        <v>2014</v>
      </c>
      <c r="B35" s="21" t="s">
        <v>1932</v>
      </c>
      <c r="C35" s="26" t="s">
        <v>1933</v>
      </c>
      <c r="D35" s="21" t="s">
        <v>1413</v>
      </c>
      <c r="E35" s="21" t="s">
        <v>2290</v>
      </c>
      <c r="F35" s="10">
        <v>2</v>
      </c>
      <c r="G35" s="21" t="s">
        <v>196</v>
      </c>
      <c r="H35" s="71" t="s">
        <v>197</v>
      </c>
      <c r="I35" s="21" t="s">
        <v>41</v>
      </c>
      <c r="J35" s="21" t="s">
        <v>24</v>
      </c>
      <c r="K35" s="21" t="s">
        <v>45</v>
      </c>
      <c r="L35" s="10">
        <v>74</v>
      </c>
      <c r="M35" s="10">
        <v>50</v>
      </c>
      <c r="N35" s="21" t="s">
        <v>1387</v>
      </c>
      <c r="O35" s="21" t="s">
        <v>744</v>
      </c>
      <c r="P35" s="21" t="s">
        <v>28</v>
      </c>
      <c r="Q35" s="21" t="s">
        <v>1361</v>
      </c>
      <c r="R35" s="21" t="s">
        <v>1934</v>
      </c>
      <c r="S35" s="10">
        <v>1</v>
      </c>
      <c r="T35" s="10">
        <v>32</v>
      </c>
      <c r="U35" s="10">
        <v>24</v>
      </c>
      <c r="V35" s="21" t="s">
        <v>31</v>
      </c>
      <c r="W35" s="10">
        <v>8</v>
      </c>
      <c r="X35" s="27">
        <v>1</v>
      </c>
      <c r="Y35" s="28">
        <f>IF(M35&lt;25,1,1+(M35-25)/M35)</f>
        <v>1.5</v>
      </c>
      <c r="Z35" s="10">
        <v>1</v>
      </c>
      <c r="AA35" s="28">
        <f>U35*Y35*Z35</f>
        <v>36</v>
      </c>
      <c r="AB35" s="28">
        <f>X35*W35*Y35</f>
        <v>12</v>
      </c>
      <c r="AC35" s="28">
        <f>AA35+AB35</f>
        <v>48</v>
      </c>
      <c r="AD35" s="10"/>
      <c r="AE35" s="4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</row>
    <row r="36" spans="1:85" s="18" customFormat="1" outlineLevel="2" x14ac:dyDescent="0.15">
      <c r="A36" s="21"/>
      <c r="B36" s="21"/>
      <c r="C36" s="21" t="s">
        <v>2585</v>
      </c>
      <c r="D36" s="21" t="s">
        <v>2580</v>
      </c>
      <c r="E36" s="21" t="s">
        <v>2581</v>
      </c>
      <c r="F36" s="21"/>
      <c r="G36" s="21" t="s">
        <v>196</v>
      </c>
      <c r="H36" s="71" t="s">
        <v>2586</v>
      </c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 t="s">
        <v>29</v>
      </c>
      <c r="AC36" s="21">
        <v>16</v>
      </c>
      <c r="AD36" s="21" t="s">
        <v>2745</v>
      </c>
      <c r="AE36" s="4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</row>
    <row r="37" spans="1:85" s="18" customFormat="1" outlineLevel="2" x14ac:dyDescent="0.15">
      <c r="A37" s="10"/>
      <c r="B37" s="10"/>
      <c r="C37" s="25"/>
      <c r="D37" s="10"/>
      <c r="E37" s="27" t="s">
        <v>2320</v>
      </c>
      <c r="F37" s="10"/>
      <c r="G37" s="21" t="s">
        <v>196</v>
      </c>
      <c r="H37" s="72" t="s">
        <v>197</v>
      </c>
      <c r="I37" s="10"/>
      <c r="J37" s="10"/>
      <c r="K37" s="10"/>
      <c r="L37" s="10"/>
      <c r="M37" s="29">
        <v>4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28"/>
      <c r="Z37" s="10"/>
      <c r="AA37" s="28"/>
      <c r="AB37" s="28"/>
      <c r="AC37" s="28">
        <f>M37*14</f>
        <v>56</v>
      </c>
      <c r="AD37" s="10"/>
      <c r="AE37" s="4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</row>
    <row r="38" spans="1:85" s="18" customFormat="1" outlineLevel="2" x14ac:dyDescent="0.15">
      <c r="A38" s="57"/>
      <c r="B38" s="52"/>
      <c r="C38" s="58"/>
      <c r="D38" s="52"/>
      <c r="E38" s="52" t="s">
        <v>2798</v>
      </c>
      <c r="F38" s="52"/>
      <c r="G38" s="21" t="s">
        <v>196</v>
      </c>
      <c r="H38" s="78" t="s">
        <v>2867</v>
      </c>
      <c r="I38" s="52"/>
      <c r="J38" s="52"/>
      <c r="K38" s="52"/>
      <c r="L38" s="52"/>
      <c r="M38" s="53">
        <v>11</v>
      </c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4"/>
      <c r="Y38" s="55"/>
      <c r="Z38" s="54"/>
      <c r="AA38" s="55"/>
      <c r="AB38" s="55"/>
      <c r="AC38" s="55">
        <f>2*M38</f>
        <v>22</v>
      </c>
      <c r="AD38" s="54"/>
      <c r="AE38" s="4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</row>
    <row r="39" spans="1:85" s="18" customFormat="1" outlineLevel="1" x14ac:dyDescent="0.15">
      <c r="A39" s="57"/>
      <c r="B39" s="52"/>
      <c r="C39" s="58"/>
      <c r="D39" s="52"/>
      <c r="E39" s="52"/>
      <c r="F39" s="52"/>
      <c r="G39" s="88" t="s">
        <v>3054</v>
      </c>
      <c r="H39" s="78"/>
      <c r="I39" s="52"/>
      <c r="J39" s="52"/>
      <c r="K39" s="52"/>
      <c r="L39" s="52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4"/>
      <c r="Y39" s="55"/>
      <c r="Z39" s="54"/>
      <c r="AA39" s="55"/>
      <c r="AB39" s="55"/>
      <c r="AC39" s="55">
        <f>SUBTOTAL(9,AC34:AC38)</f>
        <v>190</v>
      </c>
      <c r="AD39" s="54"/>
      <c r="AE39" s="4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</row>
    <row r="40" spans="1:85" s="18" customFormat="1" outlineLevel="2" x14ac:dyDescent="0.15">
      <c r="A40" s="57"/>
      <c r="B40" s="52"/>
      <c r="C40" s="58"/>
      <c r="D40" s="52"/>
      <c r="E40" s="52" t="s">
        <v>2798</v>
      </c>
      <c r="F40" s="52"/>
      <c r="G40" s="21" t="s">
        <v>3038</v>
      </c>
      <c r="H40" s="78" t="s">
        <v>2868</v>
      </c>
      <c r="I40" s="52"/>
      <c r="J40" s="52"/>
      <c r="K40" s="52"/>
      <c r="L40" s="52"/>
      <c r="M40" s="53">
        <v>4</v>
      </c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5"/>
      <c r="Z40" s="54"/>
      <c r="AA40" s="55"/>
      <c r="AB40" s="55"/>
      <c r="AC40" s="55">
        <f>2*M40</f>
        <v>8</v>
      </c>
      <c r="AD40" s="54"/>
      <c r="AE40" s="4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</row>
    <row r="41" spans="1:85" s="18" customFormat="1" outlineLevel="1" x14ac:dyDescent="0.15">
      <c r="A41" s="57"/>
      <c r="B41" s="52"/>
      <c r="C41" s="58"/>
      <c r="D41" s="52"/>
      <c r="E41" s="52"/>
      <c r="F41" s="52"/>
      <c r="G41" s="88" t="s">
        <v>3055</v>
      </c>
      <c r="H41" s="78"/>
      <c r="I41" s="52"/>
      <c r="J41" s="52"/>
      <c r="K41" s="52"/>
      <c r="L41" s="52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4"/>
      <c r="Y41" s="55"/>
      <c r="Z41" s="54"/>
      <c r="AA41" s="55"/>
      <c r="AB41" s="55"/>
      <c r="AC41" s="55">
        <f>SUBTOTAL(9,AC40:AC40)</f>
        <v>8</v>
      </c>
      <c r="AD41" s="54"/>
      <c r="AE41" s="4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</row>
    <row r="42" spans="1:85" s="18" customFormat="1" outlineLevel="2" x14ac:dyDescent="0.15">
      <c r="A42" s="10">
        <v>2016</v>
      </c>
      <c r="B42" s="21" t="s">
        <v>591</v>
      </c>
      <c r="C42" s="26" t="s">
        <v>592</v>
      </c>
      <c r="D42" s="21" t="s">
        <v>1379</v>
      </c>
      <c r="E42" s="21" t="s">
        <v>2280</v>
      </c>
      <c r="F42" s="10">
        <v>4</v>
      </c>
      <c r="G42" s="21" t="s">
        <v>594</v>
      </c>
      <c r="H42" s="71" t="s">
        <v>595</v>
      </c>
      <c r="I42" s="21" t="s">
        <v>456</v>
      </c>
      <c r="J42" s="21" t="s">
        <v>24</v>
      </c>
      <c r="K42" s="21" t="s">
        <v>411</v>
      </c>
      <c r="L42" s="10">
        <v>65</v>
      </c>
      <c r="M42" s="10">
        <v>80</v>
      </c>
      <c r="N42" s="21" t="s">
        <v>149</v>
      </c>
      <c r="O42" s="21" t="s">
        <v>596</v>
      </c>
      <c r="P42" s="21" t="s">
        <v>28</v>
      </c>
      <c r="Q42" s="21" t="s">
        <v>597</v>
      </c>
      <c r="R42" s="21" t="s">
        <v>598</v>
      </c>
      <c r="S42" s="10">
        <v>1</v>
      </c>
      <c r="T42" s="10">
        <v>64</v>
      </c>
      <c r="U42" s="10">
        <v>64</v>
      </c>
      <c r="V42" s="21" t="s">
        <v>31</v>
      </c>
      <c r="W42" s="21" t="s">
        <v>31</v>
      </c>
      <c r="X42" s="10"/>
      <c r="Y42" s="28">
        <f>IF(M42&lt;25,1,1+(M42-25)/M42)</f>
        <v>1.6875</v>
      </c>
      <c r="Z42" s="10">
        <v>1</v>
      </c>
      <c r="AA42" s="28">
        <f>U42*Y42*Z42</f>
        <v>108</v>
      </c>
      <c r="AB42" s="28"/>
      <c r="AC42" s="28">
        <f>AA42+AB42</f>
        <v>108</v>
      </c>
      <c r="AD42" s="10"/>
      <c r="AE42" s="4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</row>
    <row r="43" spans="1:85" s="18" customFormat="1" outlineLevel="2" x14ac:dyDescent="0.15">
      <c r="A43" s="10">
        <v>2016</v>
      </c>
      <c r="B43" s="21" t="s">
        <v>591</v>
      </c>
      <c r="C43" s="26" t="s">
        <v>592</v>
      </c>
      <c r="D43" s="21" t="s">
        <v>1379</v>
      </c>
      <c r="E43" s="21" t="s">
        <v>2280</v>
      </c>
      <c r="F43" s="10">
        <v>4</v>
      </c>
      <c r="G43" s="21" t="s">
        <v>594</v>
      </c>
      <c r="H43" s="71" t="s">
        <v>595</v>
      </c>
      <c r="I43" s="21" t="s">
        <v>456</v>
      </c>
      <c r="J43" s="21" t="s">
        <v>24</v>
      </c>
      <c r="K43" s="21" t="s">
        <v>411</v>
      </c>
      <c r="L43" s="10">
        <v>101</v>
      </c>
      <c r="M43" s="10">
        <v>93</v>
      </c>
      <c r="N43" s="21" t="s">
        <v>599</v>
      </c>
      <c r="O43" s="21" t="s">
        <v>596</v>
      </c>
      <c r="P43" s="21" t="s">
        <v>28</v>
      </c>
      <c r="Q43" s="21" t="s">
        <v>600</v>
      </c>
      <c r="R43" s="21" t="s">
        <v>601</v>
      </c>
      <c r="S43" s="10">
        <v>1</v>
      </c>
      <c r="T43" s="10">
        <v>64</v>
      </c>
      <c r="U43" s="10">
        <v>64</v>
      </c>
      <c r="V43" s="21" t="s">
        <v>31</v>
      </c>
      <c r="W43" s="21" t="s">
        <v>31</v>
      </c>
      <c r="X43" s="10"/>
      <c r="Y43" s="28">
        <f>IF(M43&lt;25,1,1+(M43-25)/M43)</f>
        <v>1.7311827956989247</v>
      </c>
      <c r="Z43" s="10">
        <v>1</v>
      </c>
      <c r="AA43" s="28">
        <f>U43*Y43*Z43</f>
        <v>110.79569892473118</v>
      </c>
      <c r="AB43" s="28"/>
      <c r="AC43" s="28">
        <f>AA43+AB43</f>
        <v>110.79569892473118</v>
      </c>
      <c r="AD43" s="10"/>
      <c r="AE43" s="4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</row>
    <row r="44" spans="1:85" s="18" customFormat="1" outlineLevel="2" x14ac:dyDescent="0.15">
      <c r="A44" s="10">
        <v>2015</v>
      </c>
      <c r="B44" s="21" t="s">
        <v>2001</v>
      </c>
      <c r="C44" s="26" t="s">
        <v>923</v>
      </c>
      <c r="D44" s="21" t="s">
        <v>1413</v>
      </c>
      <c r="E44" s="21" t="s">
        <v>2280</v>
      </c>
      <c r="F44" s="10">
        <v>3</v>
      </c>
      <c r="G44" s="21" t="s">
        <v>594</v>
      </c>
      <c r="H44" s="71" t="s">
        <v>595</v>
      </c>
      <c r="I44" s="21" t="s">
        <v>456</v>
      </c>
      <c r="J44" s="21" t="s">
        <v>24</v>
      </c>
      <c r="K44" s="21" t="s">
        <v>411</v>
      </c>
      <c r="L44" s="10">
        <v>54</v>
      </c>
      <c r="M44" s="10">
        <v>92</v>
      </c>
      <c r="N44" s="21" t="s">
        <v>1425</v>
      </c>
      <c r="O44" s="21" t="s">
        <v>2147</v>
      </c>
      <c r="P44" s="21" t="s">
        <v>28</v>
      </c>
      <c r="Q44" s="21" t="s">
        <v>1941</v>
      </c>
      <c r="R44" s="21" t="s">
        <v>2223</v>
      </c>
      <c r="S44" s="10">
        <v>1</v>
      </c>
      <c r="T44" s="10">
        <v>48</v>
      </c>
      <c r="U44" s="10">
        <v>48</v>
      </c>
      <c r="V44" s="21" t="s">
        <v>31</v>
      </c>
      <c r="W44" s="21" t="s">
        <v>31</v>
      </c>
      <c r="X44" s="10"/>
      <c r="Y44" s="28">
        <f>IF(M44&lt;25,1,1+(M44-25)/M44)</f>
        <v>1.7282608695652173</v>
      </c>
      <c r="Z44" s="10">
        <v>1</v>
      </c>
      <c r="AA44" s="28">
        <f>U44*Y44*Z44</f>
        <v>82.956521739130437</v>
      </c>
      <c r="AB44" s="28"/>
      <c r="AC44" s="28">
        <f>AA44+AB44</f>
        <v>82.956521739130437</v>
      </c>
      <c r="AD44" s="10"/>
      <c r="AE44" s="4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</row>
    <row r="45" spans="1:85" s="18" customFormat="1" outlineLevel="2" x14ac:dyDescent="0.15">
      <c r="A45" s="10">
        <v>2015</v>
      </c>
      <c r="B45" s="21" t="s">
        <v>1068</v>
      </c>
      <c r="C45" s="26" t="s">
        <v>1069</v>
      </c>
      <c r="D45" s="21" t="s">
        <v>1413</v>
      </c>
      <c r="E45" s="21" t="s">
        <v>2280</v>
      </c>
      <c r="F45" s="10">
        <v>3</v>
      </c>
      <c r="G45" s="21" t="s">
        <v>594</v>
      </c>
      <c r="H45" s="71" t="s">
        <v>595</v>
      </c>
      <c r="I45" s="21" t="s">
        <v>456</v>
      </c>
      <c r="J45" s="21" t="s">
        <v>24</v>
      </c>
      <c r="K45" s="21" t="s">
        <v>411</v>
      </c>
      <c r="L45" s="10">
        <v>22</v>
      </c>
      <c r="M45" s="10">
        <v>71</v>
      </c>
      <c r="N45" s="21" t="s">
        <v>1986</v>
      </c>
      <c r="O45" s="21" t="s">
        <v>1779</v>
      </c>
      <c r="P45" s="21" t="s">
        <v>28</v>
      </c>
      <c r="Q45" s="21" t="s">
        <v>391</v>
      </c>
      <c r="R45" s="21" t="s">
        <v>2125</v>
      </c>
      <c r="S45" s="10">
        <v>1</v>
      </c>
      <c r="T45" s="10">
        <v>48</v>
      </c>
      <c r="U45" s="10">
        <v>48</v>
      </c>
      <c r="V45" s="21" t="s">
        <v>31</v>
      </c>
      <c r="W45" s="21" t="s">
        <v>31</v>
      </c>
      <c r="X45" s="10"/>
      <c r="Y45" s="28">
        <f>IF(M45&lt;25,1,1+(M45-25)/M45)</f>
        <v>1.647887323943662</v>
      </c>
      <c r="Z45" s="10">
        <v>1</v>
      </c>
      <c r="AA45" s="28">
        <f>U45*Y45*Z45</f>
        <v>79.098591549295776</v>
      </c>
      <c r="AB45" s="28"/>
      <c r="AC45" s="28">
        <f>AA45+AB45</f>
        <v>79.098591549295776</v>
      </c>
      <c r="AD45" s="10"/>
      <c r="AE45" s="4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</row>
    <row r="46" spans="1:85" s="18" customFormat="1" outlineLevel="2" x14ac:dyDescent="0.15">
      <c r="A46" s="10">
        <v>2015</v>
      </c>
      <c r="B46" s="21" t="s">
        <v>1068</v>
      </c>
      <c r="C46" s="26" t="s">
        <v>1069</v>
      </c>
      <c r="D46" s="21" t="s">
        <v>1413</v>
      </c>
      <c r="E46" s="21" t="s">
        <v>2280</v>
      </c>
      <c r="F46" s="10">
        <v>3</v>
      </c>
      <c r="G46" s="21" t="s">
        <v>594</v>
      </c>
      <c r="H46" s="71" t="s">
        <v>595</v>
      </c>
      <c r="I46" s="21" t="s">
        <v>456</v>
      </c>
      <c r="J46" s="21" t="s">
        <v>24</v>
      </c>
      <c r="K46" s="21" t="s">
        <v>411</v>
      </c>
      <c r="L46" s="10">
        <v>50</v>
      </c>
      <c r="M46" s="10">
        <v>36</v>
      </c>
      <c r="N46" s="21" t="s">
        <v>1539</v>
      </c>
      <c r="O46" s="21" t="s">
        <v>1779</v>
      </c>
      <c r="P46" s="21" t="s">
        <v>28</v>
      </c>
      <c r="Q46" s="21" t="s">
        <v>42</v>
      </c>
      <c r="R46" s="21" t="s">
        <v>1780</v>
      </c>
      <c r="S46" s="10">
        <v>1</v>
      </c>
      <c r="T46" s="10">
        <v>48</v>
      </c>
      <c r="U46" s="10">
        <v>48</v>
      </c>
      <c r="V46" s="21" t="s">
        <v>31</v>
      </c>
      <c r="W46" s="21" t="s">
        <v>31</v>
      </c>
      <c r="X46" s="10"/>
      <c r="Y46" s="28">
        <f>IF(M46&lt;25,1,1+(M46-25)/M46)</f>
        <v>1.3055555555555556</v>
      </c>
      <c r="Z46" s="10">
        <v>1</v>
      </c>
      <c r="AA46" s="28">
        <f>U46*Y46*Z46</f>
        <v>62.666666666666671</v>
      </c>
      <c r="AB46" s="28"/>
      <c r="AC46" s="28">
        <f>AA46+AB46</f>
        <v>62.666666666666671</v>
      </c>
      <c r="AD46" s="10"/>
      <c r="AE46" s="4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</row>
    <row r="47" spans="1:85" s="64" customFormat="1" outlineLevel="2" x14ac:dyDescent="0.15">
      <c r="A47" s="57"/>
      <c r="B47" s="52"/>
      <c r="C47" s="58"/>
      <c r="D47" s="52"/>
      <c r="E47" s="52" t="s">
        <v>2798</v>
      </c>
      <c r="F47" s="52"/>
      <c r="G47" s="21" t="s">
        <v>594</v>
      </c>
      <c r="H47" s="78" t="s">
        <v>2869</v>
      </c>
      <c r="I47" s="52"/>
      <c r="J47" s="52"/>
      <c r="K47" s="52"/>
      <c r="L47" s="52"/>
      <c r="M47" s="53">
        <v>9</v>
      </c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4"/>
      <c r="Y47" s="55"/>
      <c r="Z47" s="54"/>
      <c r="AA47" s="55"/>
      <c r="AB47" s="55"/>
      <c r="AC47" s="55">
        <f>2*M47</f>
        <v>18</v>
      </c>
      <c r="AD47" s="54"/>
    </row>
    <row r="48" spans="1:85" s="64" customFormat="1" outlineLevel="1" x14ac:dyDescent="0.15">
      <c r="A48" s="57"/>
      <c r="B48" s="52"/>
      <c r="C48" s="58"/>
      <c r="D48" s="52"/>
      <c r="E48" s="52"/>
      <c r="F48" s="52"/>
      <c r="G48" s="88" t="s">
        <v>3056</v>
      </c>
      <c r="H48" s="78"/>
      <c r="I48" s="52"/>
      <c r="J48" s="52"/>
      <c r="K48" s="52"/>
      <c r="L48" s="52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4"/>
      <c r="Y48" s="55"/>
      <c r="Z48" s="54"/>
      <c r="AA48" s="55"/>
      <c r="AB48" s="55"/>
      <c r="AC48" s="55">
        <f>SUBTOTAL(9,AC42:AC47)</f>
        <v>461.51747887982407</v>
      </c>
      <c r="AD48" s="54"/>
    </row>
    <row r="49" spans="1:85" s="18" customFormat="1" outlineLevel="2" x14ac:dyDescent="0.15">
      <c r="A49" s="10"/>
      <c r="B49" s="10"/>
      <c r="C49" s="25"/>
      <c r="D49" s="10"/>
      <c r="E49" s="27" t="s">
        <v>2320</v>
      </c>
      <c r="F49" s="10"/>
      <c r="G49" s="21" t="s">
        <v>2513</v>
      </c>
      <c r="H49" s="72" t="s">
        <v>2306</v>
      </c>
      <c r="I49" s="10"/>
      <c r="J49" s="10"/>
      <c r="K49" s="10"/>
      <c r="L49" s="10"/>
      <c r="M49" s="29">
        <v>2</v>
      </c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28"/>
      <c r="Z49" s="10"/>
      <c r="AA49" s="28"/>
      <c r="AB49" s="28"/>
      <c r="AC49" s="28">
        <f>M49*14</f>
        <v>28</v>
      </c>
      <c r="AD49" s="10"/>
      <c r="AE49" s="4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</row>
    <row r="50" spans="1:85" s="18" customFormat="1" outlineLevel="2" x14ac:dyDescent="0.15">
      <c r="A50" s="57"/>
      <c r="B50" s="52"/>
      <c r="C50" s="58"/>
      <c r="D50" s="52"/>
      <c r="E50" s="52" t="s">
        <v>2798</v>
      </c>
      <c r="F50" s="52"/>
      <c r="G50" s="21" t="s">
        <v>2513</v>
      </c>
      <c r="H50" s="78" t="s">
        <v>2870</v>
      </c>
      <c r="I50" s="52"/>
      <c r="J50" s="52"/>
      <c r="K50" s="52"/>
      <c r="L50" s="52"/>
      <c r="M50" s="53">
        <v>3</v>
      </c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4"/>
      <c r="Y50" s="55"/>
      <c r="Z50" s="54"/>
      <c r="AA50" s="55"/>
      <c r="AB50" s="55"/>
      <c r="AC50" s="55">
        <f>2*M50</f>
        <v>6</v>
      </c>
      <c r="AD50" s="54"/>
      <c r="AE50" s="4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</row>
    <row r="51" spans="1:85" s="18" customFormat="1" outlineLevel="1" x14ac:dyDescent="0.15">
      <c r="A51" s="57"/>
      <c r="B51" s="52"/>
      <c r="C51" s="58"/>
      <c r="D51" s="52"/>
      <c r="E51" s="52"/>
      <c r="F51" s="52"/>
      <c r="G51" s="88" t="s">
        <v>3057</v>
      </c>
      <c r="H51" s="78"/>
      <c r="I51" s="52"/>
      <c r="J51" s="52"/>
      <c r="K51" s="52"/>
      <c r="L51" s="52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4"/>
      <c r="Y51" s="55"/>
      <c r="Z51" s="54"/>
      <c r="AA51" s="55"/>
      <c r="AB51" s="55"/>
      <c r="AC51" s="55">
        <f>SUBTOTAL(9,AC49:AC50)</f>
        <v>34</v>
      </c>
      <c r="AD51" s="54"/>
      <c r="AE51" s="4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</row>
    <row r="52" spans="1:85" s="18" customFormat="1" outlineLevel="2" x14ac:dyDescent="0.15">
      <c r="A52" s="57"/>
      <c r="B52" s="52"/>
      <c r="C52" s="58"/>
      <c r="D52" s="52"/>
      <c r="E52" s="52" t="s">
        <v>2798</v>
      </c>
      <c r="F52" s="52"/>
      <c r="G52" s="21" t="s">
        <v>3039</v>
      </c>
      <c r="H52" s="78" t="s">
        <v>2871</v>
      </c>
      <c r="I52" s="52"/>
      <c r="J52" s="52"/>
      <c r="K52" s="52"/>
      <c r="L52" s="52"/>
      <c r="M52" s="53">
        <v>3</v>
      </c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4"/>
      <c r="Y52" s="55"/>
      <c r="Z52" s="54"/>
      <c r="AA52" s="55"/>
      <c r="AB52" s="55"/>
      <c r="AC52" s="55">
        <f>2*M52</f>
        <v>6</v>
      </c>
      <c r="AD52" s="54"/>
      <c r="AE52" s="4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</row>
    <row r="53" spans="1:85" s="18" customFormat="1" outlineLevel="1" x14ac:dyDescent="0.15">
      <c r="A53" s="57"/>
      <c r="B53" s="52"/>
      <c r="C53" s="58"/>
      <c r="D53" s="52"/>
      <c r="E53" s="52"/>
      <c r="F53" s="52"/>
      <c r="G53" s="88" t="s">
        <v>3058</v>
      </c>
      <c r="H53" s="78"/>
      <c r="I53" s="52"/>
      <c r="J53" s="52"/>
      <c r="K53" s="52"/>
      <c r="L53" s="52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4"/>
      <c r="Y53" s="55"/>
      <c r="Z53" s="54"/>
      <c r="AA53" s="55"/>
      <c r="AB53" s="55"/>
      <c r="AC53" s="55">
        <f>SUBTOTAL(9,AC52:AC52)</f>
        <v>6</v>
      </c>
      <c r="AD53" s="54"/>
      <c r="AE53" s="4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</row>
    <row r="54" spans="1:85" s="18" customFormat="1" outlineLevel="2" x14ac:dyDescent="0.15">
      <c r="A54" s="10">
        <v>2014</v>
      </c>
      <c r="B54" s="21" t="s">
        <v>1531</v>
      </c>
      <c r="C54" s="26" t="s">
        <v>1532</v>
      </c>
      <c r="D54" s="21" t="s">
        <v>1413</v>
      </c>
      <c r="E54" s="21" t="s">
        <v>2280</v>
      </c>
      <c r="F54" s="10">
        <v>3</v>
      </c>
      <c r="G54" s="21" t="s">
        <v>797</v>
      </c>
      <c r="H54" s="71" t="s">
        <v>798</v>
      </c>
      <c r="I54" s="21" t="s">
        <v>23</v>
      </c>
      <c r="J54" s="21" t="s">
        <v>24</v>
      </c>
      <c r="K54" s="21" t="s">
        <v>25</v>
      </c>
      <c r="L54" s="10">
        <v>28</v>
      </c>
      <c r="M54" s="10">
        <v>22</v>
      </c>
      <c r="N54" s="21" t="s">
        <v>1425</v>
      </c>
      <c r="O54" s="21" t="s">
        <v>361</v>
      </c>
      <c r="P54" s="21" t="s">
        <v>28</v>
      </c>
      <c r="Q54" s="21" t="s">
        <v>1351</v>
      </c>
      <c r="R54" s="21" t="s">
        <v>1533</v>
      </c>
      <c r="S54" s="10">
        <v>1</v>
      </c>
      <c r="T54" s="10">
        <v>48</v>
      </c>
      <c r="U54" s="10">
        <v>48</v>
      </c>
      <c r="V54" s="21" t="s">
        <v>31</v>
      </c>
      <c r="W54" s="21" t="s">
        <v>31</v>
      </c>
      <c r="X54" s="10"/>
      <c r="Y54" s="28">
        <f>IF(M54&lt;25,1,1+(M54-25)/M54)</f>
        <v>1</v>
      </c>
      <c r="Z54" s="10">
        <v>1</v>
      </c>
      <c r="AA54" s="28">
        <f>U54*Y54*Z54</f>
        <v>48</v>
      </c>
      <c r="AB54" s="28"/>
      <c r="AC54" s="28">
        <f>AA54+AB54</f>
        <v>48</v>
      </c>
      <c r="AD54" s="10"/>
      <c r="AE54" s="4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</row>
    <row r="55" spans="1:85" s="18" customFormat="1" outlineLevel="2" x14ac:dyDescent="0.15">
      <c r="A55" s="10">
        <v>2015</v>
      </c>
      <c r="B55" s="21" t="s">
        <v>795</v>
      </c>
      <c r="C55" s="26" t="s">
        <v>796</v>
      </c>
      <c r="D55" s="21" t="s">
        <v>1379</v>
      </c>
      <c r="E55" s="21" t="s">
        <v>2280</v>
      </c>
      <c r="F55" s="10">
        <v>3</v>
      </c>
      <c r="G55" s="21" t="s">
        <v>797</v>
      </c>
      <c r="H55" s="71" t="s">
        <v>798</v>
      </c>
      <c r="I55" s="21" t="s">
        <v>23</v>
      </c>
      <c r="J55" s="21" t="s">
        <v>24</v>
      </c>
      <c r="K55" s="21" t="s">
        <v>25</v>
      </c>
      <c r="L55" s="10">
        <v>29</v>
      </c>
      <c r="M55" s="10">
        <v>25</v>
      </c>
      <c r="N55" s="21" t="s">
        <v>303</v>
      </c>
      <c r="O55" s="21" t="s">
        <v>365</v>
      </c>
      <c r="P55" s="21" t="s">
        <v>28</v>
      </c>
      <c r="Q55" s="21" t="s">
        <v>238</v>
      </c>
      <c r="R55" s="21" t="s">
        <v>799</v>
      </c>
      <c r="S55" s="10">
        <v>1</v>
      </c>
      <c r="T55" s="10">
        <v>48</v>
      </c>
      <c r="U55" s="10">
        <v>48</v>
      </c>
      <c r="V55" s="21" t="s">
        <v>31</v>
      </c>
      <c r="W55" s="21" t="s">
        <v>31</v>
      </c>
      <c r="X55" s="10"/>
      <c r="Y55" s="28">
        <f>IF(M55&lt;25,1,1+(M55-25)/M55)</f>
        <v>1</v>
      </c>
      <c r="Z55" s="10">
        <v>1</v>
      </c>
      <c r="AA55" s="28">
        <f>U55*Y55*Z55</f>
        <v>48</v>
      </c>
      <c r="AB55" s="28"/>
      <c r="AC55" s="28">
        <f>AA55+AB55</f>
        <v>48</v>
      </c>
      <c r="AD55" s="10"/>
      <c r="AE55" s="4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</row>
    <row r="56" spans="1:85" s="18" customFormat="1" outlineLevel="2" x14ac:dyDescent="0.15">
      <c r="A56" s="21">
        <v>2016</v>
      </c>
      <c r="B56" s="21" t="s">
        <v>724</v>
      </c>
      <c r="C56" s="21" t="s">
        <v>725</v>
      </c>
      <c r="D56" s="21"/>
      <c r="E56" s="21" t="s">
        <v>2578</v>
      </c>
      <c r="F56" s="21"/>
      <c r="G56" s="21" t="s">
        <v>797</v>
      </c>
      <c r="H56" s="71" t="s">
        <v>798</v>
      </c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>
        <v>40</v>
      </c>
      <c r="AD56" s="21" t="s">
        <v>2745</v>
      </c>
      <c r="AE56" s="4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</row>
    <row r="57" spans="1:85" s="18" customFormat="1" outlineLevel="2" x14ac:dyDescent="0.15">
      <c r="A57" s="21"/>
      <c r="B57" s="21"/>
      <c r="C57" s="21" t="s">
        <v>2708</v>
      </c>
      <c r="D57" s="21" t="s">
        <v>2580</v>
      </c>
      <c r="E57" s="21" t="s">
        <v>2581</v>
      </c>
      <c r="F57" s="21"/>
      <c r="G57" s="21" t="s">
        <v>797</v>
      </c>
      <c r="H57" s="71" t="s">
        <v>2709</v>
      </c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 t="s">
        <v>29</v>
      </c>
      <c r="AC57" s="21">
        <v>16</v>
      </c>
      <c r="AD57" s="21" t="s">
        <v>2745</v>
      </c>
      <c r="AE57" s="4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</row>
    <row r="58" spans="1:85" s="18" customFormat="1" outlineLevel="2" x14ac:dyDescent="0.15">
      <c r="A58" s="10"/>
      <c r="B58" s="10"/>
      <c r="C58" s="25"/>
      <c r="D58" s="10"/>
      <c r="E58" s="27" t="s">
        <v>2320</v>
      </c>
      <c r="F58" s="10"/>
      <c r="G58" s="21" t="s">
        <v>797</v>
      </c>
      <c r="H58" s="72" t="s">
        <v>798</v>
      </c>
      <c r="I58" s="10"/>
      <c r="J58" s="10"/>
      <c r="K58" s="10"/>
      <c r="L58" s="10"/>
      <c r="M58" s="29">
        <v>6</v>
      </c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28"/>
      <c r="Z58" s="10"/>
      <c r="AA58" s="28"/>
      <c r="AB58" s="28"/>
      <c r="AC58" s="28">
        <f>M58*14</f>
        <v>84</v>
      </c>
      <c r="AD58" s="10"/>
      <c r="AE58" s="4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</row>
    <row r="59" spans="1:85" s="18" customFormat="1" outlineLevel="2" x14ac:dyDescent="0.15">
      <c r="A59" s="21"/>
      <c r="B59" s="21"/>
      <c r="C59" s="26" t="s">
        <v>2388</v>
      </c>
      <c r="D59" s="21"/>
      <c r="E59" s="21" t="s">
        <v>2385</v>
      </c>
      <c r="F59" s="21"/>
      <c r="G59" s="21" t="s">
        <v>797</v>
      </c>
      <c r="H59" s="71" t="s">
        <v>2453</v>
      </c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8">
        <v>15</v>
      </c>
      <c r="AD59" s="10"/>
      <c r="AE59" s="4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</row>
    <row r="60" spans="1:85" s="18" customFormat="1" outlineLevel="2" x14ac:dyDescent="0.15">
      <c r="A60" s="61">
        <v>2016</v>
      </c>
      <c r="B60" s="61" t="s">
        <v>461</v>
      </c>
      <c r="C60" s="61" t="s">
        <v>462</v>
      </c>
      <c r="D60" s="61" t="s">
        <v>2747</v>
      </c>
      <c r="E60" s="61" t="s">
        <v>2748</v>
      </c>
      <c r="F60" s="62" t="s">
        <v>2749</v>
      </c>
      <c r="G60" s="62" t="s">
        <v>797</v>
      </c>
      <c r="H60" s="73" t="s">
        <v>798</v>
      </c>
      <c r="I60" s="62"/>
      <c r="J60" s="62"/>
      <c r="K60" s="62"/>
      <c r="L60" s="62"/>
      <c r="M60" s="63">
        <v>42</v>
      </c>
      <c r="N60" s="62"/>
      <c r="O60" s="62"/>
      <c r="P60" s="62"/>
      <c r="Q60" s="62"/>
      <c r="R60" s="62"/>
      <c r="S60" s="62"/>
      <c r="T60" s="62"/>
      <c r="U60" s="62"/>
      <c r="V60" s="63"/>
      <c r="W60" s="62"/>
      <c r="X60" s="63">
        <v>1</v>
      </c>
      <c r="Y60" s="62"/>
      <c r="Z60" s="62"/>
      <c r="AA60" s="62"/>
      <c r="AB60" s="62"/>
      <c r="AC60" s="63">
        <v>89.9</v>
      </c>
      <c r="AD60" s="62"/>
      <c r="AE60" s="4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</row>
    <row r="61" spans="1:85" s="18" customFormat="1" outlineLevel="2" x14ac:dyDescent="0.15">
      <c r="A61" s="57"/>
      <c r="B61" s="52"/>
      <c r="C61" s="58"/>
      <c r="D61" s="52"/>
      <c r="E61" s="52" t="s">
        <v>2798</v>
      </c>
      <c r="F61" s="52"/>
      <c r="G61" s="62" t="s">
        <v>797</v>
      </c>
      <c r="H61" s="78" t="s">
        <v>2872</v>
      </c>
      <c r="I61" s="52"/>
      <c r="J61" s="52"/>
      <c r="K61" s="52"/>
      <c r="L61" s="52"/>
      <c r="M61" s="53">
        <v>11</v>
      </c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4"/>
      <c r="Y61" s="55"/>
      <c r="Z61" s="54"/>
      <c r="AA61" s="55"/>
      <c r="AB61" s="55"/>
      <c r="AC61" s="55">
        <f>2*M61</f>
        <v>22</v>
      </c>
      <c r="AD61" s="54"/>
      <c r="AE61" s="4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</row>
    <row r="62" spans="1:85" s="18" customFormat="1" outlineLevel="1" x14ac:dyDescent="0.15">
      <c r="A62" s="57"/>
      <c r="B62" s="52"/>
      <c r="C62" s="58"/>
      <c r="D62" s="52"/>
      <c r="E62" s="52"/>
      <c r="F62" s="52"/>
      <c r="G62" s="89" t="s">
        <v>3059</v>
      </c>
      <c r="H62" s="78"/>
      <c r="I62" s="52"/>
      <c r="J62" s="52"/>
      <c r="K62" s="52"/>
      <c r="L62" s="52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55"/>
      <c r="Z62" s="54"/>
      <c r="AA62" s="55"/>
      <c r="AB62" s="55"/>
      <c r="AC62" s="55">
        <f>SUBTOTAL(9,AC54:AC61)</f>
        <v>362.9</v>
      </c>
      <c r="AD62" s="54"/>
      <c r="AE62" s="4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</row>
    <row r="63" spans="1:85" s="18" customFormat="1" outlineLevel="2" x14ac:dyDescent="0.15">
      <c r="A63" s="10">
        <v>2015</v>
      </c>
      <c r="B63" s="21" t="s">
        <v>1619</v>
      </c>
      <c r="C63" s="26" t="s">
        <v>1620</v>
      </c>
      <c r="D63" s="21" t="s">
        <v>1413</v>
      </c>
      <c r="E63" s="21" t="s">
        <v>2280</v>
      </c>
      <c r="F63" s="10">
        <v>3</v>
      </c>
      <c r="G63" s="21" t="s">
        <v>1152</v>
      </c>
      <c r="H63" s="71" t="s">
        <v>1153</v>
      </c>
      <c r="I63" s="21" t="s">
        <v>41</v>
      </c>
      <c r="J63" s="21" t="s">
        <v>24</v>
      </c>
      <c r="K63" s="21" t="s">
        <v>25</v>
      </c>
      <c r="L63" s="10">
        <v>50</v>
      </c>
      <c r="M63" s="10">
        <v>37</v>
      </c>
      <c r="N63" s="21" t="s">
        <v>1568</v>
      </c>
      <c r="O63" s="21" t="s">
        <v>1795</v>
      </c>
      <c r="P63" s="21" t="s">
        <v>28</v>
      </c>
      <c r="Q63" s="21" t="s">
        <v>1524</v>
      </c>
      <c r="R63" s="21" t="s">
        <v>1796</v>
      </c>
      <c r="S63" s="10">
        <v>1</v>
      </c>
      <c r="T63" s="10">
        <v>48</v>
      </c>
      <c r="U63" s="10">
        <v>48</v>
      </c>
      <c r="V63" s="21" t="s">
        <v>31</v>
      </c>
      <c r="W63" s="21" t="s">
        <v>31</v>
      </c>
      <c r="X63" s="10"/>
      <c r="Y63" s="28">
        <f>IF(M63&lt;25,1,1+(M63-25)/M63)</f>
        <v>1.3243243243243243</v>
      </c>
      <c r="Z63" s="10">
        <v>1</v>
      </c>
      <c r="AA63" s="28">
        <f>U63*Y63*Z63</f>
        <v>63.567567567567565</v>
      </c>
      <c r="AB63" s="28"/>
      <c r="AC63" s="28">
        <f>AA63+AB63</f>
        <v>63.567567567567565</v>
      </c>
      <c r="AD63" s="10"/>
      <c r="AE63" s="4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</row>
    <row r="64" spans="1:85" s="18" customFormat="1" outlineLevel="2" x14ac:dyDescent="0.15">
      <c r="A64" s="10">
        <v>2015</v>
      </c>
      <c r="B64" s="21" t="s">
        <v>1541</v>
      </c>
      <c r="C64" s="26" t="s">
        <v>1542</v>
      </c>
      <c r="D64" s="21" t="s">
        <v>1413</v>
      </c>
      <c r="E64" s="21" t="s">
        <v>2280</v>
      </c>
      <c r="F64" s="10">
        <v>3</v>
      </c>
      <c r="G64" s="21" t="s">
        <v>1152</v>
      </c>
      <c r="H64" s="71" t="s">
        <v>1153</v>
      </c>
      <c r="I64" s="21" t="s">
        <v>41</v>
      </c>
      <c r="J64" s="21" t="s">
        <v>24</v>
      </c>
      <c r="K64" s="21" t="s">
        <v>25</v>
      </c>
      <c r="L64" s="10">
        <v>83</v>
      </c>
      <c r="M64" s="10">
        <v>24</v>
      </c>
      <c r="N64" s="21" t="s">
        <v>1425</v>
      </c>
      <c r="O64" s="21" t="s">
        <v>1236</v>
      </c>
      <c r="P64" s="21" t="s">
        <v>28</v>
      </c>
      <c r="Q64" s="21" t="s">
        <v>1543</v>
      </c>
      <c r="R64" s="21" t="s">
        <v>1552</v>
      </c>
      <c r="S64" s="10">
        <v>1</v>
      </c>
      <c r="T64" s="10">
        <v>48</v>
      </c>
      <c r="U64" s="10">
        <v>48</v>
      </c>
      <c r="V64" s="21" t="s">
        <v>31</v>
      </c>
      <c r="W64" s="21" t="s">
        <v>31</v>
      </c>
      <c r="X64" s="10"/>
      <c r="Y64" s="28">
        <f>IF(M64&lt;25,1,1+(M64-25)/M64)</f>
        <v>1</v>
      </c>
      <c r="Z64" s="10">
        <v>1</v>
      </c>
      <c r="AA64" s="28">
        <f>U64*Y64*Z64</f>
        <v>48</v>
      </c>
      <c r="AB64" s="28"/>
      <c r="AC64" s="28">
        <f>AA64+AB64</f>
        <v>48</v>
      </c>
      <c r="AD64" s="10"/>
      <c r="AE64" s="4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</row>
    <row r="65" spans="1:85" s="18" customFormat="1" outlineLevel="2" x14ac:dyDescent="0.15">
      <c r="A65" s="10">
        <v>2017</v>
      </c>
      <c r="B65" s="21" t="s">
        <v>1150</v>
      </c>
      <c r="C65" s="26" t="s">
        <v>1151</v>
      </c>
      <c r="D65" s="21" t="s">
        <v>1379</v>
      </c>
      <c r="E65" s="21" t="s">
        <v>2271</v>
      </c>
      <c r="F65" s="10">
        <v>1</v>
      </c>
      <c r="G65" s="21" t="s">
        <v>1152</v>
      </c>
      <c r="H65" s="71" t="s">
        <v>1153</v>
      </c>
      <c r="I65" s="21" t="s">
        <v>41</v>
      </c>
      <c r="J65" s="21" t="s">
        <v>24</v>
      </c>
      <c r="K65" s="21" t="s">
        <v>25</v>
      </c>
      <c r="L65" s="10">
        <v>600</v>
      </c>
      <c r="M65" s="10">
        <v>42</v>
      </c>
      <c r="N65" s="21" t="s">
        <v>710</v>
      </c>
      <c r="O65" s="21" t="s">
        <v>1154</v>
      </c>
      <c r="P65" s="21" t="s">
        <v>28</v>
      </c>
      <c r="Q65" s="21" t="s">
        <v>384</v>
      </c>
      <c r="R65" s="21" t="s">
        <v>1155</v>
      </c>
      <c r="S65" s="10">
        <v>1</v>
      </c>
      <c r="T65" s="10">
        <v>16</v>
      </c>
      <c r="U65" s="10">
        <v>16</v>
      </c>
      <c r="V65" s="21" t="s">
        <v>31</v>
      </c>
      <c r="W65" s="21" t="s">
        <v>31</v>
      </c>
      <c r="X65" s="10"/>
      <c r="Y65" s="28">
        <f>IF(M65&lt;25,1,1+(M65-25)/M65)</f>
        <v>1.4047619047619047</v>
      </c>
      <c r="Z65" s="10">
        <v>1</v>
      </c>
      <c r="AA65" s="28">
        <f>U65*Y65*Z65</f>
        <v>22.476190476190474</v>
      </c>
      <c r="AB65" s="28"/>
      <c r="AC65" s="28">
        <f>AA65+AB65</f>
        <v>22.476190476190474</v>
      </c>
      <c r="AD65" s="10"/>
      <c r="AE65" s="4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</row>
    <row r="66" spans="1:85" s="18" customFormat="1" outlineLevel="2" x14ac:dyDescent="0.15">
      <c r="A66" s="10">
        <v>2015</v>
      </c>
      <c r="B66" s="21" t="s">
        <v>1206</v>
      </c>
      <c r="C66" s="26" t="s">
        <v>1207</v>
      </c>
      <c r="D66" s="21" t="s">
        <v>1379</v>
      </c>
      <c r="E66" s="21" t="s">
        <v>2280</v>
      </c>
      <c r="F66" s="10">
        <v>3</v>
      </c>
      <c r="G66" s="21" t="s">
        <v>1152</v>
      </c>
      <c r="H66" s="71" t="s">
        <v>1153</v>
      </c>
      <c r="I66" s="21" t="s">
        <v>41</v>
      </c>
      <c r="J66" s="21" t="s">
        <v>24</v>
      </c>
      <c r="K66" s="21" t="s">
        <v>25</v>
      </c>
      <c r="L66" s="10">
        <v>47</v>
      </c>
      <c r="M66" s="10">
        <v>22</v>
      </c>
      <c r="N66" s="21" t="s">
        <v>303</v>
      </c>
      <c r="O66" s="21" t="s">
        <v>962</v>
      </c>
      <c r="P66" s="21" t="s">
        <v>28</v>
      </c>
      <c r="Q66" s="21" t="s">
        <v>82</v>
      </c>
      <c r="R66" s="21" t="s">
        <v>1208</v>
      </c>
      <c r="S66" s="10">
        <v>1</v>
      </c>
      <c r="T66" s="10">
        <v>48</v>
      </c>
      <c r="U66" s="10">
        <v>48</v>
      </c>
      <c r="V66" s="21" t="s">
        <v>31</v>
      </c>
      <c r="W66" s="21" t="s">
        <v>31</v>
      </c>
      <c r="X66" s="10"/>
      <c r="Y66" s="28">
        <f>IF(M66&lt;25,1,1+(M66-25)/M66)</f>
        <v>1</v>
      </c>
      <c r="Z66" s="10">
        <v>1</v>
      </c>
      <c r="AA66" s="28">
        <f>U66*Y66*Z66</f>
        <v>48</v>
      </c>
      <c r="AB66" s="28"/>
      <c r="AC66" s="28">
        <f>AA66+AB66</f>
        <v>48</v>
      </c>
      <c r="AD66" s="10"/>
      <c r="AE66" s="4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</row>
    <row r="67" spans="1:85" s="18" customFormat="1" outlineLevel="2" x14ac:dyDescent="0.15">
      <c r="A67" s="21"/>
      <c r="B67" s="21"/>
      <c r="C67" s="21" t="s">
        <v>1828</v>
      </c>
      <c r="D67" s="21" t="s">
        <v>1380</v>
      </c>
      <c r="E67" s="21" t="s">
        <v>2578</v>
      </c>
      <c r="F67" s="21"/>
      <c r="G67" s="21" t="s">
        <v>1152</v>
      </c>
      <c r="H67" s="71" t="s">
        <v>2540</v>
      </c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>
        <v>21.74</v>
      </c>
      <c r="AD67" s="21" t="s">
        <v>2745</v>
      </c>
      <c r="AE67" s="4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</row>
    <row r="68" spans="1:85" s="18" customFormat="1" outlineLevel="2" x14ac:dyDescent="0.15">
      <c r="A68" s="21"/>
      <c r="B68" s="21"/>
      <c r="C68" s="21" t="s">
        <v>1505</v>
      </c>
      <c r="D68" s="21" t="s">
        <v>1380</v>
      </c>
      <c r="E68" s="21" t="s">
        <v>2578</v>
      </c>
      <c r="F68" s="21"/>
      <c r="G68" s="21" t="s">
        <v>1152</v>
      </c>
      <c r="H68" s="71" t="s">
        <v>2540</v>
      </c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>
        <v>16</v>
      </c>
      <c r="AD68" s="21" t="s">
        <v>2745</v>
      </c>
      <c r="AE68" s="4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</row>
    <row r="69" spans="1:85" s="46" customFormat="1" outlineLevel="2" x14ac:dyDescent="0.15">
      <c r="A69" s="21"/>
      <c r="B69" s="21"/>
      <c r="C69" s="21" t="s">
        <v>2632</v>
      </c>
      <c r="D69" s="21" t="s">
        <v>2580</v>
      </c>
      <c r="E69" s="21" t="s">
        <v>2581</v>
      </c>
      <c r="F69" s="21"/>
      <c r="G69" s="21" t="s">
        <v>1152</v>
      </c>
      <c r="H69" s="71" t="s">
        <v>2633</v>
      </c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 t="s">
        <v>29</v>
      </c>
      <c r="AC69" s="21">
        <v>16</v>
      </c>
      <c r="AD69" s="21" t="s">
        <v>2745</v>
      </c>
      <c r="AE69" s="49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</row>
    <row r="70" spans="1:85" s="18" customFormat="1" outlineLevel="2" x14ac:dyDescent="0.15">
      <c r="A70" s="10"/>
      <c r="B70" s="10"/>
      <c r="C70" s="25"/>
      <c r="D70" s="10"/>
      <c r="E70" s="27" t="s">
        <v>2320</v>
      </c>
      <c r="F70" s="10"/>
      <c r="G70" s="21" t="s">
        <v>1152</v>
      </c>
      <c r="H70" s="72" t="s">
        <v>1153</v>
      </c>
      <c r="I70" s="10"/>
      <c r="J70" s="10"/>
      <c r="K70" s="10"/>
      <c r="L70" s="10"/>
      <c r="M70" s="29">
        <v>5</v>
      </c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28"/>
      <c r="Z70" s="10"/>
      <c r="AA70" s="28"/>
      <c r="AB70" s="28"/>
      <c r="AC70" s="28">
        <f>M70*14</f>
        <v>70</v>
      </c>
      <c r="AD70" s="10"/>
      <c r="AE70" s="4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</row>
    <row r="71" spans="1:85" s="18" customFormat="1" ht="27" outlineLevel="2" x14ac:dyDescent="0.15">
      <c r="A71" s="21"/>
      <c r="B71" s="21"/>
      <c r="C71" s="26" t="s">
        <v>2332</v>
      </c>
      <c r="D71" s="21"/>
      <c r="E71" s="21" t="s">
        <v>2385</v>
      </c>
      <c r="F71" s="21"/>
      <c r="G71" s="21" t="s">
        <v>1152</v>
      </c>
      <c r="H71" s="71" t="s">
        <v>2363</v>
      </c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8">
        <v>15</v>
      </c>
      <c r="AD71" s="10"/>
      <c r="AE71" s="4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</row>
    <row r="72" spans="1:85" s="18" customFormat="1" ht="27" outlineLevel="2" x14ac:dyDescent="0.15">
      <c r="A72" s="21"/>
      <c r="B72" s="21"/>
      <c r="C72" s="26" t="s">
        <v>2416</v>
      </c>
      <c r="D72" s="21"/>
      <c r="E72" s="21" t="s">
        <v>2385</v>
      </c>
      <c r="F72" s="21"/>
      <c r="G72" s="21" t="s">
        <v>1152</v>
      </c>
      <c r="H72" s="71" t="s">
        <v>2471</v>
      </c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8">
        <v>15</v>
      </c>
      <c r="AD72" s="10"/>
      <c r="AE72" s="4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</row>
    <row r="73" spans="1:85" s="18" customFormat="1" outlineLevel="2" x14ac:dyDescent="0.15">
      <c r="A73" s="57"/>
      <c r="B73" s="52"/>
      <c r="C73" s="58"/>
      <c r="D73" s="52"/>
      <c r="E73" s="52" t="s">
        <v>2798</v>
      </c>
      <c r="F73" s="52"/>
      <c r="G73" s="21" t="s">
        <v>1152</v>
      </c>
      <c r="H73" s="78" t="s">
        <v>2873</v>
      </c>
      <c r="I73" s="52"/>
      <c r="J73" s="52"/>
      <c r="K73" s="52"/>
      <c r="L73" s="52"/>
      <c r="M73" s="80">
        <v>13</v>
      </c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4"/>
      <c r="Y73" s="55"/>
      <c r="Z73" s="54"/>
      <c r="AA73" s="55"/>
      <c r="AB73" s="55"/>
      <c r="AC73" s="55">
        <f>2*M73</f>
        <v>26</v>
      </c>
      <c r="AD73" s="54"/>
      <c r="AE73" s="4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</row>
    <row r="74" spans="1:85" s="18" customFormat="1" outlineLevel="1" x14ac:dyDescent="0.15">
      <c r="A74" s="57"/>
      <c r="B74" s="52"/>
      <c r="C74" s="58"/>
      <c r="D74" s="52"/>
      <c r="E74" s="52"/>
      <c r="F74" s="52"/>
      <c r="G74" s="88" t="s">
        <v>3060</v>
      </c>
      <c r="H74" s="78"/>
      <c r="I74" s="52"/>
      <c r="J74" s="52"/>
      <c r="K74" s="52"/>
      <c r="L74" s="52"/>
      <c r="M74" s="80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4"/>
      <c r="Y74" s="55"/>
      <c r="Z74" s="54"/>
      <c r="AA74" s="55"/>
      <c r="AB74" s="55"/>
      <c r="AC74" s="55">
        <f>SUBTOTAL(9,AC63:AC73)</f>
        <v>361.78375804375804</v>
      </c>
      <c r="AD74" s="54"/>
      <c r="AE74" s="4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</row>
    <row r="75" spans="1:85" s="18" customFormat="1" outlineLevel="2" x14ac:dyDescent="0.15">
      <c r="A75" s="10">
        <v>2016</v>
      </c>
      <c r="B75" s="21" t="s">
        <v>591</v>
      </c>
      <c r="C75" s="26" t="s">
        <v>592</v>
      </c>
      <c r="D75" s="21" t="s">
        <v>1379</v>
      </c>
      <c r="E75" s="21" t="s">
        <v>2280</v>
      </c>
      <c r="F75" s="10">
        <v>4</v>
      </c>
      <c r="G75" s="21" t="s">
        <v>602</v>
      </c>
      <c r="H75" s="71" t="s">
        <v>603</v>
      </c>
      <c r="I75" s="21" t="s">
        <v>41</v>
      </c>
      <c r="J75" s="21" t="s">
        <v>24</v>
      </c>
      <c r="K75" s="21" t="s">
        <v>25</v>
      </c>
      <c r="L75" s="10">
        <v>100</v>
      </c>
      <c r="M75" s="10">
        <v>80</v>
      </c>
      <c r="N75" s="21" t="s">
        <v>149</v>
      </c>
      <c r="O75" s="21" t="s">
        <v>604</v>
      </c>
      <c r="P75" s="21" t="s">
        <v>28</v>
      </c>
      <c r="Q75" s="21" t="s">
        <v>593</v>
      </c>
      <c r="R75" s="21" t="s">
        <v>605</v>
      </c>
      <c r="S75" s="10">
        <v>1</v>
      </c>
      <c r="T75" s="10">
        <v>64</v>
      </c>
      <c r="U75" s="10">
        <v>64</v>
      </c>
      <c r="V75" s="21" t="s">
        <v>31</v>
      </c>
      <c r="W75" s="21" t="s">
        <v>31</v>
      </c>
      <c r="X75" s="10"/>
      <c r="Y75" s="28">
        <f>IF(M75&lt;25,1,1+(M75-25)/M75)</f>
        <v>1.6875</v>
      </c>
      <c r="Z75" s="10">
        <v>1</v>
      </c>
      <c r="AA75" s="28">
        <f>U75*Y75*Z75</f>
        <v>108</v>
      </c>
      <c r="AB75" s="28"/>
      <c r="AC75" s="28">
        <f>AA75+AB75</f>
        <v>108</v>
      </c>
      <c r="AD75" s="10"/>
      <c r="AE75" s="4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</row>
    <row r="76" spans="1:85" s="18" customFormat="1" outlineLevel="2" x14ac:dyDescent="0.15">
      <c r="A76" s="10">
        <v>2016</v>
      </c>
      <c r="B76" s="21" t="s">
        <v>591</v>
      </c>
      <c r="C76" s="26" t="s">
        <v>592</v>
      </c>
      <c r="D76" s="21" t="s">
        <v>1379</v>
      </c>
      <c r="E76" s="21" t="s">
        <v>2280</v>
      </c>
      <c r="F76" s="10">
        <v>4</v>
      </c>
      <c r="G76" s="21" t="s">
        <v>602</v>
      </c>
      <c r="H76" s="71" t="s">
        <v>603</v>
      </c>
      <c r="I76" s="21" t="s">
        <v>41</v>
      </c>
      <c r="J76" s="21" t="s">
        <v>24</v>
      </c>
      <c r="K76" s="21" t="s">
        <v>25</v>
      </c>
      <c r="L76" s="10">
        <v>100</v>
      </c>
      <c r="M76" s="10">
        <v>95</v>
      </c>
      <c r="N76" s="21" t="s">
        <v>599</v>
      </c>
      <c r="O76" s="21" t="s">
        <v>604</v>
      </c>
      <c r="P76" s="21" t="s">
        <v>28</v>
      </c>
      <c r="Q76" s="21" t="s">
        <v>593</v>
      </c>
      <c r="R76" s="21" t="s">
        <v>606</v>
      </c>
      <c r="S76" s="10">
        <v>1</v>
      </c>
      <c r="T76" s="10">
        <v>64</v>
      </c>
      <c r="U76" s="10">
        <v>64</v>
      </c>
      <c r="V76" s="21" t="s">
        <v>31</v>
      </c>
      <c r="W76" s="21" t="s">
        <v>31</v>
      </c>
      <c r="X76" s="10"/>
      <c r="Y76" s="28">
        <f>IF(M76&lt;25,1,1+(M76-25)/M76)</f>
        <v>1.736842105263158</v>
      </c>
      <c r="Z76" s="10">
        <v>1</v>
      </c>
      <c r="AA76" s="28">
        <f>U76*Y76*Z76</f>
        <v>111.15789473684211</v>
      </c>
      <c r="AB76" s="28"/>
      <c r="AC76" s="28">
        <f>AA76+AB76</f>
        <v>111.15789473684211</v>
      </c>
      <c r="AD76" s="10"/>
      <c r="AE76" s="4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</row>
    <row r="77" spans="1:85" s="18" customFormat="1" outlineLevel="2" x14ac:dyDescent="0.15">
      <c r="A77" s="10">
        <v>2015</v>
      </c>
      <c r="B77" s="21" t="s">
        <v>2047</v>
      </c>
      <c r="C77" s="26" t="s">
        <v>2048</v>
      </c>
      <c r="D77" s="21" t="s">
        <v>1413</v>
      </c>
      <c r="E77" s="21" t="s">
        <v>2280</v>
      </c>
      <c r="F77" s="10">
        <v>3</v>
      </c>
      <c r="G77" s="21" t="s">
        <v>602</v>
      </c>
      <c r="H77" s="71" t="s">
        <v>603</v>
      </c>
      <c r="I77" s="21" t="s">
        <v>41</v>
      </c>
      <c r="J77" s="21" t="s">
        <v>24</v>
      </c>
      <c r="K77" s="21" t="s">
        <v>25</v>
      </c>
      <c r="L77" s="10">
        <v>100</v>
      </c>
      <c r="M77" s="10">
        <v>60</v>
      </c>
      <c r="N77" s="21" t="s">
        <v>2049</v>
      </c>
      <c r="O77" s="21" t="s">
        <v>81</v>
      </c>
      <c r="P77" s="21" t="s">
        <v>28</v>
      </c>
      <c r="Q77" s="21" t="s">
        <v>1524</v>
      </c>
      <c r="R77" s="21" t="s">
        <v>2070</v>
      </c>
      <c r="S77" s="10">
        <v>1</v>
      </c>
      <c r="T77" s="10">
        <v>48</v>
      </c>
      <c r="U77" s="10">
        <v>48</v>
      </c>
      <c r="V77" s="21" t="s">
        <v>31</v>
      </c>
      <c r="W77" s="21" t="s">
        <v>31</v>
      </c>
      <c r="X77" s="10"/>
      <c r="Y77" s="28">
        <f>IF(M77&lt;25,1,1+(M77-25)/M77)</f>
        <v>1.5833333333333335</v>
      </c>
      <c r="Z77" s="10">
        <v>1</v>
      </c>
      <c r="AA77" s="28">
        <f>U77*Y77*Z77</f>
        <v>76</v>
      </c>
      <c r="AB77" s="28"/>
      <c r="AC77" s="28">
        <f>AA77+AB77</f>
        <v>76</v>
      </c>
      <c r="AD77" s="10"/>
      <c r="AE77" s="4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</row>
    <row r="78" spans="1:85" s="18" customFormat="1" outlineLevel="2" x14ac:dyDescent="0.15">
      <c r="A78" s="21"/>
      <c r="B78" s="21"/>
      <c r="C78" s="21" t="s">
        <v>1856</v>
      </c>
      <c r="D78" s="21" t="s">
        <v>1380</v>
      </c>
      <c r="E78" s="21" t="s">
        <v>2578</v>
      </c>
      <c r="F78" s="21"/>
      <c r="G78" s="21" t="s">
        <v>602</v>
      </c>
      <c r="H78" s="71" t="s">
        <v>2562</v>
      </c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>
        <v>24</v>
      </c>
      <c r="AD78" s="21" t="s">
        <v>2745</v>
      </c>
      <c r="AE78" s="4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</row>
    <row r="79" spans="1:85" s="46" customFormat="1" outlineLevel="2" x14ac:dyDescent="0.15">
      <c r="A79" s="10"/>
      <c r="B79" s="10"/>
      <c r="C79" s="25"/>
      <c r="D79" s="10"/>
      <c r="E79" s="27" t="s">
        <v>2320</v>
      </c>
      <c r="F79" s="10"/>
      <c r="G79" s="21" t="s">
        <v>602</v>
      </c>
      <c r="H79" s="72" t="s">
        <v>603</v>
      </c>
      <c r="I79" s="10"/>
      <c r="J79" s="10"/>
      <c r="K79" s="10"/>
      <c r="L79" s="10"/>
      <c r="M79" s="29">
        <v>4</v>
      </c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28"/>
      <c r="Z79" s="10"/>
      <c r="AA79" s="28"/>
      <c r="AB79" s="28"/>
      <c r="AC79" s="28">
        <f>M79*14</f>
        <v>56</v>
      </c>
      <c r="AD79" s="10"/>
      <c r="AE79" s="49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  <c r="CD79" s="45"/>
      <c r="CE79" s="45"/>
      <c r="CF79" s="45"/>
      <c r="CG79" s="45"/>
    </row>
    <row r="80" spans="1:85" s="18" customFormat="1" outlineLevel="2" x14ac:dyDescent="0.15">
      <c r="A80" s="57"/>
      <c r="B80" s="52"/>
      <c r="C80" s="58"/>
      <c r="D80" s="52"/>
      <c r="E80" s="52" t="s">
        <v>2798</v>
      </c>
      <c r="F80" s="52"/>
      <c r="G80" s="21" t="s">
        <v>602</v>
      </c>
      <c r="H80" s="78" t="s">
        <v>2874</v>
      </c>
      <c r="I80" s="52"/>
      <c r="J80" s="52"/>
      <c r="K80" s="52"/>
      <c r="L80" s="52"/>
      <c r="M80" s="53">
        <v>12</v>
      </c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4"/>
      <c r="Y80" s="55"/>
      <c r="Z80" s="54"/>
      <c r="AA80" s="55"/>
      <c r="AB80" s="55"/>
      <c r="AC80" s="55">
        <f>2*M80</f>
        <v>24</v>
      </c>
      <c r="AD80" s="54"/>
      <c r="AE80" s="4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</row>
    <row r="81" spans="1:85" s="18" customFormat="1" outlineLevel="1" x14ac:dyDescent="0.15">
      <c r="A81" s="57"/>
      <c r="B81" s="52"/>
      <c r="C81" s="58"/>
      <c r="D81" s="52"/>
      <c r="E81" s="52"/>
      <c r="F81" s="52"/>
      <c r="G81" s="88" t="s">
        <v>3061</v>
      </c>
      <c r="H81" s="78"/>
      <c r="I81" s="52"/>
      <c r="J81" s="52"/>
      <c r="K81" s="52"/>
      <c r="L81" s="52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4"/>
      <c r="Y81" s="55"/>
      <c r="Z81" s="54"/>
      <c r="AA81" s="55"/>
      <c r="AB81" s="55"/>
      <c r="AC81" s="55">
        <f>SUBTOTAL(9,AC75:AC80)</f>
        <v>399.15789473684208</v>
      </c>
      <c r="AD81" s="54"/>
      <c r="AE81" s="4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</row>
    <row r="82" spans="1:85" s="18" customFormat="1" outlineLevel="2" x14ac:dyDescent="0.15">
      <c r="A82" s="10">
        <v>2015</v>
      </c>
      <c r="B82" s="21" t="s">
        <v>1020</v>
      </c>
      <c r="C82" s="26" t="s">
        <v>1021</v>
      </c>
      <c r="D82" s="21" t="s">
        <v>1379</v>
      </c>
      <c r="E82" s="21" t="s">
        <v>2283</v>
      </c>
      <c r="F82" s="10">
        <v>3</v>
      </c>
      <c r="G82" s="21" t="s">
        <v>993</v>
      </c>
      <c r="H82" s="71" t="s">
        <v>994</v>
      </c>
      <c r="I82" s="21" t="s">
        <v>163</v>
      </c>
      <c r="J82" s="21" t="s">
        <v>24</v>
      </c>
      <c r="K82" s="21" t="s">
        <v>411</v>
      </c>
      <c r="L82" s="10">
        <v>53</v>
      </c>
      <c r="M82" s="10">
        <v>55</v>
      </c>
      <c r="N82" s="21" t="s">
        <v>74</v>
      </c>
      <c r="O82" s="21" t="s">
        <v>1022</v>
      </c>
      <c r="P82" s="21" t="s">
        <v>28</v>
      </c>
      <c r="Q82" s="21" t="s">
        <v>260</v>
      </c>
      <c r="R82" s="21" t="s">
        <v>1023</v>
      </c>
      <c r="S82" s="10">
        <v>1</v>
      </c>
      <c r="T82" s="10">
        <v>48</v>
      </c>
      <c r="U82" s="10">
        <v>48</v>
      </c>
      <c r="V82" s="21" t="s">
        <v>31</v>
      </c>
      <c r="W82" s="21" t="s">
        <v>31</v>
      </c>
      <c r="X82" s="10"/>
      <c r="Y82" s="28">
        <f>IF(M82&lt;25,1,1+(M82-25)/M82)</f>
        <v>1.5454545454545454</v>
      </c>
      <c r="Z82" s="10">
        <v>1.2</v>
      </c>
      <c r="AA82" s="28">
        <f>U82*Y82*Z82</f>
        <v>89.018181818181816</v>
      </c>
      <c r="AB82" s="28"/>
      <c r="AC82" s="28">
        <f>AA82+AB82</f>
        <v>89.018181818181816</v>
      </c>
      <c r="AD82" s="10"/>
      <c r="AE82" s="4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</row>
    <row r="83" spans="1:85" s="18" customFormat="1" outlineLevel="2" x14ac:dyDescent="0.15">
      <c r="A83" s="21"/>
      <c r="B83" s="21"/>
      <c r="C83" s="21" t="s">
        <v>2658</v>
      </c>
      <c r="D83" s="21" t="s">
        <v>2580</v>
      </c>
      <c r="E83" s="21" t="s">
        <v>2581</v>
      </c>
      <c r="F83" s="21"/>
      <c r="G83" s="21" t="s">
        <v>993</v>
      </c>
      <c r="H83" s="71" t="s">
        <v>2659</v>
      </c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 t="s">
        <v>29</v>
      </c>
      <c r="AC83" s="21">
        <v>24.59</v>
      </c>
      <c r="AD83" s="21" t="s">
        <v>2745</v>
      </c>
      <c r="AE83" s="4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</row>
    <row r="84" spans="1:85" s="18" customFormat="1" outlineLevel="2" x14ac:dyDescent="0.15">
      <c r="A84" s="10"/>
      <c r="B84" s="10"/>
      <c r="C84" s="25"/>
      <c r="D84" s="10"/>
      <c r="E84" s="27" t="s">
        <v>2320</v>
      </c>
      <c r="F84" s="10"/>
      <c r="G84" s="21" t="s">
        <v>993</v>
      </c>
      <c r="H84" s="72" t="s">
        <v>994</v>
      </c>
      <c r="I84" s="10"/>
      <c r="J84" s="10"/>
      <c r="K84" s="10"/>
      <c r="L84" s="10"/>
      <c r="M84" s="29">
        <v>6</v>
      </c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28"/>
      <c r="Z84" s="10"/>
      <c r="AA84" s="28"/>
      <c r="AB84" s="28"/>
      <c r="AC84" s="28">
        <f>M84*14</f>
        <v>84</v>
      </c>
      <c r="AD84" s="10"/>
      <c r="AE84" s="4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</row>
    <row r="85" spans="1:85" s="18" customFormat="1" outlineLevel="2" x14ac:dyDescent="0.15">
      <c r="A85" s="10">
        <v>2014</v>
      </c>
      <c r="B85" s="21" t="s">
        <v>1347</v>
      </c>
      <c r="C85" s="26" t="s">
        <v>1348</v>
      </c>
      <c r="D85" s="21" t="s">
        <v>1379</v>
      </c>
      <c r="E85" s="19" t="s">
        <v>2530</v>
      </c>
      <c r="F85" s="10" t="s">
        <v>2531</v>
      </c>
      <c r="G85" s="21" t="s">
        <v>993</v>
      </c>
      <c r="H85" s="72" t="s">
        <v>994</v>
      </c>
      <c r="I85" s="21"/>
      <c r="J85" s="21"/>
      <c r="K85" s="21"/>
      <c r="L85" s="10"/>
      <c r="M85" s="10">
        <v>6</v>
      </c>
      <c r="N85" s="21"/>
      <c r="O85" s="21"/>
      <c r="P85" s="21"/>
      <c r="Q85" s="21"/>
      <c r="R85" s="21"/>
      <c r="S85" s="10"/>
      <c r="T85" s="21"/>
      <c r="U85" s="21"/>
      <c r="V85" s="21"/>
      <c r="W85" s="21"/>
      <c r="X85" s="10"/>
      <c r="Y85" s="28">
        <f>IF(M85&lt;25,1,1+(M85-25)/M85)</f>
        <v>1</v>
      </c>
      <c r="Z85" s="10"/>
      <c r="AA85" s="28"/>
      <c r="AB85" s="28"/>
      <c r="AC85" s="28">
        <f>0.3*13*M85</f>
        <v>23.4</v>
      </c>
      <c r="AD85" s="10"/>
      <c r="AE85" s="4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</row>
    <row r="86" spans="1:85" s="18" customFormat="1" outlineLevel="2" x14ac:dyDescent="0.15">
      <c r="A86" s="57"/>
      <c r="B86" s="52"/>
      <c r="C86" s="58"/>
      <c r="D86" s="52"/>
      <c r="E86" s="52" t="s">
        <v>2798</v>
      </c>
      <c r="F86" s="52"/>
      <c r="G86" s="21" t="s">
        <v>993</v>
      </c>
      <c r="H86" s="78" t="s">
        <v>2875</v>
      </c>
      <c r="I86" s="52"/>
      <c r="J86" s="52"/>
      <c r="K86" s="52"/>
      <c r="L86" s="52"/>
      <c r="M86" s="53">
        <v>18</v>
      </c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4"/>
      <c r="Y86" s="55"/>
      <c r="Z86" s="54"/>
      <c r="AA86" s="55"/>
      <c r="AB86" s="55"/>
      <c r="AC86" s="55">
        <f>2*M86</f>
        <v>36</v>
      </c>
      <c r="AD86" s="54"/>
      <c r="AE86" s="4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</row>
    <row r="87" spans="1:85" s="18" customFormat="1" outlineLevel="1" x14ac:dyDescent="0.15">
      <c r="A87" s="57"/>
      <c r="B87" s="52"/>
      <c r="C87" s="58"/>
      <c r="D87" s="52"/>
      <c r="E87" s="52"/>
      <c r="F87" s="52"/>
      <c r="G87" s="88" t="s">
        <v>3062</v>
      </c>
      <c r="H87" s="78"/>
      <c r="I87" s="52"/>
      <c r="J87" s="52"/>
      <c r="K87" s="52"/>
      <c r="L87" s="52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4"/>
      <c r="Y87" s="55"/>
      <c r="Z87" s="54"/>
      <c r="AA87" s="55"/>
      <c r="AB87" s="55"/>
      <c r="AC87" s="55">
        <f>SUBTOTAL(9,AC82:AC86)</f>
        <v>257.00818181818181</v>
      </c>
      <c r="AD87" s="54"/>
      <c r="AE87" s="4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</row>
    <row r="88" spans="1:85" s="18" customFormat="1" outlineLevel="2" x14ac:dyDescent="0.15">
      <c r="A88" s="10">
        <v>2015</v>
      </c>
      <c r="B88" s="21" t="s">
        <v>1166</v>
      </c>
      <c r="C88" s="26" t="s">
        <v>1167</v>
      </c>
      <c r="D88" s="21" t="s">
        <v>1379</v>
      </c>
      <c r="E88" s="21" t="s">
        <v>2280</v>
      </c>
      <c r="F88" s="10">
        <v>3</v>
      </c>
      <c r="G88" s="21" t="s">
        <v>1168</v>
      </c>
      <c r="H88" s="71" t="s">
        <v>1169</v>
      </c>
      <c r="I88" s="21" t="s">
        <v>41</v>
      </c>
      <c r="J88" s="21" t="s">
        <v>24</v>
      </c>
      <c r="K88" s="21" t="s">
        <v>25</v>
      </c>
      <c r="L88" s="10">
        <v>20</v>
      </c>
      <c r="M88" s="10">
        <v>21</v>
      </c>
      <c r="N88" s="21" t="s">
        <v>46</v>
      </c>
      <c r="O88" s="21" t="s">
        <v>492</v>
      </c>
      <c r="P88" s="21" t="s">
        <v>28</v>
      </c>
      <c r="Q88" s="21" t="s">
        <v>391</v>
      </c>
      <c r="R88" s="21" t="s">
        <v>1170</v>
      </c>
      <c r="S88" s="10">
        <v>1</v>
      </c>
      <c r="T88" s="10">
        <v>48</v>
      </c>
      <c r="U88" s="10">
        <v>48</v>
      </c>
      <c r="V88" s="21" t="s">
        <v>31</v>
      </c>
      <c r="W88" s="21" t="s">
        <v>31</v>
      </c>
      <c r="X88" s="10"/>
      <c r="Y88" s="28">
        <f>IF(M88&lt;25,1,1+(M88-25)/M88)</f>
        <v>1</v>
      </c>
      <c r="Z88" s="10">
        <v>1</v>
      </c>
      <c r="AA88" s="28">
        <f>U88*Y88*Z88</f>
        <v>48</v>
      </c>
      <c r="AB88" s="28"/>
      <c r="AC88" s="28">
        <f>AA88+AB88</f>
        <v>48</v>
      </c>
      <c r="AD88" s="10"/>
      <c r="AE88" s="4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</row>
    <row r="89" spans="1:85" s="18" customFormat="1" outlineLevel="2" x14ac:dyDescent="0.15">
      <c r="A89" s="21"/>
      <c r="B89" s="21"/>
      <c r="C89" s="21" t="s">
        <v>2670</v>
      </c>
      <c r="D89" s="21" t="s">
        <v>2580</v>
      </c>
      <c r="E89" s="21" t="s">
        <v>2581</v>
      </c>
      <c r="F89" s="21"/>
      <c r="G89" s="21" t="s">
        <v>1168</v>
      </c>
      <c r="H89" s="71" t="s">
        <v>2671</v>
      </c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 t="s">
        <v>29</v>
      </c>
      <c r="AC89" s="21">
        <v>16</v>
      </c>
      <c r="AD89" s="21" t="s">
        <v>2745</v>
      </c>
      <c r="AE89" s="4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</row>
    <row r="90" spans="1:85" s="18" customFormat="1" outlineLevel="2" x14ac:dyDescent="0.15">
      <c r="A90" s="10"/>
      <c r="B90" s="10"/>
      <c r="C90" s="25"/>
      <c r="D90" s="10"/>
      <c r="E90" s="27" t="s">
        <v>2320</v>
      </c>
      <c r="F90" s="10"/>
      <c r="G90" s="21" t="s">
        <v>1168</v>
      </c>
      <c r="H90" s="72" t="s">
        <v>1169</v>
      </c>
      <c r="I90" s="10"/>
      <c r="J90" s="10"/>
      <c r="K90" s="10"/>
      <c r="L90" s="10"/>
      <c r="M90" s="29">
        <v>1</v>
      </c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28"/>
      <c r="Z90" s="10"/>
      <c r="AA90" s="28"/>
      <c r="AB90" s="28"/>
      <c r="AC90" s="28">
        <f>M90*14</f>
        <v>14</v>
      </c>
      <c r="AD90" s="10"/>
      <c r="AE90" s="4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</row>
    <row r="91" spans="1:85" s="18" customFormat="1" outlineLevel="2" x14ac:dyDescent="0.15">
      <c r="A91" s="10">
        <v>2014</v>
      </c>
      <c r="B91" s="21" t="s">
        <v>1347</v>
      </c>
      <c r="C91" s="26" t="s">
        <v>1348</v>
      </c>
      <c r="D91" s="21" t="s">
        <v>1379</v>
      </c>
      <c r="E91" s="19" t="s">
        <v>2530</v>
      </c>
      <c r="F91" s="10" t="s">
        <v>2531</v>
      </c>
      <c r="G91" s="21" t="s">
        <v>1168</v>
      </c>
      <c r="H91" s="74" t="s">
        <v>1169</v>
      </c>
      <c r="I91" s="52"/>
      <c r="J91" s="52"/>
      <c r="K91" s="52"/>
      <c r="L91" s="52"/>
      <c r="M91" s="51">
        <v>2</v>
      </c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4"/>
      <c r="Y91" s="55"/>
      <c r="Z91" s="54"/>
      <c r="AA91" s="55"/>
      <c r="AB91" s="55"/>
      <c r="AC91" s="28">
        <f>0.3*13*M91</f>
        <v>7.8</v>
      </c>
      <c r="AD91" s="54"/>
      <c r="AE91" s="4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</row>
    <row r="92" spans="1:85" s="18" customFormat="1" outlineLevel="2" x14ac:dyDescent="0.15">
      <c r="A92" s="57"/>
      <c r="B92" s="52"/>
      <c r="C92" s="58"/>
      <c r="D92" s="52"/>
      <c r="E92" s="52" t="s">
        <v>2798</v>
      </c>
      <c r="F92" s="52"/>
      <c r="G92" s="21" t="s">
        <v>1168</v>
      </c>
      <c r="H92" s="78" t="s">
        <v>2876</v>
      </c>
      <c r="I92" s="52"/>
      <c r="J92" s="52"/>
      <c r="K92" s="52"/>
      <c r="L92" s="52"/>
      <c r="M92" s="53">
        <v>10</v>
      </c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4"/>
      <c r="Y92" s="55"/>
      <c r="Z92" s="54"/>
      <c r="AA92" s="55"/>
      <c r="AB92" s="55"/>
      <c r="AC92" s="55">
        <f>2*M92</f>
        <v>20</v>
      </c>
      <c r="AD92" s="54"/>
      <c r="AE92" s="4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</row>
    <row r="93" spans="1:85" s="18" customFormat="1" outlineLevel="1" x14ac:dyDescent="0.15">
      <c r="A93" s="57"/>
      <c r="B93" s="52"/>
      <c r="C93" s="58"/>
      <c r="D93" s="52"/>
      <c r="E93" s="52"/>
      <c r="F93" s="52"/>
      <c r="G93" s="88" t="s">
        <v>3063</v>
      </c>
      <c r="H93" s="78"/>
      <c r="I93" s="52"/>
      <c r="J93" s="52"/>
      <c r="K93" s="52"/>
      <c r="L93" s="52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4"/>
      <c r="Y93" s="55"/>
      <c r="Z93" s="54"/>
      <c r="AA93" s="55"/>
      <c r="AB93" s="55"/>
      <c r="AC93" s="55">
        <f>SUBTOTAL(9,AC88:AC92)</f>
        <v>105.8</v>
      </c>
      <c r="AD93" s="54"/>
      <c r="AE93" s="4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</row>
    <row r="94" spans="1:85" s="18" customFormat="1" outlineLevel="2" x14ac:dyDescent="0.15">
      <c r="A94" s="10">
        <v>2017</v>
      </c>
      <c r="B94" s="21" t="s">
        <v>867</v>
      </c>
      <c r="C94" s="26" t="s">
        <v>868</v>
      </c>
      <c r="D94" s="21" t="s">
        <v>1379</v>
      </c>
      <c r="E94" s="21" t="s">
        <v>2271</v>
      </c>
      <c r="F94" s="10">
        <v>1</v>
      </c>
      <c r="G94" s="21" t="s">
        <v>869</v>
      </c>
      <c r="H94" s="71" t="s">
        <v>870</v>
      </c>
      <c r="I94" s="21" t="s">
        <v>163</v>
      </c>
      <c r="J94" s="21" t="s">
        <v>24</v>
      </c>
      <c r="K94" s="21" t="s">
        <v>25</v>
      </c>
      <c r="L94" s="10">
        <v>600</v>
      </c>
      <c r="M94" s="10">
        <v>79</v>
      </c>
      <c r="N94" s="21" t="s">
        <v>710</v>
      </c>
      <c r="O94" s="21" t="s">
        <v>871</v>
      </c>
      <c r="P94" s="21" t="s">
        <v>28</v>
      </c>
      <c r="Q94" s="21" t="s">
        <v>384</v>
      </c>
      <c r="R94" s="21" t="s">
        <v>872</v>
      </c>
      <c r="S94" s="10">
        <v>1</v>
      </c>
      <c r="T94" s="10">
        <v>16</v>
      </c>
      <c r="U94" s="10">
        <v>16</v>
      </c>
      <c r="V94" s="21" t="s">
        <v>31</v>
      </c>
      <c r="W94" s="21" t="s">
        <v>31</v>
      </c>
      <c r="X94" s="10"/>
      <c r="Y94" s="28">
        <f>IF(M94&lt;25,1,1+(M94-25)/M94)</f>
        <v>1.6835443037974684</v>
      </c>
      <c r="Z94" s="10">
        <v>1</v>
      </c>
      <c r="AA94" s="28">
        <f>U94*Y94*Z94</f>
        <v>26.936708860759495</v>
      </c>
      <c r="AB94" s="28"/>
      <c r="AC94" s="28">
        <f>AA94+AB94</f>
        <v>26.936708860759495</v>
      </c>
      <c r="AD94" s="10"/>
      <c r="AE94" s="4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</row>
    <row r="95" spans="1:85" s="18" customFormat="1" outlineLevel="2" x14ac:dyDescent="0.15">
      <c r="A95" s="10"/>
      <c r="B95" s="10"/>
      <c r="C95" s="25"/>
      <c r="D95" s="10"/>
      <c r="E95" s="27" t="s">
        <v>2320</v>
      </c>
      <c r="F95" s="10"/>
      <c r="G95" s="21" t="s">
        <v>869</v>
      </c>
      <c r="H95" s="72" t="s">
        <v>870</v>
      </c>
      <c r="I95" s="10"/>
      <c r="J95" s="10"/>
      <c r="K95" s="10"/>
      <c r="L95" s="10"/>
      <c r="M95" s="29">
        <v>2</v>
      </c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28"/>
      <c r="Z95" s="10"/>
      <c r="AA95" s="28"/>
      <c r="AB95" s="28"/>
      <c r="AC95" s="28">
        <f>M95*14</f>
        <v>28</v>
      </c>
      <c r="AD95" s="10"/>
      <c r="AE95" s="4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</row>
    <row r="96" spans="1:85" s="18" customFormat="1" outlineLevel="2" x14ac:dyDescent="0.15">
      <c r="A96" s="10">
        <v>2015</v>
      </c>
      <c r="B96" s="21" t="s">
        <v>1897</v>
      </c>
      <c r="C96" s="26" t="s">
        <v>1398</v>
      </c>
      <c r="D96" s="21" t="s">
        <v>1380</v>
      </c>
      <c r="E96" s="21" t="s">
        <v>2270</v>
      </c>
      <c r="F96" s="10">
        <v>3</v>
      </c>
      <c r="G96" s="21" t="s">
        <v>869</v>
      </c>
      <c r="H96" s="72" t="s">
        <v>870</v>
      </c>
      <c r="I96" s="21" t="s">
        <v>708</v>
      </c>
      <c r="J96" s="21" t="s">
        <v>120</v>
      </c>
      <c r="K96" s="21" t="s">
        <v>1690</v>
      </c>
      <c r="L96" s="10">
        <v>366</v>
      </c>
      <c r="M96" s="10">
        <v>60</v>
      </c>
      <c r="N96" s="21" t="s">
        <v>1568</v>
      </c>
      <c r="O96" s="21" t="s">
        <v>92</v>
      </c>
      <c r="P96" s="21" t="s">
        <v>28</v>
      </c>
      <c r="Q96" s="21" t="s">
        <v>2065</v>
      </c>
      <c r="R96" s="21" t="s">
        <v>2066</v>
      </c>
      <c r="S96" s="10">
        <v>1</v>
      </c>
      <c r="T96" s="10">
        <v>48</v>
      </c>
      <c r="U96" s="10">
        <v>48</v>
      </c>
      <c r="V96" s="21" t="s">
        <v>31</v>
      </c>
      <c r="W96" s="21" t="s">
        <v>31</v>
      </c>
      <c r="X96" s="10"/>
      <c r="Y96" s="28">
        <f>IF(M96&lt;25,1,1+(M96-25)/M96)</f>
        <v>1.5833333333333335</v>
      </c>
      <c r="Z96" s="10">
        <v>1</v>
      </c>
      <c r="AA96" s="28">
        <f>U96*Y96*Z96</f>
        <v>76</v>
      </c>
      <c r="AB96" s="28"/>
      <c r="AC96" s="28">
        <v>38</v>
      </c>
      <c r="AD96" s="10"/>
      <c r="AE96" s="4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</row>
    <row r="97" spans="1:85" s="18" customFormat="1" outlineLevel="2" x14ac:dyDescent="0.15">
      <c r="A97" s="21"/>
      <c r="B97" s="21"/>
      <c r="C97" s="21" t="s">
        <v>1643</v>
      </c>
      <c r="D97" s="21" t="s">
        <v>1380</v>
      </c>
      <c r="E97" s="21" t="s">
        <v>2272</v>
      </c>
      <c r="F97" s="21"/>
      <c r="G97" s="21" t="s">
        <v>869</v>
      </c>
      <c r="H97" s="72" t="s">
        <v>870</v>
      </c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>
        <v>12.88</v>
      </c>
      <c r="AD97" s="21" t="s">
        <v>2745</v>
      </c>
      <c r="AE97" s="4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</row>
    <row r="98" spans="1:85" s="18" customFormat="1" outlineLevel="2" x14ac:dyDescent="0.15">
      <c r="A98" s="10">
        <v>2014</v>
      </c>
      <c r="B98" s="21" t="s">
        <v>1347</v>
      </c>
      <c r="C98" s="26" t="s">
        <v>1348</v>
      </c>
      <c r="D98" s="21" t="s">
        <v>1379</v>
      </c>
      <c r="E98" s="19" t="s">
        <v>2530</v>
      </c>
      <c r="F98" s="10" t="s">
        <v>2531</v>
      </c>
      <c r="G98" s="21" t="s">
        <v>869</v>
      </c>
      <c r="H98" s="72" t="s">
        <v>870</v>
      </c>
      <c r="I98" s="21"/>
      <c r="J98" s="21"/>
      <c r="K98" s="21"/>
      <c r="L98" s="10"/>
      <c r="M98" s="10">
        <v>3</v>
      </c>
      <c r="N98" s="21"/>
      <c r="O98" s="21"/>
      <c r="P98" s="21"/>
      <c r="Q98" s="21"/>
      <c r="R98" s="21"/>
      <c r="S98" s="10"/>
      <c r="T98" s="21"/>
      <c r="U98" s="21"/>
      <c r="V98" s="21"/>
      <c r="W98" s="21"/>
      <c r="X98" s="10"/>
      <c r="Y98" s="28">
        <f>IF(M98&lt;25,1,1+(M98-25)/M98)</f>
        <v>1</v>
      </c>
      <c r="Z98" s="10"/>
      <c r="AA98" s="28"/>
      <c r="AB98" s="28"/>
      <c r="AC98" s="28">
        <f>0.3*13*M98</f>
        <v>11.7</v>
      </c>
      <c r="AD98" s="10"/>
      <c r="AE98" s="4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</row>
    <row r="99" spans="1:85" s="18" customFormat="1" outlineLevel="2" x14ac:dyDescent="0.15">
      <c r="A99" s="57"/>
      <c r="B99" s="52"/>
      <c r="C99" s="58"/>
      <c r="D99" s="52"/>
      <c r="E99" s="52" t="s">
        <v>2798</v>
      </c>
      <c r="F99" s="52"/>
      <c r="G99" s="21" t="s">
        <v>869</v>
      </c>
      <c r="H99" s="78" t="s">
        <v>2877</v>
      </c>
      <c r="I99" s="52"/>
      <c r="J99" s="52"/>
      <c r="K99" s="52"/>
      <c r="L99" s="52"/>
      <c r="M99" s="53">
        <v>6</v>
      </c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4"/>
      <c r="Y99" s="55"/>
      <c r="Z99" s="54"/>
      <c r="AA99" s="55"/>
      <c r="AB99" s="55"/>
      <c r="AC99" s="55">
        <f>2*M99</f>
        <v>12</v>
      </c>
      <c r="AD99" s="54"/>
      <c r="AE99" s="4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</row>
    <row r="100" spans="1:85" s="18" customFormat="1" outlineLevel="1" x14ac:dyDescent="0.15">
      <c r="A100" s="57"/>
      <c r="B100" s="52"/>
      <c r="C100" s="58"/>
      <c r="D100" s="52"/>
      <c r="E100" s="52"/>
      <c r="F100" s="52"/>
      <c r="G100" s="88" t="s">
        <v>3064</v>
      </c>
      <c r="H100" s="78"/>
      <c r="I100" s="52"/>
      <c r="J100" s="52"/>
      <c r="K100" s="52"/>
      <c r="L100" s="52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4"/>
      <c r="Y100" s="55"/>
      <c r="Z100" s="54"/>
      <c r="AA100" s="55"/>
      <c r="AB100" s="55"/>
      <c r="AC100" s="55">
        <f>SUBTOTAL(9,AC94:AC99)</f>
        <v>129.51670886075948</v>
      </c>
      <c r="AD100" s="54"/>
      <c r="AE100" s="4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</row>
    <row r="101" spans="1:85" s="18" customFormat="1" outlineLevel="2" x14ac:dyDescent="0.15">
      <c r="A101" s="10">
        <v>2015</v>
      </c>
      <c r="B101" s="21" t="s">
        <v>1958</v>
      </c>
      <c r="C101" s="26" t="s">
        <v>1959</v>
      </c>
      <c r="D101" s="21" t="s">
        <v>1413</v>
      </c>
      <c r="E101" s="21" t="s">
        <v>2280</v>
      </c>
      <c r="F101" s="10">
        <v>3</v>
      </c>
      <c r="G101" s="21" t="s">
        <v>1110</v>
      </c>
      <c r="H101" s="71" t="s">
        <v>2486</v>
      </c>
      <c r="I101" s="21" t="s">
        <v>708</v>
      </c>
      <c r="J101" s="21" t="s">
        <v>120</v>
      </c>
      <c r="K101" s="21" t="s">
        <v>121</v>
      </c>
      <c r="L101" s="10">
        <v>74</v>
      </c>
      <c r="M101" s="10">
        <v>62</v>
      </c>
      <c r="N101" s="21" t="s">
        <v>1449</v>
      </c>
      <c r="O101" s="21" t="s">
        <v>492</v>
      </c>
      <c r="P101" s="21" t="s">
        <v>28</v>
      </c>
      <c r="Q101" s="21" t="s">
        <v>217</v>
      </c>
      <c r="R101" s="21" t="s">
        <v>2089</v>
      </c>
      <c r="S101" s="10">
        <v>1</v>
      </c>
      <c r="T101" s="10">
        <v>48</v>
      </c>
      <c r="U101" s="10">
        <v>48</v>
      </c>
      <c r="V101" s="21" t="s">
        <v>31</v>
      </c>
      <c r="W101" s="21" t="s">
        <v>31</v>
      </c>
      <c r="X101" s="10"/>
      <c r="Y101" s="28">
        <f>IF(M101&lt;25,1,1+(M101-25)/M101)</f>
        <v>1.596774193548387</v>
      </c>
      <c r="Z101" s="10">
        <v>1</v>
      </c>
      <c r="AA101" s="28">
        <f>U101*Y101*Z101</f>
        <v>76.645161290322577</v>
      </c>
      <c r="AB101" s="28"/>
      <c r="AC101" s="28">
        <f>AA101+AB101</f>
        <v>76.645161290322577</v>
      </c>
      <c r="AD101" s="10"/>
      <c r="AE101" s="4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</row>
    <row r="102" spans="1:85" s="18" customFormat="1" outlineLevel="2" x14ac:dyDescent="0.15">
      <c r="A102" s="10">
        <v>2015</v>
      </c>
      <c r="B102" s="21" t="s">
        <v>1108</v>
      </c>
      <c r="C102" s="26" t="s">
        <v>1109</v>
      </c>
      <c r="D102" s="21" t="s">
        <v>1379</v>
      </c>
      <c r="E102" s="21" t="s">
        <v>2294</v>
      </c>
      <c r="F102" s="10">
        <v>3</v>
      </c>
      <c r="G102" s="21" t="s">
        <v>1110</v>
      </c>
      <c r="H102" s="71" t="s">
        <v>1111</v>
      </c>
      <c r="I102" s="21" t="s">
        <v>41</v>
      </c>
      <c r="J102" s="21" t="s">
        <v>24</v>
      </c>
      <c r="K102" s="21" t="s">
        <v>80</v>
      </c>
      <c r="L102" s="10">
        <v>32</v>
      </c>
      <c r="M102" s="10">
        <v>57</v>
      </c>
      <c r="N102" s="21" t="s">
        <v>781</v>
      </c>
      <c r="O102" s="21" t="s">
        <v>27</v>
      </c>
      <c r="P102" s="21" t="s">
        <v>28</v>
      </c>
      <c r="Q102" s="21" t="s">
        <v>860</v>
      </c>
      <c r="R102" s="21" t="s">
        <v>1112</v>
      </c>
      <c r="S102" s="10">
        <v>1</v>
      </c>
      <c r="T102" s="10">
        <v>48</v>
      </c>
      <c r="U102" s="10">
        <v>44</v>
      </c>
      <c r="V102" s="10">
        <v>4</v>
      </c>
      <c r="W102" s="21" t="s">
        <v>31</v>
      </c>
      <c r="X102" s="10"/>
      <c r="Y102" s="28">
        <f>IF(M102&lt;25,1,1+(M102-25)/M102)</f>
        <v>1.5614035087719298</v>
      </c>
      <c r="Z102" s="10">
        <v>1.2</v>
      </c>
      <c r="AA102" s="28">
        <f>T102*Y102*Z102</f>
        <v>89.936842105263153</v>
      </c>
      <c r="AB102" s="28"/>
      <c r="AC102" s="28">
        <f>AA102+AB102</f>
        <v>89.936842105263153</v>
      </c>
      <c r="AD102" s="10"/>
      <c r="AE102" s="4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</row>
    <row r="103" spans="1:85" s="18" customFormat="1" outlineLevel="2" x14ac:dyDescent="0.15">
      <c r="A103" s="21"/>
      <c r="B103" s="21"/>
      <c r="C103" s="21" t="s">
        <v>2666</v>
      </c>
      <c r="D103" s="21" t="s">
        <v>2580</v>
      </c>
      <c r="E103" s="21" t="s">
        <v>2581</v>
      </c>
      <c r="F103" s="21"/>
      <c r="G103" s="21" t="s">
        <v>1110</v>
      </c>
      <c r="H103" s="71" t="s">
        <v>2667</v>
      </c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 t="s">
        <v>29</v>
      </c>
      <c r="AC103" s="21">
        <v>24.31</v>
      </c>
      <c r="AD103" s="21" t="s">
        <v>2745</v>
      </c>
      <c r="AE103" s="4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</row>
    <row r="104" spans="1:85" s="18" customFormat="1" outlineLevel="2" x14ac:dyDescent="0.15">
      <c r="A104" s="21"/>
      <c r="B104" s="21"/>
      <c r="C104" s="21" t="s">
        <v>1922</v>
      </c>
      <c r="D104" s="21" t="s">
        <v>1380</v>
      </c>
      <c r="E104" s="21" t="s">
        <v>2578</v>
      </c>
      <c r="F104" s="21"/>
      <c r="G104" s="21" t="s">
        <v>1110</v>
      </c>
      <c r="H104" s="71" t="s">
        <v>2577</v>
      </c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>
        <v>32</v>
      </c>
      <c r="AD104" s="21" t="s">
        <v>2745</v>
      </c>
      <c r="AE104" s="4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</row>
    <row r="105" spans="1:85" s="18" customFormat="1" outlineLevel="2" x14ac:dyDescent="0.15">
      <c r="A105" s="10"/>
      <c r="B105" s="10"/>
      <c r="C105" s="25"/>
      <c r="D105" s="10"/>
      <c r="E105" s="27" t="s">
        <v>2320</v>
      </c>
      <c r="F105" s="10"/>
      <c r="G105" s="21" t="s">
        <v>1110</v>
      </c>
      <c r="H105" s="72" t="s">
        <v>1111</v>
      </c>
      <c r="I105" s="10"/>
      <c r="J105" s="10"/>
      <c r="K105" s="10"/>
      <c r="L105" s="10"/>
      <c r="M105" s="29">
        <v>6</v>
      </c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28"/>
      <c r="Z105" s="10"/>
      <c r="AA105" s="28"/>
      <c r="AB105" s="28"/>
      <c r="AC105" s="28">
        <f>M105*14</f>
        <v>84</v>
      </c>
      <c r="AD105" s="10"/>
      <c r="AE105" s="4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</row>
    <row r="106" spans="1:85" s="18" customFormat="1" ht="27" outlineLevel="2" x14ac:dyDescent="0.15">
      <c r="A106" s="21"/>
      <c r="B106" s="21"/>
      <c r="C106" s="26" t="s">
        <v>2413</v>
      </c>
      <c r="D106" s="21"/>
      <c r="E106" s="21" t="s">
        <v>2385</v>
      </c>
      <c r="F106" s="21"/>
      <c r="G106" s="21" t="s">
        <v>1110</v>
      </c>
      <c r="H106" s="71" t="s">
        <v>2452</v>
      </c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8">
        <v>15</v>
      </c>
      <c r="AD106" s="10"/>
      <c r="AE106" s="4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</row>
    <row r="107" spans="1:85" s="46" customFormat="1" ht="27" outlineLevel="2" x14ac:dyDescent="0.15">
      <c r="A107" s="21"/>
      <c r="B107" s="21"/>
      <c r="C107" s="26" t="s">
        <v>2437</v>
      </c>
      <c r="D107" s="21"/>
      <c r="E107" s="21" t="s">
        <v>2385</v>
      </c>
      <c r="F107" s="21"/>
      <c r="G107" s="21" t="s">
        <v>1110</v>
      </c>
      <c r="H107" s="71" t="s">
        <v>2452</v>
      </c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8">
        <v>15</v>
      </c>
      <c r="AD107" s="10"/>
      <c r="AE107" s="49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  <c r="BZ107" s="45"/>
      <c r="CA107" s="45"/>
      <c r="CB107" s="45"/>
      <c r="CC107" s="45"/>
      <c r="CD107" s="45"/>
      <c r="CE107" s="45"/>
      <c r="CF107" s="45"/>
      <c r="CG107" s="45"/>
    </row>
    <row r="108" spans="1:85" s="46" customFormat="1" ht="27" outlineLevel="2" x14ac:dyDescent="0.15">
      <c r="A108" s="21"/>
      <c r="B108" s="21"/>
      <c r="C108" s="26" t="s">
        <v>2387</v>
      </c>
      <c r="D108" s="21"/>
      <c r="E108" s="21" t="s">
        <v>2385</v>
      </c>
      <c r="F108" s="21"/>
      <c r="G108" s="21" t="s">
        <v>1110</v>
      </c>
      <c r="H108" s="71" t="s">
        <v>2452</v>
      </c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8">
        <v>15</v>
      </c>
      <c r="AD108" s="10"/>
      <c r="AE108" s="49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  <c r="BW108" s="45"/>
      <c r="BX108" s="45"/>
      <c r="BY108" s="45"/>
      <c r="BZ108" s="45"/>
      <c r="CA108" s="45"/>
      <c r="CB108" s="45"/>
      <c r="CC108" s="45"/>
      <c r="CD108" s="45"/>
      <c r="CE108" s="45"/>
      <c r="CF108" s="45"/>
      <c r="CG108" s="45"/>
    </row>
    <row r="109" spans="1:85" s="46" customFormat="1" ht="27" outlineLevel="2" x14ac:dyDescent="0.15">
      <c r="A109" s="21"/>
      <c r="B109" s="21"/>
      <c r="C109" s="26" t="s">
        <v>2444</v>
      </c>
      <c r="D109" s="21"/>
      <c r="E109" s="21" t="s">
        <v>2385</v>
      </c>
      <c r="F109" s="21"/>
      <c r="G109" s="21" t="s">
        <v>1110</v>
      </c>
      <c r="H109" s="71" t="s">
        <v>2452</v>
      </c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8">
        <v>15</v>
      </c>
      <c r="AD109" s="10"/>
      <c r="AE109" s="49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5"/>
      <c r="BZ109" s="45"/>
      <c r="CA109" s="45"/>
      <c r="CB109" s="45"/>
      <c r="CC109" s="45"/>
      <c r="CD109" s="45"/>
      <c r="CE109" s="45"/>
      <c r="CF109" s="45"/>
      <c r="CG109" s="45"/>
    </row>
    <row r="110" spans="1:85" s="18" customFormat="1" outlineLevel="2" x14ac:dyDescent="0.15">
      <c r="A110" s="10">
        <v>2014</v>
      </c>
      <c r="B110" s="21" t="s">
        <v>1347</v>
      </c>
      <c r="C110" s="26" t="s">
        <v>1348</v>
      </c>
      <c r="D110" s="21" t="s">
        <v>1379</v>
      </c>
      <c r="E110" s="19" t="s">
        <v>2530</v>
      </c>
      <c r="F110" s="10" t="s">
        <v>2531</v>
      </c>
      <c r="G110" s="21" t="s">
        <v>1110</v>
      </c>
      <c r="H110" s="71" t="s">
        <v>2533</v>
      </c>
      <c r="I110" s="21"/>
      <c r="J110" s="21"/>
      <c r="K110" s="21"/>
      <c r="L110" s="10"/>
      <c r="M110" s="10">
        <v>4</v>
      </c>
      <c r="N110" s="21"/>
      <c r="O110" s="21"/>
      <c r="P110" s="21"/>
      <c r="Q110" s="21"/>
      <c r="R110" s="21"/>
      <c r="S110" s="10"/>
      <c r="T110" s="21"/>
      <c r="U110" s="21"/>
      <c r="V110" s="21"/>
      <c r="W110" s="21"/>
      <c r="X110" s="10"/>
      <c r="Y110" s="28">
        <f>IF(M110&lt;25,1,1+(M110-25)/M110)</f>
        <v>1</v>
      </c>
      <c r="Z110" s="10"/>
      <c r="AA110" s="28"/>
      <c r="AB110" s="28"/>
      <c r="AC110" s="28">
        <f>0.3*13*M110</f>
        <v>15.6</v>
      </c>
      <c r="AD110" s="10"/>
      <c r="AE110" s="4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</row>
    <row r="111" spans="1:85" s="18" customFormat="1" outlineLevel="2" x14ac:dyDescent="0.15">
      <c r="A111" s="57"/>
      <c r="B111" s="52"/>
      <c r="C111" s="58"/>
      <c r="D111" s="52"/>
      <c r="E111" s="52" t="s">
        <v>2798</v>
      </c>
      <c r="F111" s="52"/>
      <c r="G111" s="21" t="s">
        <v>1110</v>
      </c>
      <c r="H111" s="78" t="s">
        <v>2878</v>
      </c>
      <c r="I111" s="52"/>
      <c r="J111" s="52"/>
      <c r="K111" s="52"/>
      <c r="L111" s="52"/>
      <c r="M111" s="53">
        <v>14</v>
      </c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4"/>
      <c r="Y111" s="55"/>
      <c r="Z111" s="54"/>
      <c r="AA111" s="55"/>
      <c r="AB111" s="55"/>
      <c r="AC111" s="55">
        <f>2*M111</f>
        <v>28</v>
      </c>
      <c r="AD111" s="54"/>
      <c r="AE111" s="4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</row>
    <row r="112" spans="1:85" s="18" customFormat="1" outlineLevel="1" x14ac:dyDescent="0.15">
      <c r="A112" s="57"/>
      <c r="B112" s="52"/>
      <c r="C112" s="58"/>
      <c r="D112" s="52"/>
      <c r="E112" s="52"/>
      <c r="F112" s="52"/>
      <c r="G112" s="88" t="s">
        <v>3065</v>
      </c>
      <c r="H112" s="78"/>
      <c r="I112" s="52"/>
      <c r="J112" s="52"/>
      <c r="K112" s="52"/>
      <c r="L112" s="52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4"/>
      <c r="Y112" s="55"/>
      <c r="Z112" s="54"/>
      <c r="AA112" s="55"/>
      <c r="AB112" s="55"/>
      <c r="AC112" s="55">
        <f>SUBTOTAL(9,AC101:AC111)</f>
        <v>410.49200339558575</v>
      </c>
      <c r="AD112" s="54"/>
      <c r="AE112" s="4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</row>
    <row r="113" spans="1:85" s="18" customFormat="1" outlineLevel="2" x14ac:dyDescent="0.15">
      <c r="A113" s="10">
        <v>2015</v>
      </c>
      <c r="B113" s="21" t="s">
        <v>70</v>
      </c>
      <c r="C113" s="26" t="s">
        <v>71</v>
      </c>
      <c r="D113" s="21" t="s">
        <v>1379</v>
      </c>
      <c r="E113" s="21" t="s">
        <v>2280</v>
      </c>
      <c r="F113" s="10">
        <v>3</v>
      </c>
      <c r="G113" s="21" t="s">
        <v>72</v>
      </c>
      <c r="H113" s="71" t="s">
        <v>73</v>
      </c>
      <c r="I113" s="21" t="s">
        <v>41</v>
      </c>
      <c r="J113" s="21" t="s">
        <v>24</v>
      </c>
      <c r="K113" s="21" t="s">
        <v>45</v>
      </c>
      <c r="L113" s="10">
        <v>40</v>
      </c>
      <c r="M113" s="10">
        <v>30</v>
      </c>
      <c r="N113" s="21" t="s">
        <v>74</v>
      </c>
      <c r="O113" s="21" t="s">
        <v>75</v>
      </c>
      <c r="P113" s="21" t="s">
        <v>28</v>
      </c>
      <c r="Q113" s="21" t="s">
        <v>76</v>
      </c>
      <c r="R113" s="21" t="s">
        <v>77</v>
      </c>
      <c r="S113" s="10">
        <v>1</v>
      </c>
      <c r="T113" s="10">
        <v>48</v>
      </c>
      <c r="U113" s="10">
        <v>48</v>
      </c>
      <c r="V113" s="21" t="s">
        <v>31</v>
      </c>
      <c r="W113" s="21" t="s">
        <v>31</v>
      </c>
      <c r="X113" s="10"/>
      <c r="Y113" s="28">
        <f>IF(M113&lt;25,1,1+(M113-25)/M113)</f>
        <v>1.1666666666666667</v>
      </c>
      <c r="Z113" s="10">
        <v>1</v>
      </c>
      <c r="AA113" s="28">
        <f>U113*Y113*Z113</f>
        <v>56</v>
      </c>
      <c r="AB113" s="28"/>
      <c r="AC113" s="28">
        <f>AA113+AB113</f>
        <v>56</v>
      </c>
      <c r="AD113" s="10"/>
      <c r="AE113" s="4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</row>
    <row r="114" spans="1:85" s="18" customFormat="1" outlineLevel="2" x14ac:dyDescent="0.15">
      <c r="A114" s="21"/>
      <c r="B114" s="21"/>
      <c r="C114" s="21" t="s">
        <v>2606</v>
      </c>
      <c r="D114" s="21" t="s">
        <v>2580</v>
      </c>
      <c r="E114" s="21" t="s">
        <v>2581</v>
      </c>
      <c r="F114" s="21"/>
      <c r="G114" s="21" t="s">
        <v>72</v>
      </c>
      <c r="H114" s="71" t="s">
        <v>2607</v>
      </c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 t="s">
        <v>29</v>
      </c>
      <c r="AC114" s="35">
        <v>18.670000000000002</v>
      </c>
      <c r="AD114" s="21" t="s">
        <v>2745</v>
      </c>
      <c r="AE114" s="4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</row>
    <row r="115" spans="1:85" s="18" customFormat="1" outlineLevel="2" x14ac:dyDescent="0.15">
      <c r="A115" s="10"/>
      <c r="B115" s="10"/>
      <c r="C115" s="25"/>
      <c r="D115" s="10"/>
      <c r="E115" s="27" t="s">
        <v>2320</v>
      </c>
      <c r="F115" s="10"/>
      <c r="G115" s="21" t="s">
        <v>72</v>
      </c>
      <c r="H115" s="72" t="s">
        <v>2793</v>
      </c>
      <c r="I115" s="10"/>
      <c r="J115" s="10"/>
      <c r="K115" s="10"/>
      <c r="L115" s="10"/>
      <c r="M115" s="29">
        <v>4</v>
      </c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28"/>
      <c r="Z115" s="10"/>
      <c r="AA115" s="28"/>
      <c r="AB115" s="28"/>
      <c r="AC115" s="28">
        <f>M115*14</f>
        <v>56</v>
      </c>
      <c r="AD115" s="10"/>
      <c r="AE115" s="4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</row>
    <row r="116" spans="1:85" s="18" customFormat="1" ht="27" outlineLevel="2" x14ac:dyDescent="0.15">
      <c r="A116" s="21"/>
      <c r="B116" s="21"/>
      <c r="C116" s="26" t="s">
        <v>2326</v>
      </c>
      <c r="D116" s="21"/>
      <c r="E116" s="21" t="s">
        <v>2385</v>
      </c>
      <c r="F116" s="21"/>
      <c r="G116" s="21" t="s">
        <v>72</v>
      </c>
      <c r="H116" s="71" t="s">
        <v>2358</v>
      </c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8">
        <v>15</v>
      </c>
      <c r="AD116" s="10"/>
      <c r="AE116" s="4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</row>
    <row r="117" spans="1:85" s="18" customFormat="1" outlineLevel="2" x14ac:dyDescent="0.15">
      <c r="A117" s="10">
        <v>2015</v>
      </c>
      <c r="B117" s="21" t="s">
        <v>1596</v>
      </c>
      <c r="C117" s="26" t="s">
        <v>1597</v>
      </c>
      <c r="D117" s="21" t="s">
        <v>1413</v>
      </c>
      <c r="E117" s="21" t="s">
        <v>2277</v>
      </c>
      <c r="F117" s="10">
        <v>2</v>
      </c>
      <c r="G117" s="21" t="s">
        <v>72</v>
      </c>
      <c r="H117" s="71" t="s">
        <v>2493</v>
      </c>
      <c r="I117" s="21" t="s">
        <v>98</v>
      </c>
      <c r="J117" s="21" t="s">
        <v>60</v>
      </c>
      <c r="K117" s="21" t="s">
        <v>64</v>
      </c>
      <c r="L117" s="10">
        <v>44</v>
      </c>
      <c r="M117" s="10">
        <v>38</v>
      </c>
      <c r="N117" s="21" t="s">
        <v>1598</v>
      </c>
      <c r="O117" s="21" t="s">
        <v>1815</v>
      </c>
      <c r="P117" s="21" t="s">
        <v>28</v>
      </c>
      <c r="Q117" s="21" t="s">
        <v>391</v>
      </c>
      <c r="R117" s="21" t="s">
        <v>1816</v>
      </c>
      <c r="S117" s="10">
        <v>1</v>
      </c>
      <c r="T117" s="21" t="s">
        <v>31</v>
      </c>
      <c r="U117" s="21" t="s">
        <v>31</v>
      </c>
      <c r="V117" s="21" t="s">
        <v>31</v>
      </c>
      <c r="W117" s="21" t="s">
        <v>31</v>
      </c>
      <c r="X117" s="10"/>
      <c r="Y117" s="28">
        <f>IF(M117&lt;25,1,1+(M117-25)/M117)</f>
        <v>1.3421052631578947</v>
      </c>
      <c r="Z117" s="10"/>
      <c r="AA117" s="28"/>
      <c r="AB117" s="28"/>
      <c r="AC117" s="28">
        <f>32*Y117*F117</f>
        <v>85.89473684210526</v>
      </c>
      <c r="AD117" s="10"/>
      <c r="AE117" s="4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</row>
    <row r="118" spans="1:85" s="18" customFormat="1" outlineLevel="2" x14ac:dyDescent="0.15">
      <c r="A118" s="57"/>
      <c r="B118" s="52"/>
      <c r="C118" s="58"/>
      <c r="D118" s="52"/>
      <c r="E118" s="52" t="s">
        <v>2798</v>
      </c>
      <c r="F118" s="52"/>
      <c r="G118" s="21" t="s">
        <v>72</v>
      </c>
      <c r="H118" s="78" t="s">
        <v>2879</v>
      </c>
      <c r="I118" s="52"/>
      <c r="J118" s="52"/>
      <c r="K118" s="52"/>
      <c r="L118" s="52"/>
      <c r="M118" s="53">
        <v>12</v>
      </c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4"/>
      <c r="Y118" s="55"/>
      <c r="Z118" s="54"/>
      <c r="AA118" s="55"/>
      <c r="AB118" s="55"/>
      <c r="AC118" s="55">
        <f>2*M118</f>
        <v>24</v>
      </c>
      <c r="AD118" s="54"/>
      <c r="AE118" s="4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</row>
    <row r="119" spans="1:85" s="18" customFormat="1" outlineLevel="1" x14ac:dyDescent="0.15">
      <c r="A119" s="57"/>
      <c r="B119" s="52"/>
      <c r="C119" s="58"/>
      <c r="D119" s="52"/>
      <c r="E119" s="52"/>
      <c r="F119" s="52"/>
      <c r="G119" s="88" t="s">
        <v>3066</v>
      </c>
      <c r="H119" s="78"/>
      <c r="I119" s="52"/>
      <c r="J119" s="52"/>
      <c r="K119" s="52"/>
      <c r="L119" s="52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4"/>
      <c r="Y119" s="55"/>
      <c r="Z119" s="54"/>
      <c r="AA119" s="55"/>
      <c r="AB119" s="55"/>
      <c r="AC119" s="55">
        <f>SUBTOTAL(9,AC113:AC118)</f>
        <v>255.56473684210528</v>
      </c>
      <c r="AD119" s="54"/>
      <c r="AE119" s="4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</row>
    <row r="120" spans="1:85" s="18" customFormat="1" outlineLevel="2" x14ac:dyDescent="0.15">
      <c r="A120" s="10">
        <v>2016</v>
      </c>
      <c r="B120" s="21" t="s">
        <v>407</v>
      </c>
      <c r="C120" s="26" t="s">
        <v>408</v>
      </c>
      <c r="D120" s="21" t="s">
        <v>1413</v>
      </c>
      <c r="E120" s="21" t="s">
        <v>2295</v>
      </c>
      <c r="F120" s="10">
        <v>3</v>
      </c>
      <c r="G120" s="21" t="s">
        <v>409</v>
      </c>
      <c r="H120" s="71" t="s">
        <v>410</v>
      </c>
      <c r="I120" s="21" t="s">
        <v>23</v>
      </c>
      <c r="J120" s="21" t="s">
        <v>24</v>
      </c>
      <c r="K120" s="21" t="s">
        <v>411</v>
      </c>
      <c r="L120" s="10">
        <v>88</v>
      </c>
      <c r="M120" s="10">
        <v>90</v>
      </c>
      <c r="N120" s="21" t="s">
        <v>1576</v>
      </c>
      <c r="O120" s="21" t="s">
        <v>361</v>
      </c>
      <c r="P120" s="21" t="s">
        <v>28</v>
      </c>
      <c r="Q120" s="21" t="s">
        <v>29</v>
      </c>
      <c r="R120" s="21" t="s">
        <v>2208</v>
      </c>
      <c r="S120" s="10">
        <v>1</v>
      </c>
      <c r="T120" s="10">
        <v>48</v>
      </c>
      <c r="U120" s="10">
        <v>32</v>
      </c>
      <c r="V120" s="10"/>
      <c r="W120" s="10">
        <v>16</v>
      </c>
      <c r="X120" s="27">
        <v>1</v>
      </c>
      <c r="Y120" s="28">
        <f>IF(M120&lt;25,1,1+(M120-25)/M120)</f>
        <v>1.7222222222222223</v>
      </c>
      <c r="Z120" s="10">
        <v>1</v>
      </c>
      <c r="AA120" s="28">
        <f>U120*Y120*Z120</f>
        <v>55.111111111111114</v>
      </c>
      <c r="AB120" s="28">
        <f>X120*W120*Y120</f>
        <v>27.555555555555557</v>
      </c>
      <c r="AC120" s="28">
        <f>AA120+AB120</f>
        <v>82.666666666666671</v>
      </c>
      <c r="AD120" s="10"/>
      <c r="AE120" s="4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39"/>
      <c r="CD120" s="39"/>
      <c r="CE120" s="39"/>
      <c r="CF120" s="39"/>
      <c r="CG120" s="39"/>
    </row>
    <row r="121" spans="1:85" s="18" customFormat="1" outlineLevel="2" x14ac:dyDescent="0.15">
      <c r="A121" s="10">
        <v>2017</v>
      </c>
      <c r="B121" s="21" t="s">
        <v>407</v>
      </c>
      <c r="C121" s="26" t="s">
        <v>408</v>
      </c>
      <c r="D121" s="21" t="s">
        <v>1379</v>
      </c>
      <c r="E121" s="21" t="s">
        <v>2295</v>
      </c>
      <c r="F121" s="10">
        <v>3</v>
      </c>
      <c r="G121" s="21" t="s">
        <v>409</v>
      </c>
      <c r="H121" s="71" t="s">
        <v>410</v>
      </c>
      <c r="I121" s="21" t="s">
        <v>23</v>
      </c>
      <c r="J121" s="21" t="s">
        <v>24</v>
      </c>
      <c r="K121" s="21" t="s">
        <v>411</v>
      </c>
      <c r="L121" s="10">
        <v>100</v>
      </c>
      <c r="M121" s="10">
        <v>101</v>
      </c>
      <c r="N121" s="21" t="s">
        <v>198</v>
      </c>
      <c r="O121" s="21" t="s">
        <v>412</v>
      </c>
      <c r="P121" s="21" t="s">
        <v>28</v>
      </c>
      <c r="Q121" s="21" t="s">
        <v>29</v>
      </c>
      <c r="R121" s="21" t="s">
        <v>413</v>
      </c>
      <c r="S121" s="10">
        <v>1</v>
      </c>
      <c r="T121" s="10">
        <v>48</v>
      </c>
      <c r="U121" s="10">
        <v>32</v>
      </c>
      <c r="V121" s="10"/>
      <c r="W121" s="10">
        <v>16</v>
      </c>
      <c r="X121" s="27">
        <v>1</v>
      </c>
      <c r="Y121" s="28">
        <f>IF(M121&lt;25,1,1+(M121-25)/M121)</f>
        <v>1.7524752475247525</v>
      </c>
      <c r="Z121" s="10">
        <v>1</v>
      </c>
      <c r="AA121" s="28">
        <f>U121*Y121*Z121</f>
        <v>56.079207920792079</v>
      </c>
      <c r="AB121" s="28">
        <f>X121*W121*Y121</f>
        <v>28.03960396039604</v>
      </c>
      <c r="AC121" s="28">
        <f>AA121+AB121</f>
        <v>84.118811881188122</v>
      </c>
      <c r="AD121" s="10"/>
      <c r="AE121" s="4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  <c r="CB121" s="39"/>
      <c r="CC121" s="39"/>
      <c r="CD121" s="39"/>
      <c r="CE121" s="39"/>
      <c r="CF121" s="39"/>
      <c r="CG121" s="39"/>
    </row>
    <row r="122" spans="1:85" s="18" customFormat="1" outlineLevel="1" x14ac:dyDescent="0.15">
      <c r="A122" s="10"/>
      <c r="B122" s="21"/>
      <c r="C122" s="26"/>
      <c r="D122" s="21"/>
      <c r="E122" s="21"/>
      <c r="F122" s="10"/>
      <c r="G122" s="88" t="s">
        <v>3067</v>
      </c>
      <c r="H122" s="71"/>
      <c r="I122" s="21"/>
      <c r="J122" s="21"/>
      <c r="K122" s="21"/>
      <c r="L122" s="10"/>
      <c r="M122" s="10"/>
      <c r="N122" s="21"/>
      <c r="O122" s="21"/>
      <c r="P122" s="21"/>
      <c r="Q122" s="21"/>
      <c r="R122" s="21"/>
      <c r="S122" s="10"/>
      <c r="T122" s="10"/>
      <c r="U122" s="10"/>
      <c r="V122" s="10"/>
      <c r="W122" s="10"/>
      <c r="X122" s="27"/>
      <c r="Y122" s="28"/>
      <c r="Z122" s="10"/>
      <c r="AA122" s="28"/>
      <c r="AB122" s="28"/>
      <c r="AC122" s="28">
        <f>SUBTOTAL(9,AC120:AC121)</f>
        <v>166.78547854785478</v>
      </c>
      <c r="AD122" s="10"/>
      <c r="AE122" s="4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</row>
    <row r="123" spans="1:85" s="18" customFormat="1" outlineLevel="2" x14ac:dyDescent="0.15">
      <c r="A123" s="10">
        <v>2016</v>
      </c>
      <c r="B123" s="21" t="s">
        <v>407</v>
      </c>
      <c r="C123" s="26" t="s">
        <v>408</v>
      </c>
      <c r="D123" s="21" t="s">
        <v>1413</v>
      </c>
      <c r="E123" s="21" t="s">
        <v>2295</v>
      </c>
      <c r="F123" s="10">
        <v>3</v>
      </c>
      <c r="G123" s="21" t="s">
        <v>414</v>
      </c>
      <c r="H123" s="71" t="s">
        <v>415</v>
      </c>
      <c r="I123" s="21" t="s">
        <v>23</v>
      </c>
      <c r="J123" s="21" t="s">
        <v>416</v>
      </c>
      <c r="K123" s="21" t="s">
        <v>53</v>
      </c>
      <c r="L123" s="10">
        <v>88</v>
      </c>
      <c r="M123" s="10">
        <v>90</v>
      </c>
      <c r="N123" s="21" t="s">
        <v>1986</v>
      </c>
      <c r="O123" s="21" t="s">
        <v>365</v>
      </c>
      <c r="P123" s="21" t="s">
        <v>28</v>
      </c>
      <c r="Q123" s="21" t="s">
        <v>29</v>
      </c>
      <c r="R123" s="21" t="s">
        <v>2209</v>
      </c>
      <c r="S123" s="10">
        <v>1</v>
      </c>
      <c r="T123" s="10">
        <v>48</v>
      </c>
      <c r="U123" s="10">
        <v>32</v>
      </c>
      <c r="V123" s="10"/>
      <c r="W123" s="10">
        <v>16</v>
      </c>
      <c r="X123" s="27">
        <v>1</v>
      </c>
      <c r="Y123" s="28">
        <f>IF(M123&lt;25,1,1+(M123-25)/M123)</f>
        <v>1.7222222222222223</v>
      </c>
      <c r="Z123" s="10">
        <v>1</v>
      </c>
      <c r="AA123" s="28">
        <f>U123*Y123*Z123</f>
        <v>55.111111111111114</v>
      </c>
      <c r="AB123" s="28">
        <f>X123*W123*Y123</f>
        <v>27.555555555555557</v>
      </c>
      <c r="AC123" s="28">
        <f>AA123+AB123</f>
        <v>82.666666666666671</v>
      </c>
      <c r="AD123" s="10"/>
      <c r="AE123" s="4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</row>
    <row r="124" spans="1:85" s="18" customFormat="1" outlineLevel="2" x14ac:dyDescent="0.15">
      <c r="A124" s="10">
        <v>2016</v>
      </c>
      <c r="B124" s="21" t="s">
        <v>407</v>
      </c>
      <c r="C124" s="26" t="s">
        <v>408</v>
      </c>
      <c r="D124" s="21" t="s">
        <v>1413</v>
      </c>
      <c r="E124" s="21" t="s">
        <v>2295</v>
      </c>
      <c r="F124" s="10">
        <v>3</v>
      </c>
      <c r="G124" s="21" t="s">
        <v>414</v>
      </c>
      <c r="H124" s="71" t="s">
        <v>415</v>
      </c>
      <c r="I124" s="21" t="s">
        <v>23</v>
      </c>
      <c r="J124" s="21" t="s">
        <v>416</v>
      </c>
      <c r="K124" s="21" t="s">
        <v>53</v>
      </c>
      <c r="L124" s="10">
        <v>88</v>
      </c>
      <c r="M124" s="10">
        <v>89</v>
      </c>
      <c r="N124" s="21" t="s">
        <v>1449</v>
      </c>
      <c r="O124" s="21" t="s">
        <v>361</v>
      </c>
      <c r="P124" s="21" t="s">
        <v>28</v>
      </c>
      <c r="Q124" s="21" t="s">
        <v>29</v>
      </c>
      <c r="R124" s="21" t="s">
        <v>2202</v>
      </c>
      <c r="S124" s="10">
        <v>1</v>
      </c>
      <c r="T124" s="10">
        <v>48</v>
      </c>
      <c r="U124" s="10">
        <v>32</v>
      </c>
      <c r="V124" s="10"/>
      <c r="W124" s="10">
        <v>16</v>
      </c>
      <c r="X124" s="27">
        <v>1</v>
      </c>
      <c r="Y124" s="28">
        <f>IF(M124&lt;25,1,1+(M124-25)/M124)</f>
        <v>1.7191011235955056</v>
      </c>
      <c r="Z124" s="10">
        <v>1</v>
      </c>
      <c r="AA124" s="28">
        <f>U124*Y124*Z124</f>
        <v>55.011235955056179</v>
      </c>
      <c r="AB124" s="28">
        <f>X124*W124*Y124</f>
        <v>27.50561797752809</v>
      </c>
      <c r="AC124" s="28">
        <f>AA124+AB124</f>
        <v>82.516853932584269</v>
      </c>
      <c r="AD124" s="10"/>
      <c r="AE124" s="4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  <c r="CB124" s="39"/>
      <c r="CC124" s="39"/>
      <c r="CD124" s="39"/>
      <c r="CE124" s="39"/>
      <c r="CF124" s="39"/>
      <c r="CG124" s="39"/>
    </row>
    <row r="125" spans="1:85" s="18" customFormat="1" outlineLevel="2" x14ac:dyDescent="0.15">
      <c r="A125" s="10">
        <v>2017</v>
      </c>
      <c r="B125" s="21" t="s">
        <v>407</v>
      </c>
      <c r="C125" s="26" t="s">
        <v>408</v>
      </c>
      <c r="D125" s="21" t="s">
        <v>1379</v>
      </c>
      <c r="E125" s="21" t="s">
        <v>2295</v>
      </c>
      <c r="F125" s="10">
        <v>3</v>
      </c>
      <c r="G125" s="21" t="s">
        <v>414</v>
      </c>
      <c r="H125" s="71" t="s">
        <v>415</v>
      </c>
      <c r="I125" s="21" t="s">
        <v>23</v>
      </c>
      <c r="J125" s="21" t="s">
        <v>416</v>
      </c>
      <c r="K125" s="21" t="s">
        <v>53</v>
      </c>
      <c r="L125" s="10">
        <v>100</v>
      </c>
      <c r="M125" s="10">
        <v>97</v>
      </c>
      <c r="N125" s="21" t="s">
        <v>303</v>
      </c>
      <c r="O125" s="21" t="s">
        <v>412</v>
      </c>
      <c r="P125" s="21" t="s">
        <v>28</v>
      </c>
      <c r="Q125" s="21" t="s">
        <v>29</v>
      </c>
      <c r="R125" s="21" t="s">
        <v>417</v>
      </c>
      <c r="S125" s="10">
        <v>1</v>
      </c>
      <c r="T125" s="10">
        <v>48</v>
      </c>
      <c r="U125" s="10">
        <v>32</v>
      </c>
      <c r="V125" s="10"/>
      <c r="W125" s="10">
        <v>16</v>
      </c>
      <c r="X125" s="27">
        <v>1</v>
      </c>
      <c r="Y125" s="28">
        <f>IF(M125&lt;25,1,1+(M125-25)/M125)</f>
        <v>1.7422680412371134</v>
      </c>
      <c r="Z125" s="10">
        <v>1</v>
      </c>
      <c r="AA125" s="28">
        <f>U125*Y125*Z125</f>
        <v>55.75257731958763</v>
      </c>
      <c r="AB125" s="28">
        <f>X125*W125*Y125</f>
        <v>27.876288659793815</v>
      </c>
      <c r="AC125" s="28">
        <f>AA125+AB125</f>
        <v>83.628865979381445</v>
      </c>
      <c r="AD125" s="10"/>
      <c r="AE125" s="4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</row>
    <row r="126" spans="1:85" s="18" customFormat="1" outlineLevel="2" x14ac:dyDescent="0.15">
      <c r="A126" s="10">
        <v>2017</v>
      </c>
      <c r="B126" s="21" t="s">
        <v>407</v>
      </c>
      <c r="C126" s="26" t="s">
        <v>408</v>
      </c>
      <c r="D126" s="21" t="s">
        <v>1379</v>
      </c>
      <c r="E126" s="21" t="s">
        <v>2295</v>
      </c>
      <c r="F126" s="10">
        <v>3</v>
      </c>
      <c r="G126" s="21" t="s">
        <v>414</v>
      </c>
      <c r="H126" s="71" t="s">
        <v>415</v>
      </c>
      <c r="I126" s="21" t="s">
        <v>23</v>
      </c>
      <c r="J126" s="21" t="s">
        <v>416</v>
      </c>
      <c r="K126" s="21" t="s">
        <v>53</v>
      </c>
      <c r="L126" s="10">
        <v>100</v>
      </c>
      <c r="M126" s="10">
        <v>104</v>
      </c>
      <c r="N126" s="21" t="s">
        <v>87</v>
      </c>
      <c r="O126" s="21" t="s">
        <v>412</v>
      </c>
      <c r="P126" s="21" t="s">
        <v>28</v>
      </c>
      <c r="Q126" s="21" t="s">
        <v>29</v>
      </c>
      <c r="R126" s="21" t="s">
        <v>418</v>
      </c>
      <c r="S126" s="10">
        <v>1</v>
      </c>
      <c r="T126" s="10">
        <v>48</v>
      </c>
      <c r="U126" s="10">
        <v>32</v>
      </c>
      <c r="V126" s="10"/>
      <c r="W126" s="10">
        <v>16</v>
      </c>
      <c r="X126" s="27">
        <v>1</v>
      </c>
      <c r="Y126" s="28">
        <f>IF(M126&lt;25,1,1+(M126-25)/M126)</f>
        <v>1.7596153846153846</v>
      </c>
      <c r="Z126" s="10">
        <v>1</v>
      </c>
      <c r="AA126" s="28">
        <f>U126*Y126*Z126</f>
        <v>56.307692307692307</v>
      </c>
      <c r="AB126" s="28">
        <f>X126*W126*Y126</f>
        <v>28.153846153846153</v>
      </c>
      <c r="AC126" s="28">
        <f>AA126+AB126</f>
        <v>84.461538461538453</v>
      </c>
      <c r="AD126" s="10"/>
      <c r="AE126" s="4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</row>
    <row r="127" spans="1:85" s="18" customFormat="1" outlineLevel="1" x14ac:dyDescent="0.15">
      <c r="A127" s="10"/>
      <c r="B127" s="21"/>
      <c r="C127" s="26"/>
      <c r="D127" s="21"/>
      <c r="E127" s="21"/>
      <c r="F127" s="10"/>
      <c r="G127" s="88" t="s">
        <v>3068</v>
      </c>
      <c r="H127" s="71"/>
      <c r="I127" s="21"/>
      <c r="J127" s="21"/>
      <c r="K127" s="21"/>
      <c r="L127" s="10"/>
      <c r="M127" s="10"/>
      <c r="N127" s="21"/>
      <c r="O127" s="21"/>
      <c r="P127" s="21"/>
      <c r="Q127" s="21"/>
      <c r="R127" s="21"/>
      <c r="S127" s="10"/>
      <c r="T127" s="10"/>
      <c r="U127" s="10"/>
      <c r="V127" s="10"/>
      <c r="W127" s="10"/>
      <c r="X127" s="27"/>
      <c r="Y127" s="28"/>
      <c r="Z127" s="10"/>
      <c r="AA127" s="28"/>
      <c r="AB127" s="28"/>
      <c r="AC127" s="28">
        <f>SUBTOTAL(9,AC123:AC126)</f>
        <v>333.27392504017081</v>
      </c>
      <c r="AD127" s="10"/>
      <c r="AE127" s="4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</row>
    <row r="128" spans="1:85" s="18" customFormat="1" outlineLevel="2" x14ac:dyDescent="0.15">
      <c r="A128" s="10">
        <v>2015</v>
      </c>
      <c r="B128" s="21" t="s">
        <v>1284</v>
      </c>
      <c r="C128" s="26" t="s">
        <v>1285</v>
      </c>
      <c r="D128" s="21" t="s">
        <v>1379</v>
      </c>
      <c r="E128" s="21" t="s">
        <v>2280</v>
      </c>
      <c r="F128" s="10">
        <v>3</v>
      </c>
      <c r="G128" s="21" t="s">
        <v>296</v>
      </c>
      <c r="H128" s="71" t="s">
        <v>297</v>
      </c>
      <c r="I128" s="21" t="s">
        <v>23</v>
      </c>
      <c r="J128" s="21" t="s">
        <v>25</v>
      </c>
      <c r="K128" s="21" t="s">
        <v>25</v>
      </c>
      <c r="L128" s="10">
        <v>27</v>
      </c>
      <c r="M128" s="10">
        <v>26</v>
      </c>
      <c r="N128" s="21" t="s">
        <v>46</v>
      </c>
      <c r="O128" s="21" t="s">
        <v>1286</v>
      </c>
      <c r="P128" s="21" t="s">
        <v>28</v>
      </c>
      <c r="Q128" s="21" t="s">
        <v>233</v>
      </c>
      <c r="R128" s="21" t="s">
        <v>1287</v>
      </c>
      <c r="S128" s="10">
        <v>1</v>
      </c>
      <c r="T128" s="10">
        <v>48</v>
      </c>
      <c r="U128" s="10">
        <v>48</v>
      </c>
      <c r="V128" s="21" t="s">
        <v>31</v>
      </c>
      <c r="W128" s="21" t="s">
        <v>31</v>
      </c>
      <c r="X128" s="10"/>
      <c r="Y128" s="28">
        <f>IF(M128&lt;25,1,1+(M128-25)/M128)</f>
        <v>1.0384615384615385</v>
      </c>
      <c r="Z128" s="10">
        <v>1</v>
      </c>
      <c r="AA128" s="28">
        <f>U128*Y128*Z128</f>
        <v>49.846153846153854</v>
      </c>
      <c r="AB128" s="28"/>
      <c r="AC128" s="28">
        <f>AA128+AB128</f>
        <v>49.846153846153854</v>
      </c>
      <c r="AD128" s="10"/>
      <c r="AE128" s="4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</row>
    <row r="129" spans="1:85" s="18" customFormat="1" outlineLevel="2" x14ac:dyDescent="0.15">
      <c r="A129" s="10"/>
      <c r="B129" s="10"/>
      <c r="C129" s="25"/>
      <c r="D129" s="10"/>
      <c r="E129" s="27" t="s">
        <v>2320</v>
      </c>
      <c r="F129" s="10"/>
      <c r="G129" s="21" t="s">
        <v>296</v>
      </c>
      <c r="H129" s="72" t="s">
        <v>297</v>
      </c>
      <c r="I129" s="10"/>
      <c r="J129" s="10"/>
      <c r="K129" s="10"/>
      <c r="L129" s="10"/>
      <c r="M129" s="29">
        <v>4</v>
      </c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28"/>
      <c r="Z129" s="10"/>
      <c r="AA129" s="28"/>
      <c r="AB129" s="28"/>
      <c r="AC129" s="28">
        <f>M129*14</f>
        <v>56</v>
      </c>
      <c r="AD129" s="10"/>
      <c r="AE129" s="4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</row>
    <row r="130" spans="1:85" s="18" customFormat="1" outlineLevel="2" x14ac:dyDescent="0.15">
      <c r="A130" s="10">
        <v>2014</v>
      </c>
      <c r="B130" s="21" t="s">
        <v>1527</v>
      </c>
      <c r="C130" s="26" t="s">
        <v>1528</v>
      </c>
      <c r="D130" s="21" t="s">
        <v>1413</v>
      </c>
      <c r="E130" s="21" t="s">
        <v>2275</v>
      </c>
      <c r="F130" s="10">
        <v>2</v>
      </c>
      <c r="G130" s="21" t="s">
        <v>296</v>
      </c>
      <c r="H130" s="72" t="s">
        <v>297</v>
      </c>
      <c r="I130" s="21" t="s">
        <v>23</v>
      </c>
      <c r="J130" s="21" t="s">
        <v>24</v>
      </c>
      <c r="K130" s="21" t="s">
        <v>45</v>
      </c>
      <c r="L130" s="10">
        <v>29</v>
      </c>
      <c r="M130" s="10">
        <v>21</v>
      </c>
      <c r="N130" s="21" t="s">
        <v>1529</v>
      </c>
      <c r="O130" s="21" t="s">
        <v>88</v>
      </c>
      <c r="P130" s="21" t="s">
        <v>28</v>
      </c>
      <c r="Q130" s="21" t="s">
        <v>1358</v>
      </c>
      <c r="R130" s="21" t="s">
        <v>1530</v>
      </c>
      <c r="S130" s="10">
        <v>1</v>
      </c>
      <c r="T130" s="10">
        <v>32</v>
      </c>
      <c r="U130" s="10">
        <v>32</v>
      </c>
      <c r="V130" s="21" t="s">
        <v>31</v>
      </c>
      <c r="W130" s="21" t="s">
        <v>31</v>
      </c>
      <c r="X130" s="10"/>
      <c r="Y130" s="28">
        <f>IF(M130&lt;25,1,1+(M130-25)/M130)</f>
        <v>1</v>
      </c>
      <c r="Z130" s="10">
        <v>1</v>
      </c>
      <c r="AA130" s="28">
        <f>U130*Y130*Z130</f>
        <v>32</v>
      </c>
      <c r="AB130" s="28"/>
      <c r="AC130" s="28">
        <f>AA130+AB130</f>
        <v>32</v>
      </c>
      <c r="AD130" s="10"/>
      <c r="AE130" s="4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</row>
    <row r="131" spans="1:85" s="18" customFormat="1" outlineLevel="2" x14ac:dyDescent="0.15">
      <c r="A131" s="10">
        <v>2015</v>
      </c>
      <c r="B131" s="21" t="s">
        <v>1668</v>
      </c>
      <c r="C131" s="26" t="s">
        <v>1669</v>
      </c>
      <c r="D131" s="21" t="s">
        <v>1413</v>
      </c>
      <c r="E131" s="21" t="s">
        <v>2280</v>
      </c>
      <c r="F131" s="10">
        <v>3</v>
      </c>
      <c r="G131" s="21" t="s">
        <v>296</v>
      </c>
      <c r="H131" s="72" t="s">
        <v>297</v>
      </c>
      <c r="I131" s="21" t="s">
        <v>41</v>
      </c>
      <c r="J131" s="21" t="s">
        <v>24</v>
      </c>
      <c r="K131" s="21" t="s">
        <v>25</v>
      </c>
      <c r="L131" s="10">
        <v>429</v>
      </c>
      <c r="M131" s="10">
        <v>35</v>
      </c>
      <c r="N131" s="21" t="s">
        <v>1425</v>
      </c>
      <c r="O131" s="21" t="s">
        <v>241</v>
      </c>
      <c r="P131" s="21" t="s">
        <v>28</v>
      </c>
      <c r="Q131" s="21" t="s">
        <v>1772</v>
      </c>
      <c r="R131" s="21" t="s">
        <v>1773</v>
      </c>
      <c r="S131" s="10">
        <v>1</v>
      </c>
      <c r="T131" s="10">
        <v>48</v>
      </c>
      <c r="U131" s="10">
        <v>48</v>
      </c>
      <c r="V131" s="21" t="s">
        <v>31</v>
      </c>
      <c r="W131" s="21" t="s">
        <v>31</v>
      </c>
      <c r="X131" s="10"/>
      <c r="Y131" s="28">
        <f>IF(M131&lt;25,1,1+(M131-25)/M131)</f>
        <v>1.2857142857142856</v>
      </c>
      <c r="Z131" s="10">
        <v>1</v>
      </c>
      <c r="AA131" s="28">
        <f>U131*Y131*Z131</f>
        <v>61.714285714285708</v>
      </c>
      <c r="AB131" s="28"/>
      <c r="AC131" s="28">
        <f>AA131+AB131</f>
        <v>61.714285714285708</v>
      </c>
      <c r="AD131" s="10"/>
      <c r="AE131" s="4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</row>
    <row r="132" spans="1:85" s="18" customFormat="1" outlineLevel="2" x14ac:dyDescent="0.15">
      <c r="A132" s="21"/>
      <c r="B132" s="21"/>
      <c r="C132" s="21" t="s">
        <v>1647</v>
      </c>
      <c r="D132" s="21" t="s">
        <v>1380</v>
      </c>
      <c r="E132" s="21" t="s">
        <v>2578</v>
      </c>
      <c r="F132" s="21"/>
      <c r="G132" s="21" t="s">
        <v>296</v>
      </c>
      <c r="H132" s="72" t="s">
        <v>297</v>
      </c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>
        <v>32</v>
      </c>
      <c r="AD132" s="21" t="s">
        <v>2745</v>
      </c>
      <c r="AE132" s="4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</row>
    <row r="133" spans="1:85" s="18" customFormat="1" outlineLevel="2" x14ac:dyDescent="0.15">
      <c r="A133" s="21"/>
      <c r="B133" s="21"/>
      <c r="C133" s="21" t="s">
        <v>2589</v>
      </c>
      <c r="D133" s="21" t="s">
        <v>2580</v>
      </c>
      <c r="E133" s="21" t="s">
        <v>2581</v>
      </c>
      <c r="F133" s="21"/>
      <c r="G133" s="21" t="s">
        <v>296</v>
      </c>
      <c r="H133" s="72" t="s">
        <v>297</v>
      </c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 t="s">
        <v>29</v>
      </c>
      <c r="AC133" s="21">
        <v>16</v>
      </c>
      <c r="AD133" s="21" t="s">
        <v>2745</v>
      </c>
      <c r="AE133" s="4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</row>
    <row r="134" spans="1:85" s="18" customFormat="1" outlineLevel="2" x14ac:dyDescent="0.15">
      <c r="A134" s="57"/>
      <c r="B134" s="52"/>
      <c r="C134" s="58"/>
      <c r="D134" s="52"/>
      <c r="E134" s="52" t="s">
        <v>2798</v>
      </c>
      <c r="F134" s="52"/>
      <c r="G134" s="21" t="s">
        <v>296</v>
      </c>
      <c r="H134" s="78" t="s">
        <v>2880</v>
      </c>
      <c r="I134" s="52"/>
      <c r="J134" s="52"/>
      <c r="K134" s="52"/>
      <c r="L134" s="52"/>
      <c r="M134" s="53">
        <v>7</v>
      </c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4"/>
      <c r="Y134" s="55"/>
      <c r="Z134" s="54"/>
      <c r="AA134" s="55"/>
      <c r="AB134" s="55"/>
      <c r="AC134" s="55">
        <f>2*M134</f>
        <v>14</v>
      </c>
      <c r="AD134" s="54"/>
      <c r="AE134" s="4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</row>
    <row r="135" spans="1:85" s="18" customFormat="1" outlineLevel="1" x14ac:dyDescent="0.15">
      <c r="A135" s="57"/>
      <c r="B135" s="52"/>
      <c r="C135" s="58"/>
      <c r="D135" s="52"/>
      <c r="E135" s="52"/>
      <c r="F135" s="52"/>
      <c r="G135" s="88" t="s">
        <v>3069</v>
      </c>
      <c r="H135" s="78"/>
      <c r="I135" s="52"/>
      <c r="J135" s="52"/>
      <c r="K135" s="52"/>
      <c r="L135" s="52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4"/>
      <c r="Y135" s="55"/>
      <c r="Z135" s="54"/>
      <c r="AA135" s="55"/>
      <c r="AB135" s="55"/>
      <c r="AC135" s="55">
        <f>SUBTOTAL(9,AC128:AC134)</f>
        <v>261.56043956043959</v>
      </c>
      <c r="AD135" s="54"/>
      <c r="AE135" s="4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</row>
    <row r="136" spans="1:85" s="18" customFormat="1" outlineLevel="2" x14ac:dyDescent="0.15">
      <c r="A136" s="10">
        <v>2014</v>
      </c>
      <c r="B136" s="21" t="s">
        <v>1466</v>
      </c>
      <c r="C136" s="26" t="s">
        <v>1467</v>
      </c>
      <c r="D136" s="21" t="s">
        <v>1413</v>
      </c>
      <c r="E136" s="21" t="s">
        <v>2275</v>
      </c>
      <c r="F136" s="10">
        <v>2</v>
      </c>
      <c r="G136" s="21" t="s">
        <v>758</v>
      </c>
      <c r="H136" s="71" t="s">
        <v>759</v>
      </c>
      <c r="I136" s="21" t="s">
        <v>23</v>
      </c>
      <c r="J136" s="21" t="s">
        <v>24</v>
      </c>
      <c r="K136" s="21" t="s">
        <v>25</v>
      </c>
      <c r="L136" s="10">
        <v>29</v>
      </c>
      <c r="M136" s="10">
        <v>27</v>
      </c>
      <c r="N136" s="21" t="s">
        <v>29</v>
      </c>
      <c r="O136" s="21" t="s">
        <v>29</v>
      </c>
      <c r="P136" s="21" t="s">
        <v>28</v>
      </c>
      <c r="Q136" s="21" t="s">
        <v>722</v>
      </c>
      <c r="R136" s="21" t="s">
        <v>1589</v>
      </c>
      <c r="S136" s="10">
        <v>1</v>
      </c>
      <c r="T136" s="10">
        <v>32</v>
      </c>
      <c r="U136" s="10">
        <v>32</v>
      </c>
      <c r="V136" s="21" t="s">
        <v>31</v>
      </c>
      <c r="W136" s="21" t="s">
        <v>31</v>
      </c>
      <c r="X136" s="10"/>
      <c r="Y136" s="28">
        <f>IF(M136&lt;25,1,1+(M136-25)/M136)</f>
        <v>1.074074074074074</v>
      </c>
      <c r="Z136" s="10">
        <v>1</v>
      </c>
      <c r="AA136" s="28">
        <f>U136*Y136*Z136</f>
        <v>34.370370370370367</v>
      </c>
      <c r="AB136" s="28"/>
      <c r="AC136" s="28">
        <f>AA136+AB136</f>
        <v>34.370370370370367</v>
      </c>
      <c r="AD136" s="10"/>
      <c r="AE136" s="4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  <c r="CB136" s="39"/>
      <c r="CC136" s="39"/>
      <c r="CD136" s="39"/>
      <c r="CE136" s="39"/>
      <c r="CF136" s="39"/>
      <c r="CG136" s="39"/>
    </row>
    <row r="137" spans="1:85" s="18" customFormat="1" outlineLevel="2" x14ac:dyDescent="0.15">
      <c r="A137" s="10">
        <v>2016</v>
      </c>
      <c r="B137" s="21" t="s">
        <v>756</v>
      </c>
      <c r="C137" s="26" t="s">
        <v>757</v>
      </c>
      <c r="D137" s="21" t="s">
        <v>1379</v>
      </c>
      <c r="E137" s="21" t="s">
        <v>2281</v>
      </c>
      <c r="F137" s="10">
        <v>2</v>
      </c>
      <c r="G137" s="21" t="s">
        <v>758</v>
      </c>
      <c r="H137" s="71" t="s">
        <v>759</v>
      </c>
      <c r="I137" s="21" t="s">
        <v>23</v>
      </c>
      <c r="J137" s="21" t="s">
        <v>24</v>
      </c>
      <c r="K137" s="21" t="s">
        <v>25</v>
      </c>
      <c r="L137" s="10">
        <v>35</v>
      </c>
      <c r="M137" s="10">
        <v>29</v>
      </c>
      <c r="N137" s="21" t="s">
        <v>760</v>
      </c>
      <c r="O137" s="21" t="s">
        <v>128</v>
      </c>
      <c r="P137" s="21" t="s">
        <v>28</v>
      </c>
      <c r="Q137" s="21" t="s">
        <v>192</v>
      </c>
      <c r="R137" s="21" t="s">
        <v>761</v>
      </c>
      <c r="S137" s="10">
        <v>1</v>
      </c>
      <c r="T137" s="10">
        <v>32</v>
      </c>
      <c r="U137" s="10">
        <v>32</v>
      </c>
      <c r="V137" s="21" t="s">
        <v>31</v>
      </c>
      <c r="W137" s="21" t="s">
        <v>31</v>
      </c>
      <c r="X137" s="10"/>
      <c r="Y137" s="28">
        <f>IF(M137&lt;25,1,1+(M137-25)/M137)</f>
        <v>1.1379310344827587</v>
      </c>
      <c r="Z137" s="10">
        <v>2</v>
      </c>
      <c r="AA137" s="28">
        <f>U137*Y137*Z137</f>
        <v>72.827586206896555</v>
      </c>
      <c r="AB137" s="28"/>
      <c r="AC137" s="28">
        <f>AA137+AB137</f>
        <v>72.827586206896555</v>
      </c>
      <c r="AD137" s="10"/>
      <c r="AE137" s="4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</row>
    <row r="138" spans="1:85" s="18" customFormat="1" outlineLevel="2" x14ac:dyDescent="0.15">
      <c r="A138" s="10">
        <v>2015</v>
      </c>
      <c r="B138" s="21" t="s">
        <v>1108</v>
      </c>
      <c r="C138" s="26" t="s">
        <v>1109</v>
      </c>
      <c r="D138" s="21" t="s">
        <v>1379</v>
      </c>
      <c r="E138" s="21" t="s">
        <v>2294</v>
      </c>
      <c r="F138" s="10">
        <v>3</v>
      </c>
      <c r="G138" s="21" t="s">
        <v>758</v>
      </c>
      <c r="H138" s="71" t="s">
        <v>759</v>
      </c>
      <c r="I138" s="21" t="s">
        <v>23</v>
      </c>
      <c r="J138" s="21" t="s">
        <v>24</v>
      </c>
      <c r="K138" s="21" t="s">
        <v>25</v>
      </c>
      <c r="L138" s="10">
        <v>38</v>
      </c>
      <c r="M138" s="10">
        <v>34</v>
      </c>
      <c r="N138" s="21" t="s">
        <v>29</v>
      </c>
      <c r="O138" s="21" t="s">
        <v>29</v>
      </c>
      <c r="P138" s="21" t="s">
        <v>28</v>
      </c>
      <c r="Q138" s="21" t="s">
        <v>1113</v>
      </c>
      <c r="R138" s="21" t="s">
        <v>1114</v>
      </c>
      <c r="S138" s="10">
        <v>1</v>
      </c>
      <c r="T138" s="10">
        <v>48</v>
      </c>
      <c r="U138" s="10">
        <v>44</v>
      </c>
      <c r="V138" s="10">
        <v>4</v>
      </c>
      <c r="W138" s="21" t="s">
        <v>31</v>
      </c>
      <c r="X138" s="10"/>
      <c r="Y138" s="28">
        <f>IF(M138&lt;25,1,1+(M138-25)/M138)</f>
        <v>1.2647058823529411</v>
      </c>
      <c r="Z138" s="10">
        <v>1.2</v>
      </c>
      <c r="AA138" s="28">
        <f>T138*Y138*Z138</f>
        <v>72.847058823529409</v>
      </c>
      <c r="AB138" s="28"/>
      <c r="AC138" s="28">
        <f>AA138+AB138</f>
        <v>72.847058823529409</v>
      </c>
      <c r="AD138" s="10" t="s">
        <v>2274</v>
      </c>
      <c r="AE138" s="4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</row>
    <row r="139" spans="1:85" s="18" customFormat="1" outlineLevel="2" x14ac:dyDescent="0.15">
      <c r="A139" s="10"/>
      <c r="B139" s="10"/>
      <c r="C139" s="25"/>
      <c r="D139" s="10"/>
      <c r="E139" s="27" t="s">
        <v>2320</v>
      </c>
      <c r="F139" s="10"/>
      <c r="G139" s="21" t="s">
        <v>758</v>
      </c>
      <c r="H139" s="72" t="s">
        <v>759</v>
      </c>
      <c r="I139" s="10"/>
      <c r="J139" s="10"/>
      <c r="K139" s="10"/>
      <c r="L139" s="10"/>
      <c r="M139" s="29">
        <v>5</v>
      </c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28"/>
      <c r="Z139" s="10"/>
      <c r="AA139" s="28"/>
      <c r="AB139" s="28"/>
      <c r="AC139" s="28">
        <f>M139*14</f>
        <v>70</v>
      </c>
      <c r="AD139" s="10"/>
      <c r="AE139" s="4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  <c r="CB139" s="39"/>
      <c r="CC139" s="39"/>
      <c r="CD139" s="39"/>
      <c r="CE139" s="39"/>
      <c r="CF139" s="39"/>
      <c r="CG139" s="39"/>
    </row>
    <row r="140" spans="1:85" s="18" customFormat="1" outlineLevel="2" x14ac:dyDescent="0.15">
      <c r="A140" s="57"/>
      <c r="B140" s="52"/>
      <c r="C140" s="58"/>
      <c r="D140" s="52"/>
      <c r="E140" s="52" t="s">
        <v>2798</v>
      </c>
      <c r="F140" s="52"/>
      <c r="G140" s="21" t="s">
        <v>758</v>
      </c>
      <c r="H140" s="78" t="s">
        <v>2881</v>
      </c>
      <c r="I140" s="52"/>
      <c r="J140" s="52"/>
      <c r="K140" s="52"/>
      <c r="L140" s="52"/>
      <c r="M140" s="53">
        <v>11</v>
      </c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4"/>
      <c r="Y140" s="55"/>
      <c r="Z140" s="54"/>
      <c r="AA140" s="55"/>
      <c r="AB140" s="55"/>
      <c r="AC140" s="55">
        <f>2*M140</f>
        <v>22</v>
      </c>
      <c r="AD140" s="54"/>
      <c r="AE140" s="4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  <c r="BY140" s="39"/>
      <c r="BZ140" s="39"/>
      <c r="CA140" s="39"/>
      <c r="CB140" s="39"/>
      <c r="CC140" s="39"/>
      <c r="CD140" s="39"/>
      <c r="CE140" s="39"/>
      <c r="CF140" s="39"/>
      <c r="CG140" s="39"/>
    </row>
    <row r="141" spans="1:85" s="18" customFormat="1" outlineLevel="1" x14ac:dyDescent="0.15">
      <c r="A141" s="57"/>
      <c r="B141" s="52"/>
      <c r="C141" s="58"/>
      <c r="D141" s="52"/>
      <c r="E141" s="52"/>
      <c r="F141" s="52"/>
      <c r="G141" s="88" t="s">
        <v>3070</v>
      </c>
      <c r="H141" s="78"/>
      <c r="I141" s="52"/>
      <c r="J141" s="52"/>
      <c r="K141" s="52"/>
      <c r="L141" s="52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4"/>
      <c r="Y141" s="55"/>
      <c r="Z141" s="54"/>
      <c r="AA141" s="55"/>
      <c r="AB141" s="55"/>
      <c r="AC141" s="55">
        <f>SUBTOTAL(9,AC136:AC140)</f>
        <v>272.04501540079633</v>
      </c>
      <c r="AD141" s="54"/>
      <c r="AE141" s="4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  <c r="CB141" s="39"/>
      <c r="CC141" s="39"/>
      <c r="CD141" s="39"/>
      <c r="CE141" s="39"/>
      <c r="CF141" s="39"/>
      <c r="CG141" s="39"/>
    </row>
    <row r="142" spans="1:85" s="18" customFormat="1" outlineLevel="2" x14ac:dyDescent="0.15">
      <c r="A142" s="10">
        <v>2014</v>
      </c>
      <c r="B142" s="21" t="s">
        <v>1466</v>
      </c>
      <c r="C142" s="26" t="s">
        <v>1467</v>
      </c>
      <c r="D142" s="21" t="s">
        <v>1413</v>
      </c>
      <c r="E142" s="19" t="s">
        <v>2270</v>
      </c>
      <c r="F142" s="10">
        <v>2</v>
      </c>
      <c r="G142" s="21" t="s">
        <v>1610</v>
      </c>
      <c r="H142" s="71" t="s">
        <v>1611</v>
      </c>
      <c r="I142" s="21" t="s">
        <v>163</v>
      </c>
      <c r="J142" s="21" t="s">
        <v>24</v>
      </c>
      <c r="K142" s="21" t="s">
        <v>80</v>
      </c>
      <c r="L142" s="10">
        <v>34</v>
      </c>
      <c r="M142" s="10">
        <v>29</v>
      </c>
      <c r="N142" s="21" t="s">
        <v>1433</v>
      </c>
      <c r="O142" s="21" t="s">
        <v>1196</v>
      </c>
      <c r="P142" s="21" t="s">
        <v>28</v>
      </c>
      <c r="Q142" s="21" t="s">
        <v>1361</v>
      </c>
      <c r="R142" s="21" t="s">
        <v>1612</v>
      </c>
      <c r="S142" s="10">
        <v>1</v>
      </c>
      <c r="T142" s="10">
        <v>32</v>
      </c>
      <c r="U142" s="10">
        <v>32</v>
      </c>
      <c r="V142" s="21" t="s">
        <v>31</v>
      </c>
      <c r="W142" s="21" t="s">
        <v>31</v>
      </c>
      <c r="X142" s="10"/>
      <c r="Y142" s="28">
        <f>IF(M142&lt;25,1,1+(M142-25)/M142)</f>
        <v>1.1379310344827587</v>
      </c>
      <c r="Z142" s="10">
        <v>1</v>
      </c>
      <c r="AA142" s="28">
        <f>U142*Y142*Z142</f>
        <v>36.413793103448278</v>
      </c>
      <c r="AB142" s="28"/>
      <c r="AC142" s="28">
        <f>AA142+AB142</f>
        <v>36.413793103448278</v>
      </c>
      <c r="AD142" s="10"/>
      <c r="AE142" s="4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9"/>
      <c r="BQ142" s="39"/>
      <c r="BR142" s="39"/>
      <c r="BS142" s="39"/>
      <c r="BT142" s="39"/>
      <c r="BU142" s="39"/>
      <c r="BV142" s="39"/>
      <c r="BW142" s="39"/>
      <c r="BX142" s="39"/>
      <c r="BY142" s="39"/>
      <c r="BZ142" s="39"/>
      <c r="CA142" s="39"/>
      <c r="CB142" s="39"/>
      <c r="CC142" s="39"/>
      <c r="CD142" s="39"/>
      <c r="CE142" s="39"/>
      <c r="CF142" s="39"/>
      <c r="CG142" s="39"/>
    </row>
    <row r="143" spans="1:85" s="18" customFormat="1" outlineLevel="2" x14ac:dyDescent="0.15">
      <c r="A143" s="10"/>
      <c r="B143" s="10"/>
      <c r="C143" s="25"/>
      <c r="D143" s="10"/>
      <c r="E143" s="27" t="s">
        <v>2320</v>
      </c>
      <c r="F143" s="10"/>
      <c r="G143" s="21" t="s">
        <v>1610</v>
      </c>
      <c r="H143" s="72" t="s">
        <v>1611</v>
      </c>
      <c r="I143" s="10"/>
      <c r="J143" s="10"/>
      <c r="K143" s="10"/>
      <c r="L143" s="10"/>
      <c r="M143" s="29">
        <v>4</v>
      </c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28"/>
      <c r="Z143" s="10"/>
      <c r="AA143" s="28"/>
      <c r="AB143" s="28"/>
      <c r="AC143" s="28">
        <f>M143*14</f>
        <v>56</v>
      </c>
      <c r="AD143" s="10"/>
      <c r="AE143" s="4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9"/>
      <c r="BQ143" s="39"/>
      <c r="BR143" s="39"/>
      <c r="BS143" s="39"/>
      <c r="BT143" s="39"/>
      <c r="BU143" s="39"/>
      <c r="BV143" s="39"/>
      <c r="BW143" s="39"/>
      <c r="BX143" s="39"/>
      <c r="BY143" s="39"/>
      <c r="BZ143" s="39"/>
      <c r="CA143" s="39"/>
      <c r="CB143" s="39"/>
      <c r="CC143" s="39"/>
      <c r="CD143" s="39"/>
      <c r="CE143" s="39"/>
      <c r="CF143" s="39"/>
      <c r="CG143" s="39"/>
    </row>
    <row r="144" spans="1:85" s="18" customFormat="1" outlineLevel="2" x14ac:dyDescent="0.15">
      <c r="A144" s="10">
        <v>2017</v>
      </c>
      <c r="B144" s="21" t="s">
        <v>1278</v>
      </c>
      <c r="C144" s="26" t="s">
        <v>1279</v>
      </c>
      <c r="D144" s="21" t="s">
        <v>1379</v>
      </c>
      <c r="E144" s="21" t="s">
        <v>2270</v>
      </c>
      <c r="F144" s="10">
        <v>1</v>
      </c>
      <c r="G144" s="21" t="s">
        <v>1610</v>
      </c>
      <c r="H144" s="72" t="s">
        <v>1611</v>
      </c>
      <c r="I144" s="21" t="s">
        <v>163</v>
      </c>
      <c r="J144" s="21" t="s">
        <v>24</v>
      </c>
      <c r="K144" s="21" t="s">
        <v>25</v>
      </c>
      <c r="L144" s="10">
        <v>600</v>
      </c>
      <c r="M144" s="10">
        <v>66</v>
      </c>
      <c r="N144" s="21" t="s">
        <v>710</v>
      </c>
      <c r="O144" s="21" t="s">
        <v>1282</v>
      </c>
      <c r="P144" s="21" t="s">
        <v>28</v>
      </c>
      <c r="Q144" s="21" t="s">
        <v>384</v>
      </c>
      <c r="R144" s="21" t="s">
        <v>1283</v>
      </c>
      <c r="S144" s="10">
        <v>1</v>
      </c>
      <c r="T144" s="10">
        <v>2</v>
      </c>
      <c r="U144" s="10">
        <v>2</v>
      </c>
      <c r="V144" s="21" t="s">
        <v>31</v>
      </c>
      <c r="W144" s="21" t="s">
        <v>31</v>
      </c>
      <c r="X144" s="10"/>
      <c r="Y144" s="28">
        <f>IF(M144&lt;25,1,1+(M144-25)/M144)</f>
        <v>1.6212121212121211</v>
      </c>
      <c r="Z144" s="10">
        <v>1</v>
      </c>
      <c r="AA144" s="28">
        <f>U144*Y144*Z144</f>
        <v>3.2424242424242422</v>
      </c>
      <c r="AB144" s="28"/>
      <c r="AC144" s="28">
        <f>AA144+AB144</f>
        <v>3.2424242424242422</v>
      </c>
      <c r="AD144" s="10"/>
      <c r="AE144" s="4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  <c r="BS144" s="39"/>
      <c r="BT144" s="39"/>
      <c r="BU144" s="39"/>
      <c r="BV144" s="39"/>
      <c r="BW144" s="39"/>
      <c r="BX144" s="39"/>
      <c r="BY144" s="39"/>
      <c r="BZ144" s="39"/>
      <c r="CA144" s="39"/>
      <c r="CB144" s="39"/>
      <c r="CC144" s="39"/>
      <c r="CD144" s="39"/>
      <c r="CE144" s="39"/>
      <c r="CF144" s="39"/>
      <c r="CG144" s="39"/>
    </row>
    <row r="145" spans="1:85" s="18" customFormat="1" outlineLevel="2" x14ac:dyDescent="0.15">
      <c r="A145" s="57"/>
      <c r="B145" s="52"/>
      <c r="C145" s="58"/>
      <c r="D145" s="52"/>
      <c r="E145" s="52" t="s">
        <v>2798</v>
      </c>
      <c r="F145" s="52"/>
      <c r="G145" s="21" t="s">
        <v>1610</v>
      </c>
      <c r="H145" s="78" t="s">
        <v>2882</v>
      </c>
      <c r="I145" s="52"/>
      <c r="J145" s="52"/>
      <c r="K145" s="52"/>
      <c r="L145" s="52"/>
      <c r="M145" s="53">
        <v>12</v>
      </c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4"/>
      <c r="Y145" s="55"/>
      <c r="Z145" s="54"/>
      <c r="AA145" s="55"/>
      <c r="AB145" s="55"/>
      <c r="AC145" s="55">
        <f>2*M145</f>
        <v>24</v>
      </c>
      <c r="AD145" s="54"/>
      <c r="AE145" s="4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  <c r="CB145" s="39"/>
      <c r="CC145" s="39"/>
      <c r="CD145" s="39"/>
      <c r="CE145" s="39"/>
      <c r="CF145" s="39"/>
      <c r="CG145" s="39"/>
    </row>
    <row r="146" spans="1:85" s="18" customFormat="1" outlineLevel="1" x14ac:dyDescent="0.15">
      <c r="A146" s="57"/>
      <c r="B146" s="52"/>
      <c r="C146" s="58"/>
      <c r="D146" s="52"/>
      <c r="E146" s="52"/>
      <c r="F146" s="52"/>
      <c r="G146" s="88" t="s">
        <v>3071</v>
      </c>
      <c r="H146" s="78"/>
      <c r="I146" s="52"/>
      <c r="J146" s="52"/>
      <c r="K146" s="52"/>
      <c r="L146" s="52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4"/>
      <c r="Y146" s="55"/>
      <c r="Z146" s="54"/>
      <c r="AA146" s="55"/>
      <c r="AB146" s="55"/>
      <c r="AC146" s="55">
        <f>SUBTOTAL(9,AC142:AC145)</f>
        <v>119.65621734587253</v>
      </c>
      <c r="AD146" s="54"/>
      <c r="AE146" s="4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9"/>
      <c r="CD146" s="39"/>
      <c r="CE146" s="39"/>
      <c r="CF146" s="39"/>
      <c r="CG146" s="39"/>
    </row>
    <row r="147" spans="1:85" s="18" customFormat="1" outlineLevel="2" x14ac:dyDescent="0.15">
      <c r="A147" s="10">
        <v>2016</v>
      </c>
      <c r="B147" s="21" t="s">
        <v>407</v>
      </c>
      <c r="C147" s="26" t="s">
        <v>408</v>
      </c>
      <c r="D147" s="21" t="s">
        <v>1413</v>
      </c>
      <c r="E147" s="21" t="s">
        <v>2295</v>
      </c>
      <c r="F147" s="10">
        <v>3</v>
      </c>
      <c r="G147" s="21" t="s">
        <v>2163</v>
      </c>
      <c r="H147" s="71" t="s">
        <v>2164</v>
      </c>
      <c r="I147" s="21" t="s">
        <v>41</v>
      </c>
      <c r="J147" s="21" t="s">
        <v>24</v>
      </c>
      <c r="K147" s="21" t="s">
        <v>45</v>
      </c>
      <c r="L147" s="10">
        <v>80</v>
      </c>
      <c r="M147" s="10">
        <v>83</v>
      </c>
      <c r="N147" s="21" t="s">
        <v>1849</v>
      </c>
      <c r="O147" s="21" t="s">
        <v>365</v>
      </c>
      <c r="P147" s="21" t="s">
        <v>28</v>
      </c>
      <c r="Q147" s="21" t="s">
        <v>29</v>
      </c>
      <c r="R147" s="21" t="s">
        <v>2165</v>
      </c>
      <c r="S147" s="10">
        <v>1</v>
      </c>
      <c r="T147" s="10">
        <v>48</v>
      </c>
      <c r="U147" s="10">
        <v>32</v>
      </c>
      <c r="V147" s="10"/>
      <c r="W147" s="10">
        <v>16</v>
      </c>
      <c r="X147" s="27">
        <v>1</v>
      </c>
      <c r="Y147" s="28">
        <f>IF(M147&lt;25,1,1+(M147-25)/M147)</f>
        <v>1.6987951807228916</v>
      </c>
      <c r="Z147" s="10">
        <v>1</v>
      </c>
      <c r="AA147" s="28">
        <f>U147*Y147*Z147</f>
        <v>54.361445783132531</v>
      </c>
      <c r="AB147" s="28">
        <f>X147*W147*Y147</f>
        <v>27.180722891566266</v>
      </c>
      <c r="AC147" s="28">
        <f>AA147+AB147</f>
        <v>81.5421686746988</v>
      </c>
      <c r="AD147" s="10"/>
      <c r="AE147" s="4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</row>
    <row r="148" spans="1:85" s="18" customFormat="1" outlineLevel="2" x14ac:dyDescent="0.15">
      <c r="A148" s="10">
        <v>2016</v>
      </c>
      <c r="B148" s="21" t="s">
        <v>407</v>
      </c>
      <c r="C148" s="26" t="s">
        <v>408</v>
      </c>
      <c r="D148" s="21" t="s">
        <v>1413</v>
      </c>
      <c r="E148" s="21" t="s">
        <v>2295</v>
      </c>
      <c r="F148" s="10">
        <v>3</v>
      </c>
      <c r="G148" s="21" t="s">
        <v>2163</v>
      </c>
      <c r="H148" s="71" t="s">
        <v>2164</v>
      </c>
      <c r="I148" s="21" t="s">
        <v>41</v>
      </c>
      <c r="J148" s="21" t="s">
        <v>24</v>
      </c>
      <c r="K148" s="21" t="s">
        <v>45</v>
      </c>
      <c r="L148" s="10">
        <v>88</v>
      </c>
      <c r="M148" s="10">
        <v>89</v>
      </c>
      <c r="N148" s="21" t="s">
        <v>1539</v>
      </c>
      <c r="O148" s="21" t="s">
        <v>425</v>
      </c>
      <c r="P148" s="21" t="s">
        <v>28</v>
      </c>
      <c r="Q148" s="21" t="s">
        <v>29</v>
      </c>
      <c r="R148" s="21" t="s">
        <v>2203</v>
      </c>
      <c r="S148" s="10">
        <v>1</v>
      </c>
      <c r="T148" s="10">
        <v>48</v>
      </c>
      <c r="U148" s="10">
        <v>32</v>
      </c>
      <c r="V148" s="10"/>
      <c r="W148" s="10">
        <v>16</v>
      </c>
      <c r="X148" s="27">
        <v>1</v>
      </c>
      <c r="Y148" s="28">
        <f>IF(M148&lt;25,1,1+(M148-25)/M148)</f>
        <v>1.7191011235955056</v>
      </c>
      <c r="Z148" s="10">
        <v>1</v>
      </c>
      <c r="AA148" s="28">
        <f>U148*Y148*Z148</f>
        <v>55.011235955056179</v>
      </c>
      <c r="AB148" s="28">
        <f>X148*W148*Y148</f>
        <v>27.50561797752809</v>
      </c>
      <c r="AC148" s="28">
        <f>AA148+AB148</f>
        <v>82.516853932584269</v>
      </c>
      <c r="AD148" s="10"/>
      <c r="AE148" s="4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</row>
    <row r="149" spans="1:85" s="18" customFormat="1" outlineLevel="2" x14ac:dyDescent="0.15">
      <c r="A149" s="57"/>
      <c r="B149" s="52"/>
      <c r="C149" s="58"/>
      <c r="D149" s="52"/>
      <c r="E149" s="52" t="s">
        <v>2798</v>
      </c>
      <c r="F149" s="52"/>
      <c r="G149" s="21" t="s">
        <v>2163</v>
      </c>
      <c r="H149" s="78" t="s">
        <v>2883</v>
      </c>
      <c r="I149" s="52"/>
      <c r="J149" s="52"/>
      <c r="K149" s="52"/>
      <c r="L149" s="52"/>
      <c r="M149" s="53">
        <v>7</v>
      </c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4"/>
      <c r="Y149" s="55"/>
      <c r="Z149" s="54"/>
      <c r="AA149" s="55"/>
      <c r="AB149" s="55"/>
      <c r="AC149" s="55">
        <f>2*M149</f>
        <v>14</v>
      </c>
      <c r="AD149" s="54"/>
      <c r="AE149" s="4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</row>
    <row r="150" spans="1:85" s="18" customFormat="1" outlineLevel="1" x14ac:dyDescent="0.15">
      <c r="A150" s="57"/>
      <c r="B150" s="52"/>
      <c r="C150" s="58"/>
      <c r="D150" s="52"/>
      <c r="E150" s="52"/>
      <c r="F150" s="52"/>
      <c r="G150" s="88" t="s">
        <v>3072</v>
      </c>
      <c r="H150" s="78"/>
      <c r="I150" s="52"/>
      <c r="J150" s="52"/>
      <c r="K150" s="52"/>
      <c r="L150" s="52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4"/>
      <c r="Y150" s="55"/>
      <c r="Z150" s="54"/>
      <c r="AA150" s="55"/>
      <c r="AB150" s="55"/>
      <c r="AC150" s="55">
        <f>SUBTOTAL(9,AC147:AC149)</f>
        <v>178.05902260728305</v>
      </c>
      <c r="AD150" s="54"/>
      <c r="AE150" s="4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</row>
    <row r="151" spans="1:85" s="18" customFormat="1" outlineLevel="2" x14ac:dyDescent="0.15">
      <c r="A151" s="10">
        <v>2015</v>
      </c>
      <c r="B151" s="21" t="s">
        <v>352</v>
      </c>
      <c r="C151" s="26" t="s">
        <v>353</v>
      </c>
      <c r="D151" s="21" t="s">
        <v>1379</v>
      </c>
      <c r="E151" s="21" t="s">
        <v>2287</v>
      </c>
      <c r="F151" s="10">
        <v>3</v>
      </c>
      <c r="G151" s="21" t="s">
        <v>354</v>
      </c>
      <c r="H151" s="71" t="s">
        <v>355</v>
      </c>
      <c r="I151" s="21" t="s">
        <v>23</v>
      </c>
      <c r="J151" s="21" t="s">
        <v>24</v>
      </c>
      <c r="K151" s="21" t="s">
        <v>45</v>
      </c>
      <c r="L151" s="10">
        <v>31</v>
      </c>
      <c r="M151" s="10">
        <v>51</v>
      </c>
      <c r="N151" s="21" t="s">
        <v>356</v>
      </c>
      <c r="O151" s="21" t="s">
        <v>246</v>
      </c>
      <c r="P151" s="21" t="s">
        <v>28</v>
      </c>
      <c r="Q151" s="21" t="s">
        <v>48</v>
      </c>
      <c r="R151" s="21" t="s">
        <v>357</v>
      </c>
      <c r="S151" s="10">
        <v>1</v>
      </c>
      <c r="T151" s="10">
        <v>48</v>
      </c>
      <c r="U151" s="10">
        <v>44</v>
      </c>
      <c r="V151" s="10">
        <v>4</v>
      </c>
      <c r="W151" s="21" t="s">
        <v>31</v>
      </c>
      <c r="X151" s="10">
        <v>1</v>
      </c>
      <c r="Y151" s="28">
        <f>IF(M151&lt;25,1,1+(M151-25)/M151)</f>
        <v>1.5098039215686274</v>
      </c>
      <c r="Z151" s="10">
        <v>1</v>
      </c>
      <c r="AA151" s="28">
        <f>U151*Y151*Z151</f>
        <v>66.431372549019613</v>
      </c>
      <c r="AB151" s="28">
        <f>X151*V151*Y151</f>
        <v>6.0392156862745097</v>
      </c>
      <c r="AC151" s="28">
        <f>AA151+AB151</f>
        <v>72.470588235294116</v>
      </c>
      <c r="AD151" s="10"/>
      <c r="AE151" s="4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</row>
    <row r="152" spans="1:85" s="18" customFormat="1" outlineLevel="2" x14ac:dyDescent="0.15">
      <c r="A152" s="21"/>
      <c r="B152" s="21"/>
      <c r="C152" s="21" t="s">
        <v>2599</v>
      </c>
      <c r="D152" s="21" t="s">
        <v>2580</v>
      </c>
      <c r="E152" s="21" t="s">
        <v>2581</v>
      </c>
      <c r="F152" s="21"/>
      <c r="G152" s="21" t="s">
        <v>354</v>
      </c>
      <c r="H152" s="71" t="s">
        <v>2600</v>
      </c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 t="s">
        <v>29</v>
      </c>
      <c r="AC152" s="35">
        <v>21.74</v>
      </c>
      <c r="AD152" s="21" t="s">
        <v>2745</v>
      </c>
      <c r="AE152" s="4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</row>
    <row r="153" spans="1:85" s="18" customFormat="1" outlineLevel="2" x14ac:dyDescent="0.15">
      <c r="A153" s="21">
        <v>2016</v>
      </c>
      <c r="B153" s="21" t="s">
        <v>724</v>
      </c>
      <c r="C153" s="21" t="s">
        <v>725</v>
      </c>
      <c r="D153" s="21"/>
      <c r="E153" s="21" t="s">
        <v>2578</v>
      </c>
      <c r="F153" s="21"/>
      <c r="G153" s="21" t="s">
        <v>354</v>
      </c>
      <c r="H153" s="71" t="s">
        <v>355</v>
      </c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>
        <v>40</v>
      </c>
      <c r="AD153" s="21" t="s">
        <v>2745</v>
      </c>
      <c r="AE153" s="4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</row>
    <row r="154" spans="1:85" s="18" customFormat="1" outlineLevel="2" x14ac:dyDescent="0.15">
      <c r="A154" s="10"/>
      <c r="B154" s="10"/>
      <c r="C154" s="25"/>
      <c r="D154" s="10"/>
      <c r="E154" s="27" t="s">
        <v>2320</v>
      </c>
      <c r="F154" s="10"/>
      <c r="G154" s="21" t="s">
        <v>354</v>
      </c>
      <c r="H154" s="72" t="s">
        <v>355</v>
      </c>
      <c r="I154" s="10"/>
      <c r="J154" s="10"/>
      <c r="K154" s="10"/>
      <c r="L154" s="10"/>
      <c r="M154" s="29">
        <v>3</v>
      </c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28"/>
      <c r="Z154" s="10"/>
      <c r="AA154" s="28"/>
      <c r="AB154" s="28"/>
      <c r="AC154" s="28">
        <f>M154*14</f>
        <v>42</v>
      </c>
      <c r="AD154" s="10"/>
      <c r="AE154" s="4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</row>
    <row r="155" spans="1:85" s="18" customFormat="1" outlineLevel="2" x14ac:dyDescent="0.15">
      <c r="A155" s="57"/>
      <c r="B155" s="52"/>
      <c r="C155" s="58"/>
      <c r="D155" s="52"/>
      <c r="E155" s="52" t="s">
        <v>2798</v>
      </c>
      <c r="F155" s="52"/>
      <c r="G155" s="21" t="s">
        <v>354</v>
      </c>
      <c r="H155" s="78" t="s">
        <v>2884</v>
      </c>
      <c r="I155" s="52"/>
      <c r="J155" s="52"/>
      <c r="K155" s="52"/>
      <c r="L155" s="52"/>
      <c r="M155" s="53">
        <v>3</v>
      </c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4"/>
      <c r="Y155" s="55"/>
      <c r="Z155" s="54"/>
      <c r="AA155" s="55"/>
      <c r="AB155" s="55"/>
      <c r="AC155" s="55">
        <f>2*M155</f>
        <v>6</v>
      </c>
      <c r="AD155" s="54"/>
      <c r="AE155" s="4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</row>
    <row r="156" spans="1:85" s="18" customFormat="1" outlineLevel="1" x14ac:dyDescent="0.15">
      <c r="A156" s="57"/>
      <c r="B156" s="52"/>
      <c r="C156" s="58"/>
      <c r="D156" s="52"/>
      <c r="E156" s="52"/>
      <c r="F156" s="52"/>
      <c r="G156" s="88" t="s">
        <v>3073</v>
      </c>
      <c r="H156" s="78"/>
      <c r="I156" s="52"/>
      <c r="J156" s="52"/>
      <c r="K156" s="52"/>
      <c r="L156" s="52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4"/>
      <c r="Y156" s="55"/>
      <c r="Z156" s="54"/>
      <c r="AA156" s="55"/>
      <c r="AB156" s="55"/>
      <c r="AC156" s="55">
        <f>SUBTOTAL(9,AC151:AC155)</f>
        <v>182.2105882352941</v>
      </c>
      <c r="AD156" s="54"/>
      <c r="AE156" s="4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</row>
    <row r="157" spans="1:85" s="18" customFormat="1" outlineLevel="2" x14ac:dyDescent="0.15">
      <c r="A157" s="10">
        <v>2015</v>
      </c>
      <c r="B157" s="21" t="s">
        <v>1619</v>
      </c>
      <c r="C157" s="26" t="s">
        <v>1620</v>
      </c>
      <c r="D157" s="21" t="s">
        <v>1413</v>
      </c>
      <c r="E157" s="21" t="s">
        <v>2280</v>
      </c>
      <c r="F157" s="10">
        <v>3</v>
      </c>
      <c r="G157" s="21" t="s">
        <v>1583</v>
      </c>
      <c r="H157" s="71" t="s">
        <v>1584</v>
      </c>
      <c r="I157" s="21" t="s">
        <v>41</v>
      </c>
      <c r="J157" s="21" t="s">
        <v>24</v>
      </c>
      <c r="K157" s="21" t="s">
        <v>45</v>
      </c>
      <c r="L157" s="10">
        <v>50</v>
      </c>
      <c r="M157" s="10">
        <v>60</v>
      </c>
      <c r="N157" s="21" t="s">
        <v>1568</v>
      </c>
      <c r="O157" s="21" t="s">
        <v>700</v>
      </c>
      <c r="P157" s="21" t="s">
        <v>28</v>
      </c>
      <c r="Q157" s="21" t="s">
        <v>1524</v>
      </c>
      <c r="R157" s="21" t="s">
        <v>2051</v>
      </c>
      <c r="S157" s="10">
        <v>1</v>
      </c>
      <c r="T157" s="10">
        <v>48</v>
      </c>
      <c r="U157" s="10">
        <v>48</v>
      </c>
      <c r="V157" s="21" t="s">
        <v>31</v>
      </c>
      <c r="W157" s="21" t="s">
        <v>31</v>
      </c>
      <c r="X157" s="10"/>
      <c r="Y157" s="28">
        <f>IF(M157&lt;25,1,1+(M157-25)/M157)</f>
        <v>1.5833333333333335</v>
      </c>
      <c r="Z157" s="10">
        <v>1</v>
      </c>
      <c r="AA157" s="28">
        <f>U157*Y157*Z157</f>
        <v>76</v>
      </c>
      <c r="AB157" s="28"/>
      <c r="AC157" s="28">
        <f>AA157+AB157</f>
        <v>76</v>
      </c>
      <c r="AD157" s="10"/>
      <c r="AE157" s="4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</row>
    <row r="158" spans="1:85" s="18" customFormat="1" outlineLevel="2" x14ac:dyDescent="0.15">
      <c r="A158" s="10">
        <v>2014</v>
      </c>
      <c r="B158" s="21" t="s">
        <v>1581</v>
      </c>
      <c r="C158" s="26" t="s">
        <v>1582</v>
      </c>
      <c r="D158" s="21" t="s">
        <v>1413</v>
      </c>
      <c r="E158" s="19" t="s">
        <v>2270</v>
      </c>
      <c r="F158" s="10">
        <v>2</v>
      </c>
      <c r="G158" s="21" t="s">
        <v>1583</v>
      </c>
      <c r="H158" s="71" t="s">
        <v>1584</v>
      </c>
      <c r="I158" s="21" t="s">
        <v>41</v>
      </c>
      <c r="J158" s="21" t="s">
        <v>24</v>
      </c>
      <c r="K158" s="21" t="s">
        <v>45</v>
      </c>
      <c r="L158" s="10">
        <v>57</v>
      </c>
      <c r="M158" s="10">
        <v>26</v>
      </c>
      <c r="N158" s="21" t="s">
        <v>1513</v>
      </c>
      <c r="O158" s="21" t="s">
        <v>984</v>
      </c>
      <c r="P158" s="21" t="s">
        <v>28</v>
      </c>
      <c r="Q158" s="21" t="s">
        <v>1357</v>
      </c>
      <c r="R158" s="21" t="s">
        <v>1585</v>
      </c>
      <c r="S158" s="10">
        <v>1</v>
      </c>
      <c r="T158" s="10">
        <v>32</v>
      </c>
      <c r="U158" s="10">
        <v>32</v>
      </c>
      <c r="V158" s="21" t="s">
        <v>31</v>
      </c>
      <c r="W158" s="21" t="s">
        <v>31</v>
      </c>
      <c r="X158" s="10"/>
      <c r="Y158" s="28">
        <f>IF(M158&lt;25,1,1+(M158-25)/M158)</f>
        <v>1.0384615384615385</v>
      </c>
      <c r="Z158" s="10">
        <v>1</v>
      </c>
      <c r="AA158" s="28">
        <f>U158*Y158*Z158</f>
        <v>33.230769230769234</v>
      </c>
      <c r="AB158" s="28"/>
      <c r="AC158" s="28">
        <f>AA158+AB158</f>
        <v>33.230769230769234</v>
      </c>
      <c r="AD158" s="10"/>
      <c r="AE158" s="4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</row>
    <row r="159" spans="1:85" s="18" customFormat="1" outlineLevel="2" x14ac:dyDescent="0.15">
      <c r="A159" s="21"/>
      <c r="B159" s="21"/>
      <c r="C159" s="21" t="s">
        <v>1828</v>
      </c>
      <c r="D159" s="21" t="s">
        <v>1380</v>
      </c>
      <c r="E159" s="21" t="s">
        <v>2578</v>
      </c>
      <c r="F159" s="21"/>
      <c r="G159" s="21" t="s">
        <v>1583</v>
      </c>
      <c r="H159" s="71" t="s">
        <v>2541</v>
      </c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>
        <v>25.33</v>
      </c>
      <c r="AD159" s="21" t="s">
        <v>2745</v>
      </c>
      <c r="AE159" s="4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</row>
    <row r="160" spans="1:85" s="18" customFormat="1" outlineLevel="2" x14ac:dyDescent="0.15">
      <c r="A160" s="10"/>
      <c r="B160" s="10"/>
      <c r="C160" s="25"/>
      <c r="D160" s="10"/>
      <c r="E160" s="27" t="s">
        <v>2320</v>
      </c>
      <c r="F160" s="10"/>
      <c r="G160" s="21" t="s">
        <v>1583</v>
      </c>
      <c r="H160" s="72" t="s">
        <v>1584</v>
      </c>
      <c r="I160" s="10"/>
      <c r="J160" s="10"/>
      <c r="K160" s="10"/>
      <c r="L160" s="10"/>
      <c r="M160" s="29">
        <v>5</v>
      </c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28"/>
      <c r="Z160" s="10"/>
      <c r="AA160" s="28"/>
      <c r="AB160" s="28"/>
      <c r="AC160" s="28">
        <f>M160*14</f>
        <v>70</v>
      </c>
      <c r="AD160" s="10"/>
      <c r="AE160" s="4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  <c r="CB160" s="39"/>
      <c r="CC160" s="39"/>
      <c r="CD160" s="39"/>
      <c r="CE160" s="39"/>
      <c r="CF160" s="39"/>
      <c r="CG160" s="39"/>
    </row>
    <row r="161" spans="1:85" s="18" customFormat="1" ht="27" outlineLevel="2" x14ac:dyDescent="0.15">
      <c r="A161" s="21"/>
      <c r="B161" s="21"/>
      <c r="C161" s="26" t="s">
        <v>2327</v>
      </c>
      <c r="D161" s="21"/>
      <c r="E161" s="21" t="s">
        <v>2385</v>
      </c>
      <c r="F161" s="21"/>
      <c r="G161" s="21" t="s">
        <v>1583</v>
      </c>
      <c r="H161" s="71" t="s">
        <v>2359</v>
      </c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8">
        <v>15</v>
      </c>
      <c r="AD161" s="10"/>
      <c r="AE161" s="4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  <c r="CB161" s="39"/>
      <c r="CC161" s="39"/>
      <c r="CD161" s="39"/>
      <c r="CE161" s="39"/>
      <c r="CF161" s="39"/>
      <c r="CG161" s="39"/>
    </row>
    <row r="162" spans="1:85" s="18" customFormat="1" ht="27" outlineLevel="2" x14ac:dyDescent="0.15">
      <c r="A162" s="21"/>
      <c r="B162" s="21"/>
      <c r="C162" s="26" t="s">
        <v>2394</v>
      </c>
      <c r="D162" s="21"/>
      <c r="E162" s="21" t="s">
        <v>2385</v>
      </c>
      <c r="F162" s="21"/>
      <c r="G162" s="21" t="s">
        <v>1583</v>
      </c>
      <c r="H162" s="71" t="s">
        <v>2459</v>
      </c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8">
        <v>15</v>
      </c>
      <c r="AD162" s="10"/>
      <c r="AE162" s="4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  <c r="CB162" s="39"/>
      <c r="CC162" s="39"/>
      <c r="CD162" s="39"/>
      <c r="CE162" s="39"/>
      <c r="CF162" s="39"/>
      <c r="CG162" s="39"/>
    </row>
    <row r="163" spans="1:85" s="18" customFormat="1" ht="27" outlineLevel="2" x14ac:dyDescent="0.15">
      <c r="A163" s="21"/>
      <c r="B163" s="21"/>
      <c r="C163" s="26" t="s">
        <v>2415</v>
      </c>
      <c r="D163" s="21"/>
      <c r="E163" s="21" t="s">
        <v>2385</v>
      </c>
      <c r="F163" s="21"/>
      <c r="G163" s="21" t="s">
        <v>1583</v>
      </c>
      <c r="H163" s="71" t="s">
        <v>2459</v>
      </c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8">
        <v>15</v>
      </c>
      <c r="AD163" s="10"/>
      <c r="AE163" s="4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</row>
    <row r="164" spans="1:85" s="18" customFormat="1" outlineLevel="2" x14ac:dyDescent="0.15">
      <c r="A164" s="10">
        <v>2015</v>
      </c>
      <c r="B164" s="21" t="s">
        <v>1596</v>
      </c>
      <c r="C164" s="26" t="s">
        <v>1597</v>
      </c>
      <c r="D164" s="21" t="s">
        <v>1413</v>
      </c>
      <c r="E164" s="21" t="s">
        <v>2277</v>
      </c>
      <c r="F164" s="10">
        <v>2</v>
      </c>
      <c r="G164" s="21" t="s">
        <v>1583</v>
      </c>
      <c r="H164" s="71" t="s">
        <v>2494</v>
      </c>
      <c r="I164" s="21" t="s">
        <v>98</v>
      </c>
      <c r="J164" s="21" t="s">
        <v>60</v>
      </c>
      <c r="K164" s="21" t="s">
        <v>64</v>
      </c>
      <c r="L164" s="10">
        <v>50</v>
      </c>
      <c r="M164" s="10">
        <v>60</v>
      </c>
      <c r="N164" s="21" t="s">
        <v>1598</v>
      </c>
      <c r="O164" s="21" t="s">
        <v>463</v>
      </c>
      <c r="P164" s="21" t="s">
        <v>28</v>
      </c>
      <c r="Q164" s="21" t="s">
        <v>1524</v>
      </c>
      <c r="R164" s="21" t="s">
        <v>2056</v>
      </c>
      <c r="S164" s="10">
        <v>1</v>
      </c>
      <c r="T164" s="21" t="s">
        <v>31</v>
      </c>
      <c r="U164" s="21" t="s">
        <v>31</v>
      </c>
      <c r="V164" s="21" t="s">
        <v>31</v>
      </c>
      <c r="W164" s="21" t="s">
        <v>31</v>
      </c>
      <c r="X164" s="10"/>
      <c r="Y164" s="28">
        <f>IF(M164&lt;25,1,1+(M164-25)/M164)</f>
        <v>1.5833333333333335</v>
      </c>
      <c r="Z164" s="10"/>
      <c r="AA164" s="28"/>
      <c r="AB164" s="28"/>
      <c r="AC164" s="28">
        <f>32*Y164*F164</f>
        <v>101.33333333333334</v>
      </c>
      <c r="AD164" s="10"/>
      <c r="AE164" s="4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</row>
    <row r="165" spans="1:85" s="18" customFormat="1" outlineLevel="2" x14ac:dyDescent="0.15">
      <c r="A165" s="57"/>
      <c r="B165" s="52"/>
      <c r="C165" s="58"/>
      <c r="D165" s="52"/>
      <c r="E165" s="52" t="s">
        <v>2798</v>
      </c>
      <c r="F165" s="52"/>
      <c r="G165" s="21" t="s">
        <v>1583</v>
      </c>
      <c r="H165" s="78" t="s">
        <v>2885</v>
      </c>
      <c r="I165" s="52"/>
      <c r="J165" s="52"/>
      <c r="K165" s="52"/>
      <c r="L165" s="52"/>
      <c r="M165" s="53">
        <v>15</v>
      </c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4"/>
      <c r="Y165" s="55"/>
      <c r="Z165" s="54"/>
      <c r="AA165" s="55"/>
      <c r="AB165" s="55"/>
      <c r="AC165" s="55">
        <f>2*M165</f>
        <v>30</v>
      </c>
      <c r="AD165" s="54"/>
      <c r="AE165" s="4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</row>
    <row r="166" spans="1:85" s="18" customFormat="1" outlineLevel="1" x14ac:dyDescent="0.15">
      <c r="A166" s="57"/>
      <c r="B166" s="52"/>
      <c r="C166" s="58"/>
      <c r="D166" s="52"/>
      <c r="E166" s="52"/>
      <c r="F166" s="52"/>
      <c r="G166" s="88" t="s">
        <v>3074</v>
      </c>
      <c r="H166" s="78"/>
      <c r="I166" s="52"/>
      <c r="J166" s="52"/>
      <c r="K166" s="52"/>
      <c r="L166" s="52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4"/>
      <c r="Y166" s="55"/>
      <c r="Z166" s="54"/>
      <c r="AA166" s="55"/>
      <c r="AB166" s="55"/>
      <c r="AC166" s="55">
        <f>SUBTOTAL(9,AC157:AC165)</f>
        <v>380.89410256410258</v>
      </c>
      <c r="AD166" s="54"/>
      <c r="AE166" s="4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</row>
    <row r="167" spans="1:85" s="46" customFormat="1" ht="40.5" outlineLevel="2" x14ac:dyDescent="0.15">
      <c r="A167" s="21"/>
      <c r="B167" s="21"/>
      <c r="C167" s="26" t="s">
        <v>2418</v>
      </c>
      <c r="D167" s="21"/>
      <c r="E167" s="21" t="s">
        <v>2385</v>
      </c>
      <c r="F167" s="21"/>
      <c r="G167" s="21" t="s">
        <v>2518</v>
      </c>
      <c r="H167" s="71" t="s">
        <v>2473</v>
      </c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8">
        <v>15</v>
      </c>
      <c r="AD167" s="10"/>
      <c r="AE167" s="49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  <c r="BP167" s="45"/>
      <c r="BQ167" s="45"/>
      <c r="BR167" s="45"/>
      <c r="BS167" s="45"/>
      <c r="BT167" s="45"/>
      <c r="BU167" s="45"/>
      <c r="BV167" s="45"/>
      <c r="BW167" s="45"/>
      <c r="BX167" s="45"/>
      <c r="BY167" s="45"/>
      <c r="BZ167" s="45"/>
      <c r="CA167" s="45"/>
      <c r="CB167" s="45"/>
      <c r="CC167" s="45"/>
      <c r="CD167" s="45"/>
      <c r="CE167" s="45"/>
      <c r="CF167" s="45"/>
      <c r="CG167" s="45"/>
    </row>
    <row r="168" spans="1:85" s="18" customFormat="1" outlineLevel="2" x14ac:dyDescent="0.15">
      <c r="A168" s="57"/>
      <c r="B168" s="52"/>
      <c r="C168" s="58"/>
      <c r="D168" s="52"/>
      <c r="E168" s="52" t="s">
        <v>2798</v>
      </c>
      <c r="F168" s="52"/>
      <c r="G168" s="21" t="s">
        <v>2518</v>
      </c>
      <c r="H168" s="78" t="s">
        <v>2886</v>
      </c>
      <c r="I168" s="52"/>
      <c r="J168" s="52"/>
      <c r="K168" s="52"/>
      <c r="L168" s="52"/>
      <c r="M168" s="53">
        <v>9</v>
      </c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4"/>
      <c r="Y168" s="55"/>
      <c r="Z168" s="54"/>
      <c r="AA168" s="55"/>
      <c r="AB168" s="55"/>
      <c r="AC168" s="55">
        <f>2*M168</f>
        <v>18</v>
      </c>
      <c r="AD168" s="54"/>
      <c r="AE168" s="4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</row>
    <row r="169" spans="1:85" s="18" customFormat="1" outlineLevel="1" x14ac:dyDescent="0.15">
      <c r="A169" s="57"/>
      <c r="B169" s="52"/>
      <c r="C169" s="58"/>
      <c r="D169" s="52"/>
      <c r="E169" s="52"/>
      <c r="F169" s="52"/>
      <c r="G169" s="88" t="s">
        <v>3075</v>
      </c>
      <c r="H169" s="78"/>
      <c r="I169" s="52"/>
      <c r="J169" s="52"/>
      <c r="K169" s="52"/>
      <c r="L169" s="52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4"/>
      <c r="Y169" s="55"/>
      <c r="Z169" s="54"/>
      <c r="AA169" s="55"/>
      <c r="AB169" s="55"/>
      <c r="AC169" s="55">
        <f>SUBTOTAL(9,AC167:AC168)</f>
        <v>33</v>
      </c>
      <c r="AD169" s="54"/>
      <c r="AE169" s="4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</row>
    <row r="170" spans="1:85" s="18" customFormat="1" outlineLevel="2" x14ac:dyDescent="0.15">
      <c r="A170" s="50">
        <v>2016</v>
      </c>
      <c r="B170" s="50" t="s">
        <v>724</v>
      </c>
      <c r="C170" s="50" t="s">
        <v>725</v>
      </c>
      <c r="D170" s="15"/>
      <c r="E170" s="21" t="s">
        <v>2751</v>
      </c>
      <c r="F170" s="15"/>
      <c r="G170" s="60" t="s">
        <v>2775</v>
      </c>
      <c r="H170" s="74" t="s">
        <v>2776</v>
      </c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68">
        <v>40</v>
      </c>
      <c r="AD170" s="21" t="s">
        <v>2755</v>
      </c>
      <c r="AE170" s="4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</row>
    <row r="171" spans="1:85" s="18" customFormat="1" outlineLevel="1" x14ac:dyDescent="0.15">
      <c r="A171" s="50"/>
      <c r="B171" s="50"/>
      <c r="C171" s="50"/>
      <c r="D171" s="15"/>
      <c r="E171" s="21"/>
      <c r="F171" s="15"/>
      <c r="G171" s="90" t="s">
        <v>3076</v>
      </c>
      <c r="H171" s="74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68">
        <f>SUBTOTAL(9,AC170:AC170)</f>
        <v>40</v>
      </c>
      <c r="AD171" s="21"/>
      <c r="AE171" s="4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</row>
    <row r="172" spans="1:85" s="18" customFormat="1" outlineLevel="2" x14ac:dyDescent="0.15">
      <c r="A172" s="10">
        <v>2015</v>
      </c>
      <c r="B172" s="21" t="s">
        <v>1668</v>
      </c>
      <c r="C172" s="26" t="s">
        <v>1669</v>
      </c>
      <c r="D172" s="21" t="s">
        <v>1413</v>
      </c>
      <c r="E172" s="21" t="s">
        <v>2280</v>
      </c>
      <c r="F172" s="10">
        <v>3</v>
      </c>
      <c r="G172" s="21" t="s">
        <v>1553</v>
      </c>
      <c r="H172" s="71" t="s">
        <v>1554</v>
      </c>
      <c r="I172" s="21" t="s">
        <v>163</v>
      </c>
      <c r="J172" s="21" t="s">
        <v>24</v>
      </c>
      <c r="K172" s="21" t="s">
        <v>25</v>
      </c>
      <c r="L172" s="10">
        <v>42</v>
      </c>
      <c r="M172" s="10">
        <v>30</v>
      </c>
      <c r="N172" s="21" t="s">
        <v>1425</v>
      </c>
      <c r="O172" s="21" t="s">
        <v>232</v>
      </c>
      <c r="P172" s="21" t="s">
        <v>28</v>
      </c>
      <c r="Q172" s="21" t="s">
        <v>1649</v>
      </c>
      <c r="R172" s="21" t="s">
        <v>1670</v>
      </c>
      <c r="S172" s="10">
        <v>1</v>
      </c>
      <c r="T172" s="10">
        <v>48</v>
      </c>
      <c r="U172" s="10">
        <v>48</v>
      </c>
      <c r="V172" s="21" t="s">
        <v>31</v>
      </c>
      <c r="W172" s="21" t="s">
        <v>31</v>
      </c>
      <c r="X172" s="10"/>
      <c r="Y172" s="28">
        <f>IF(M172&lt;25,1,1+(M172-25)/M172)</f>
        <v>1.1666666666666667</v>
      </c>
      <c r="Z172" s="10">
        <v>1</v>
      </c>
      <c r="AA172" s="28">
        <f>U172*Y172*Z172</f>
        <v>56</v>
      </c>
      <c r="AB172" s="28"/>
      <c r="AC172" s="28">
        <f>AA172+AB172</f>
        <v>56</v>
      </c>
      <c r="AD172" s="10"/>
      <c r="AE172" s="4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</row>
    <row r="173" spans="1:85" s="18" customFormat="1" outlineLevel="2" x14ac:dyDescent="0.15">
      <c r="A173" s="10">
        <v>2014</v>
      </c>
      <c r="B173" s="21" t="s">
        <v>1418</v>
      </c>
      <c r="C173" s="26" t="s">
        <v>1419</v>
      </c>
      <c r="D173" s="21" t="s">
        <v>1413</v>
      </c>
      <c r="E173" s="21" t="s">
        <v>2294</v>
      </c>
      <c r="F173" s="10">
        <v>2</v>
      </c>
      <c r="G173" s="21" t="s">
        <v>1553</v>
      </c>
      <c r="H173" s="71" t="s">
        <v>1554</v>
      </c>
      <c r="I173" s="21" t="s">
        <v>163</v>
      </c>
      <c r="J173" s="21" t="s">
        <v>24</v>
      </c>
      <c r="K173" s="21" t="s">
        <v>25</v>
      </c>
      <c r="L173" s="10">
        <v>30</v>
      </c>
      <c r="M173" s="10">
        <v>25</v>
      </c>
      <c r="N173" s="21" t="s">
        <v>1420</v>
      </c>
      <c r="O173" s="21" t="s">
        <v>412</v>
      </c>
      <c r="P173" s="21" t="s">
        <v>28</v>
      </c>
      <c r="Q173" s="21" t="s">
        <v>1358</v>
      </c>
      <c r="R173" s="21" t="s">
        <v>1555</v>
      </c>
      <c r="S173" s="10">
        <v>1</v>
      </c>
      <c r="T173" s="10">
        <v>32</v>
      </c>
      <c r="U173" s="10">
        <v>30</v>
      </c>
      <c r="V173" s="10">
        <v>2</v>
      </c>
      <c r="W173" s="21" t="s">
        <v>31</v>
      </c>
      <c r="X173" s="10"/>
      <c r="Y173" s="28">
        <f>IF(M173&lt;25,1,1+(M173-25)/M173)</f>
        <v>1</v>
      </c>
      <c r="Z173" s="10">
        <v>1.2</v>
      </c>
      <c r="AA173" s="28">
        <f>T173*Y173*Z173</f>
        <v>38.4</v>
      </c>
      <c r="AB173" s="28"/>
      <c r="AC173" s="28">
        <f>AA173+AB173</f>
        <v>38.4</v>
      </c>
      <c r="AD173" s="10"/>
      <c r="AE173" s="4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</row>
    <row r="174" spans="1:85" s="18" customFormat="1" outlineLevel="2" x14ac:dyDescent="0.15">
      <c r="A174" s="21"/>
      <c r="B174" s="21"/>
      <c r="C174" s="21" t="s">
        <v>1760</v>
      </c>
      <c r="D174" s="21" t="s">
        <v>1380</v>
      </c>
      <c r="E174" s="21" t="s">
        <v>2578</v>
      </c>
      <c r="F174" s="21"/>
      <c r="G174" s="21" t="s">
        <v>1553</v>
      </c>
      <c r="H174" s="71" t="s">
        <v>1554</v>
      </c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>
        <v>64</v>
      </c>
      <c r="AD174" s="21" t="s">
        <v>2745</v>
      </c>
      <c r="AE174" s="4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</row>
    <row r="175" spans="1:85" s="18" customFormat="1" outlineLevel="2" x14ac:dyDescent="0.15">
      <c r="A175" s="21"/>
      <c r="B175" s="21"/>
      <c r="C175" s="21" t="s">
        <v>1647</v>
      </c>
      <c r="D175" s="21" t="s">
        <v>1380</v>
      </c>
      <c r="E175" s="21" t="s">
        <v>2578</v>
      </c>
      <c r="F175" s="21"/>
      <c r="G175" s="21" t="s">
        <v>1553</v>
      </c>
      <c r="H175" s="71" t="s">
        <v>2559</v>
      </c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>
        <v>32</v>
      </c>
      <c r="AD175" s="21" t="s">
        <v>2745</v>
      </c>
      <c r="AE175" s="4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</row>
    <row r="176" spans="1:85" s="18" customFormat="1" outlineLevel="2" x14ac:dyDescent="0.15">
      <c r="A176" s="10"/>
      <c r="B176" s="10"/>
      <c r="C176" s="25"/>
      <c r="D176" s="10"/>
      <c r="E176" s="27" t="s">
        <v>2320</v>
      </c>
      <c r="F176" s="10"/>
      <c r="G176" s="21" t="s">
        <v>1553</v>
      </c>
      <c r="H176" s="72" t="s">
        <v>1554</v>
      </c>
      <c r="I176" s="10"/>
      <c r="J176" s="10"/>
      <c r="K176" s="10"/>
      <c r="L176" s="10"/>
      <c r="M176" s="29">
        <v>4</v>
      </c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28"/>
      <c r="Z176" s="10"/>
      <c r="AA176" s="28"/>
      <c r="AB176" s="28"/>
      <c r="AC176" s="28">
        <f>M176*14</f>
        <v>56</v>
      </c>
      <c r="AD176" s="10"/>
      <c r="AE176" s="4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</row>
    <row r="177" spans="1:85" s="18" customFormat="1" outlineLevel="2" x14ac:dyDescent="0.15">
      <c r="A177" s="57"/>
      <c r="B177" s="52"/>
      <c r="C177" s="58"/>
      <c r="D177" s="52"/>
      <c r="E177" s="52" t="s">
        <v>2798</v>
      </c>
      <c r="F177" s="52"/>
      <c r="G177" s="21" t="s">
        <v>1553</v>
      </c>
      <c r="H177" s="78" t="s">
        <v>2887</v>
      </c>
      <c r="I177" s="52"/>
      <c r="J177" s="52"/>
      <c r="K177" s="52"/>
      <c r="L177" s="52"/>
      <c r="M177" s="53">
        <v>7</v>
      </c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4"/>
      <c r="Y177" s="55"/>
      <c r="Z177" s="54"/>
      <c r="AA177" s="55"/>
      <c r="AB177" s="55"/>
      <c r="AC177" s="55">
        <f>2*M177</f>
        <v>14</v>
      </c>
      <c r="AD177" s="54"/>
      <c r="AE177" s="4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</row>
    <row r="178" spans="1:85" s="18" customFormat="1" outlineLevel="1" x14ac:dyDescent="0.15">
      <c r="A178" s="57"/>
      <c r="B178" s="52"/>
      <c r="C178" s="58"/>
      <c r="D178" s="52"/>
      <c r="E178" s="52"/>
      <c r="F178" s="52"/>
      <c r="G178" s="88" t="s">
        <v>3077</v>
      </c>
      <c r="H178" s="78"/>
      <c r="I178" s="52"/>
      <c r="J178" s="52"/>
      <c r="K178" s="52"/>
      <c r="L178" s="52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4"/>
      <c r="Y178" s="55"/>
      <c r="Z178" s="54"/>
      <c r="AA178" s="55"/>
      <c r="AB178" s="55"/>
      <c r="AC178" s="55">
        <f>SUBTOTAL(9,AC172:AC177)</f>
        <v>260.39999999999998</v>
      </c>
      <c r="AD178" s="54"/>
      <c r="AE178" s="4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</row>
    <row r="179" spans="1:85" s="18" customFormat="1" outlineLevel="2" x14ac:dyDescent="0.15">
      <c r="A179" s="57"/>
      <c r="B179" s="52"/>
      <c r="C179" s="58"/>
      <c r="D179" s="52"/>
      <c r="E179" s="19" t="s">
        <v>2740</v>
      </c>
      <c r="F179" s="19"/>
      <c r="G179" s="19" t="s">
        <v>2741</v>
      </c>
      <c r="H179" s="76" t="s">
        <v>2742</v>
      </c>
      <c r="I179" s="52"/>
      <c r="J179" s="52"/>
      <c r="K179" s="52"/>
      <c r="L179" s="52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4"/>
      <c r="Y179" s="55"/>
      <c r="Z179" s="54"/>
      <c r="AA179" s="55"/>
      <c r="AB179" s="55"/>
      <c r="AC179" s="55">
        <v>15</v>
      </c>
      <c r="AD179" s="54"/>
      <c r="AE179" s="4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</row>
    <row r="180" spans="1:85" s="18" customFormat="1" outlineLevel="1" x14ac:dyDescent="0.15">
      <c r="A180" s="57"/>
      <c r="B180" s="52"/>
      <c r="C180" s="58"/>
      <c r="D180" s="52"/>
      <c r="E180" s="19"/>
      <c r="F180" s="19"/>
      <c r="G180" s="91" t="s">
        <v>3078</v>
      </c>
      <c r="H180" s="76"/>
      <c r="I180" s="52"/>
      <c r="J180" s="52"/>
      <c r="K180" s="52"/>
      <c r="L180" s="52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4"/>
      <c r="Y180" s="55"/>
      <c r="Z180" s="54"/>
      <c r="AA180" s="55"/>
      <c r="AB180" s="55"/>
      <c r="AC180" s="55">
        <f>SUBTOTAL(9,AC179:AC179)</f>
        <v>15</v>
      </c>
      <c r="AD180" s="54"/>
      <c r="AE180" s="4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  <c r="CB180" s="39"/>
      <c r="CC180" s="39"/>
      <c r="CD180" s="39"/>
      <c r="CE180" s="39"/>
      <c r="CF180" s="39"/>
      <c r="CG180" s="39"/>
    </row>
    <row r="181" spans="1:85" s="18" customFormat="1" outlineLevel="2" x14ac:dyDescent="0.15">
      <c r="A181" s="10">
        <v>2015</v>
      </c>
      <c r="B181" s="21" t="s">
        <v>951</v>
      </c>
      <c r="C181" s="26" t="s">
        <v>952</v>
      </c>
      <c r="D181" s="21" t="s">
        <v>1379</v>
      </c>
      <c r="E181" s="21" t="s">
        <v>2280</v>
      </c>
      <c r="F181" s="10">
        <v>3</v>
      </c>
      <c r="G181" s="21" t="s">
        <v>953</v>
      </c>
      <c r="H181" s="71" t="s">
        <v>954</v>
      </c>
      <c r="I181" s="21" t="s">
        <v>41</v>
      </c>
      <c r="J181" s="21" t="s">
        <v>24</v>
      </c>
      <c r="K181" s="21" t="s">
        <v>45</v>
      </c>
      <c r="L181" s="10">
        <v>32</v>
      </c>
      <c r="M181" s="10">
        <v>30</v>
      </c>
      <c r="N181" s="21" t="s">
        <v>46</v>
      </c>
      <c r="O181" s="21" t="s">
        <v>770</v>
      </c>
      <c r="P181" s="21" t="s">
        <v>28</v>
      </c>
      <c r="Q181" s="21" t="s">
        <v>860</v>
      </c>
      <c r="R181" s="21" t="s">
        <v>955</v>
      </c>
      <c r="S181" s="10">
        <v>1</v>
      </c>
      <c r="T181" s="10">
        <v>48</v>
      </c>
      <c r="U181" s="10">
        <v>48</v>
      </c>
      <c r="V181" s="21" t="s">
        <v>31</v>
      </c>
      <c r="W181" s="21" t="s">
        <v>31</v>
      </c>
      <c r="X181" s="10"/>
      <c r="Y181" s="28">
        <f>IF(M181&lt;25,1,1+(M181-25)/M181)</f>
        <v>1.1666666666666667</v>
      </c>
      <c r="Z181" s="10">
        <v>1</v>
      </c>
      <c r="AA181" s="28">
        <f>U181*Y181*Z181</f>
        <v>56</v>
      </c>
      <c r="AB181" s="28"/>
      <c r="AC181" s="28">
        <f>AA181+AB181</f>
        <v>56</v>
      </c>
      <c r="AD181" s="10"/>
      <c r="AE181" s="4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  <c r="CB181" s="39"/>
      <c r="CC181" s="39"/>
      <c r="CD181" s="39"/>
      <c r="CE181" s="39"/>
      <c r="CF181" s="39"/>
      <c r="CG181" s="39"/>
    </row>
    <row r="182" spans="1:85" s="18" customFormat="1" outlineLevel="2" x14ac:dyDescent="0.15">
      <c r="A182" s="21">
        <v>2016</v>
      </c>
      <c r="B182" s="21" t="s">
        <v>724</v>
      </c>
      <c r="C182" s="21" t="s">
        <v>725</v>
      </c>
      <c r="D182" s="21"/>
      <c r="E182" s="21" t="s">
        <v>2578</v>
      </c>
      <c r="F182" s="21"/>
      <c r="G182" s="21" t="s">
        <v>953</v>
      </c>
      <c r="H182" s="71" t="s">
        <v>954</v>
      </c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>
        <v>40</v>
      </c>
      <c r="AD182" s="21" t="s">
        <v>2745</v>
      </c>
      <c r="AE182" s="4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  <c r="CB182" s="39"/>
      <c r="CC182" s="39"/>
      <c r="CD182" s="39"/>
      <c r="CE182" s="39"/>
      <c r="CF182" s="39"/>
      <c r="CG182" s="39"/>
    </row>
    <row r="183" spans="1:85" s="18" customFormat="1" outlineLevel="2" x14ac:dyDescent="0.15">
      <c r="A183" s="21"/>
      <c r="B183" s="21"/>
      <c r="C183" s="21" t="s">
        <v>2611</v>
      </c>
      <c r="D183" s="21" t="s">
        <v>2580</v>
      </c>
      <c r="E183" s="21" t="s">
        <v>2581</v>
      </c>
      <c r="F183" s="21"/>
      <c r="G183" s="21" t="s">
        <v>953</v>
      </c>
      <c r="H183" s="71" t="s">
        <v>2612</v>
      </c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 t="s">
        <v>29</v>
      </c>
      <c r="AC183" s="21">
        <v>18.670000000000002</v>
      </c>
      <c r="AD183" s="21" t="s">
        <v>2745</v>
      </c>
      <c r="AE183" s="4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  <c r="CB183" s="39"/>
      <c r="CC183" s="39"/>
      <c r="CD183" s="39"/>
      <c r="CE183" s="39"/>
      <c r="CF183" s="39"/>
      <c r="CG183" s="39"/>
    </row>
    <row r="184" spans="1:85" s="18" customFormat="1" outlineLevel="2" x14ac:dyDescent="0.15">
      <c r="A184" s="10"/>
      <c r="B184" s="10"/>
      <c r="C184" s="25"/>
      <c r="D184" s="10"/>
      <c r="E184" s="27" t="s">
        <v>2320</v>
      </c>
      <c r="F184" s="10"/>
      <c r="G184" s="21" t="s">
        <v>953</v>
      </c>
      <c r="H184" s="72" t="s">
        <v>954</v>
      </c>
      <c r="I184" s="10"/>
      <c r="J184" s="10"/>
      <c r="K184" s="10"/>
      <c r="L184" s="10"/>
      <c r="M184" s="29">
        <v>6</v>
      </c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28"/>
      <c r="Z184" s="10"/>
      <c r="AA184" s="28"/>
      <c r="AB184" s="28"/>
      <c r="AC184" s="28">
        <f>M184*14</f>
        <v>84</v>
      </c>
      <c r="AD184" s="10"/>
      <c r="AE184" s="4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  <c r="CB184" s="39"/>
      <c r="CC184" s="39"/>
      <c r="CD184" s="39"/>
      <c r="CE184" s="39"/>
      <c r="CF184" s="39"/>
      <c r="CG184" s="39"/>
    </row>
    <row r="185" spans="1:85" s="18" customFormat="1" ht="27" outlineLevel="2" x14ac:dyDescent="0.15">
      <c r="A185" s="21"/>
      <c r="B185" s="21"/>
      <c r="C185" s="26" t="s">
        <v>2333</v>
      </c>
      <c r="D185" s="21"/>
      <c r="E185" s="21" t="s">
        <v>2385</v>
      </c>
      <c r="F185" s="21"/>
      <c r="G185" s="21" t="s">
        <v>953</v>
      </c>
      <c r="H185" s="71" t="s">
        <v>2364</v>
      </c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8">
        <v>15</v>
      </c>
      <c r="AD185" s="10"/>
      <c r="AE185" s="4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39"/>
      <c r="CE185" s="39"/>
      <c r="CF185" s="39"/>
      <c r="CG185" s="39"/>
    </row>
    <row r="186" spans="1:85" s="18" customFormat="1" ht="27" outlineLevel="2" x14ac:dyDescent="0.15">
      <c r="A186" s="21"/>
      <c r="B186" s="21"/>
      <c r="C186" s="26" t="s">
        <v>2417</v>
      </c>
      <c r="D186" s="21"/>
      <c r="E186" s="21" t="s">
        <v>2385</v>
      </c>
      <c r="F186" s="21"/>
      <c r="G186" s="21" t="s">
        <v>953</v>
      </c>
      <c r="H186" s="71" t="s">
        <v>2472</v>
      </c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8">
        <v>15</v>
      </c>
      <c r="AD186" s="10"/>
      <c r="AE186" s="4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39"/>
      <c r="CE186" s="39"/>
      <c r="CF186" s="39"/>
      <c r="CG186" s="39"/>
    </row>
    <row r="187" spans="1:85" s="18" customFormat="1" ht="27" outlineLevel="2" x14ac:dyDescent="0.15">
      <c r="A187" s="21"/>
      <c r="B187" s="21"/>
      <c r="C187" s="26" t="s">
        <v>2438</v>
      </c>
      <c r="D187" s="21"/>
      <c r="E187" s="21" t="s">
        <v>2385</v>
      </c>
      <c r="F187" s="21"/>
      <c r="G187" s="21" t="s">
        <v>953</v>
      </c>
      <c r="H187" s="71" t="s">
        <v>2472</v>
      </c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8">
        <v>15</v>
      </c>
      <c r="AD187" s="10"/>
      <c r="AE187" s="4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9"/>
      <c r="BQ187" s="39"/>
      <c r="BR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39"/>
      <c r="CE187" s="39"/>
      <c r="CF187" s="39"/>
      <c r="CG187" s="39"/>
    </row>
    <row r="188" spans="1:85" s="18" customFormat="1" outlineLevel="2" x14ac:dyDescent="0.15">
      <c r="A188" s="10">
        <v>2014</v>
      </c>
      <c r="B188" s="21" t="s">
        <v>1347</v>
      </c>
      <c r="C188" s="26" t="s">
        <v>1348</v>
      </c>
      <c r="D188" s="21" t="s">
        <v>1379</v>
      </c>
      <c r="E188" s="19" t="s">
        <v>2530</v>
      </c>
      <c r="F188" s="10" t="s">
        <v>2531</v>
      </c>
      <c r="G188" s="21" t="s">
        <v>953</v>
      </c>
      <c r="H188" s="71" t="s">
        <v>2536</v>
      </c>
      <c r="I188" s="21"/>
      <c r="J188" s="21"/>
      <c r="K188" s="21"/>
      <c r="L188" s="10"/>
      <c r="M188" s="10">
        <v>4</v>
      </c>
      <c r="N188" s="21"/>
      <c r="O188" s="21"/>
      <c r="P188" s="21"/>
      <c r="Q188" s="21"/>
      <c r="R188" s="21"/>
      <c r="S188" s="10"/>
      <c r="T188" s="21"/>
      <c r="U188" s="21"/>
      <c r="V188" s="21"/>
      <c r="W188" s="21"/>
      <c r="X188" s="10"/>
      <c r="Y188" s="28">
        <f>IF(M188&lt;25,1,1+(M188-25)/M188)</f>
        <v>1</v>
      </c>
      <c r="Z188" s="10"/>
      <c r="AA188" s="28"/>
      <c r="AB188" s="28"/>
      <c r="AC188" s="28">
        <f>0.3*13*M188</f>
        <v>15.6</v>
      </c>
      <c r="AD188" s="10"/>
      <c r="AE188" s="4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9"/>
      <c r="BQ188" s="39"/>
      <c r="BR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39"/>
      <c r="CE188" s="39"/>
      <c r="CF188" s="39"/>
      <c r="CG188" s="39"/>
    </row>
    <row r="189" spans="1:85" outlineLevel="2" x14ac:dyDescent="0.15">
      <c r="A189" s="57"/>
      <c r="B189" s="52"/>
      <c r="C189" s="58"/>
      <c r="D189" s="52"/>
      <c r="E189" s="52" t="s">
        <v>2798</v>
      </c>
      <c r="F189" s="52"/>
      <c r="G189" s="21" t="s">
        <v>953</v>
      </c>
      <c r="H189" s="78" t="s">
        <v>2888</v>
      </c>
      <c r="I189" s="52"/>
      <c r="J189" s="52"/>
      <c r="K189" s="52"/>
      <c r="L189" s="52"/>
      <c r="M189" s="53">
        <v>12</v>
      </c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4"/>
      <c r="Y189" s="55"/>
      <c r="Z189" s="54"/>
      <c r="AA189" s="55"/>
      <c r="AB189" s="55"/>
      <c r="AC189" s="55">
        <f>2*M189</f>
        <v>24</v>
      </c>
      <c r="AD189" s="54"/>
    </row>
    <row r="190" spans="1:85" outlineLevel="1" x14ac:dyDescent="0.15">
      <c r="A190" s="57"/>
      <c r="B190" s="52"/>
      <c r="C190" s="58"/>
      <c r="D190" s="52"/>
      <c r="E190" s="52"/>
      <c r="F190" s="52"/>
      <c r="G190" s="88" t="s">
        <v>3079</v>
      </c>
      <c r="H190" s="78"/>
      <c r="I190" s="52"/>
      <c r="J190" s="52"/>
      <c r="K190" s="52"/>
      <c r="L190" s="52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4"/>
      <c r="Y190" s="55"/>
      <c r="Z190" s="54"/>
      <c r="AA190" s="55"/>
      <c r="AB190" s="55"/>
      <c r="AC190" s="55">
        <f>SUBTOTAL(9,AC181:AC189)</f>
        <v>283.27000000000004</v>
      </c>
      <c r="AD190" s="54"/>
    </row>
    <row r="191" spans="1:85" s="18" customFormat="1" outlineLevel="2" x14ac:dyDescent="0.15">
      <c r="A191" s="10">
        <v>2015</v>
      </c>
      <c r="B191" s="21" t="s">
        <v>1056</v>
      </c>
      <c r="C191" s="26" t="s">
        <v>1057</v>
      </c>
      <c r="D191" s="21" t="s">
        <v>1379</v>
      </c>
      <c r="E191" s="21" t="s">
        <v>2280</v>
      </c>
      <c r="F191" s="10">
        <v>3</v>
      </c>
      <c r="G191" s="21" t="s">
        <v>1058</v>
      </c>
      <c r="H191" s="71" t="s">
        <v>1059</v>
      </c>
      <c r="I191" s="21" t="s">
        <v>23</v>
      </c>
      <c r="J191" s="21" t="s">
        <v>24</v>
      </c>
      <c r="K191" s="21" t="s">
        <v>1060</v>
      </c>
      <c r="L191" s="10">
        <v>32</v>
      </c>
      <c r="M191" s="10">
        <v>21</v>
      </c>
      <c r="N191" s="21" t="s">
        <v>46</v>
      </c>
      <c r="O191" s="21" t="s">
        <v>1061</v>
      </c>
      <c r="P191" s="21" t="s">
        <v>28</v>
      </c>
      <c r="Q191" s="21" t="s">
        <v>860</v>
      </c>
      <c r="R191" s="21" t="s">
        <v>1062</v>
      </c>
      <c r="S191" s="10">
        <v>1</v>
      </c>
      <c r="T191" s="10">
        <v>48</v>
      </c>
      <c r="U191" s="10">
        <v>48</v>
      </c>
      <c r="V191" s="21" t="s">
        <v>31</v>
      </c>
      <c r="W191" s="21" t="s">
        <v>31</v>
      </c>
      <c r="X191" s="10"/>
      <c r="Y191" s="28">
        <f>IF(M191&lt;25,1,1+(M191-25)/M191)</f>
        <v>1</v>
      </c>
      <c r="Z191" s="10">
        <v>1</v>
      </c>
      <c r="AA191" s="28">
        <f>U191*Y191*Z191</f>
        <v>48</v>
      </c>
      <c r="AB191" s="28"/>
      <c r="AC191" s="28">
        <f>AA191+AB191</f>
        <v>48</v>
      </c>
      <c r="AD191" s="10"/>
      <c r="AE191" s="4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</row>
    <row r="192" spans="1:85" s="18" customFormat="1" outlineLevel="2" x14ac:dyDescent="0.15">
      <c r="A192" s="10">
        <v>2014</v>
      </c>
      <c r="B192" s="21" t="s">
        <v>1537</v>
      </c>
      <c r="C192" s="26" t="s">
        <v>1538</v>
      </c>
      <c r="D192" s="21" t="s">
        <v>1413</v>
      </c>
      <c r="E192" s="21" t="s">
        <v>2280</v>
      </c>
      <c r="F192" s="10">
        <v>3</v>
      </c>
      <c r="G192" s="21" t="s">
        <v>1058</v>
      </c>
      <c r="H192" s="71" t="s">
        <v>1059</v>
      </c>
      <c r="I192" s="21" t="s">
        <v>23</v>
      </c>
      <c r="J192" s="21" t="s">
        <v>24</v>
      </c>
      <c r="K192" s="21" t="s">
        <v>1060</v>
      </c>
      <c r="L192" s="10">
        <v>32</v>
      </c>
      <c r="M192" s="10">
        <v>22</v>
      </c>
      <c r="N192" s="21" t="s">
        <v>1539</v>
      </c>
      <c r="O192" s="21" t="s">
        <v>128</v>
      </c>
      <c r="P192" s="21" t="s">
        <v>28</v>
      </c>
      <c r="Q192" s="21" t="s">
        <v>1355</v>
      </c>
      <c r="R192" s="21" t="s">
        <v>1540</v>
      </c>
      <c r="S192" s="10">
        <v>1</v>
      </c>
      <c r="T192" s="10">
        <v>48</v>
      </c>
      <c r="U192" s="10">
        <v>48</v>
      </c>
      <c r="V192" s="21" t="s">
        <v>31</v>
      </c>
      <c r="W192" s="21" t="s">
        <v>31</v>
      </c>
      <c r="X192" s="10"/>
      <c r="Y192" s="28">
        <f>IF(M192&lt;25,1,1+(M192-25)/M192)</f>
        <v>1</v>
      </c>
      <c r="Z192" s="10">
        <v>1</v>
      </c>
      <c r="AA192" s="28">
        <f>U192*Y192*Z192</f>
        <v>48</v>
      </c>
      <c r="AB192" s="28"/>
      <c r="AC192" s="28">
        <f>AA192+AB192</f>
        <v>48</v>
      </c>
      <c r="AD192" s="10"/>
      <c r="AE192" s="4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</row>
    <row r="193" spans="1:85" s="18" customFormat="1" outlineLevel="2" x14ac:dyDescent="0.15">
      <c r="A193" s="21"/>
      <c r="B193" s="21"/>
      <c r="C193" s="21" t="s">
        <v>2676</v>
      </c>
      <c r="D193" s="21" t="s">
        <v>2580</v>
      </c>
      <c r="E193" s="21" t="s">
        <v>2581</v>
      </c>
      <c r="F193" s="21"/>
      <c r="G193" s="21" t="s">
        <v>1058</v>
      </c>
      <c r="H193" s="71" t="s">
        <v>2677</v>
      </c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 t="s">
        <v>29</v>
      </c>
      <c r="AC193" s="21">
        <v>16</v>
      </c>
      <c r="AD193" s="21" t="s">
        <v>2745</v>
      </c>
      <c r="AE193" s="4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</row>
    <row r="194" spans="1:85" s="18" customFormat="1" ht="27" outlineLevel="2" x14ac:dyDescent="0.15">
      <c r="A194" s="21"/>
      <c r="B194" s="21"/>
      <c r="C194" s="26" t="s">
        <v>2419</v>
      </c>
      <c r="D194" s="21"/>
      <c r="E194" s="21" t="s">
        <v>2385</v>
      </c>
      <c r="F194" s="21"/>
      <c r="G194" s="21" t="s">
        <v>1058</v>
      </c>
      <c r="H194" s="71" t="s">
        <v>2474</v>
      </c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8">
        <v>15</v>
      </c>
      <c r="AD194" s="10"/>
      <c r="AE194" s="4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</row>
    <row r="195" spans="1:85" s="18" customFormat="1" ht="27" outlineLevel="2" x14ac:dyDescent="0.15">
      <c r="A195" s="21"/>
      <c r="B195" s="21"/>
      <c r="C195" s="26" t="s">
        <v>2334</v>
      </c>
      <c r="D195" s="21"/>
      <c r="E195" s="21" t="s">
        <v>2385</v>
      </c>
      <c r="F195" s="21"/>
      <c r="G195" s="21" t="s">
        <v>1058</v>
      </c>
      <c r="H195" s="71" t="s">
        <v>2365</v>
      </c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8">
        <v>15</v>
      </c>
      <c r="AD195" s="10"/>
      <c r="AE195" s="4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</row>
    <row r="196" spans="1:85" s="18" customFormat="1" outlineLevel="2" x14ac:dyDescent="0.15">
      <c r="A196" s="10">
        <v>2014</v>
      </c>
      <c r="B196" s="21" t="s">
        <v>1347</v>
      </c>
      <c r="C196" s="26" t="s">
        <v>1348</v>
      </c>
      <c r="D196" s="21" t="s">
        <v>1379</v>
      </c>
      <c r="E196" s="19" t="s">
        <v>2530</v>
      </c>
      <c r="F196" s="10" t="s">
        <v>2531</v>
      </c>
      <c r="G196" s="21" t="s">
        <v>1058</v>
      </c>
      <c r="H196" s="71" t="s">
        <v>2535</v>
      </c>
      <c r="I196" s="21"/>
      <c r="J196" s="21"/>
      <c r="K196" s="21"/>
      <c r="L196" s="10"/>
      <c r="M196" s="10">
        <v>4</v>
      </c>
      <c r="N196" s="21"/>
      <c r="O196" s="21"/>
      <c r="P196" s="21"/>
      <c r="Q196" s="21"/>
      <c r="R196" s="21"/>
      <c r="S196" s="10"/>
      <c r="T196" s="21"/>
      <c r="U196" s="21"/>
      <c r="V196" s="21"/>
      <c r="W196" s="21"/>
      <c r="X196" s="10"/>
      <c r="Y196" s="28">
        <f>IF(M196&lt;25,1,1+(M196-25)/M196)</f>
        <v>1</v>
      </c>
      <c r="Z196" s="10"/>
      <c r="AA196" s="28"/>
      <c r="AB196" s="28"/>
      <c r="AC196" s="28">
        <f>0.3*13*M196</f>
        <v>15.6</v>
      </c>
      <c r="AD196" s="10"/>
      <c r="AE196" s="4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</row>
    <row r="197" spans="1:85" s="18" customFormat="1" outlineLevel="2" x14ac:dyDescent="0.15">
      <c r="A197" s="57"/>
      <c r="B197" s="52"/>
      <c r="C197" s="58"/>
      <c r="D197" s="52"/>
      <c r="E197" s="52" t="s">
        <v>2798</v>
      </c>
      <c r="F197" s="52"/>
      <c r="G197" s="21" t="s">
        <v>1058</v>
      </c>
      <c r="H197" s="78" t="s">
        <v>2889</v>
      </c>
      <c r="I197" s="52"/>
      <c r="J197" s="52"/>
      <c r="K197" s="52"/>
      <c r="L197" s="52"/>
      <c r="M197" s="53">
        <v>12</v>
      </c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4"/>
      <c r="Y197" s="55"/>
      <c r="Z197" s="54"/>
      <c r="AA197" s="55"/>
      <c r="AB197" s="55"/>
      <c r="AC197" s="55">
        <f>2*M197</f>
        <v>24</v>
      </c>
      <c r="AD197" s="54"/>
      <c r="AE197" s="4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</row>
    <row r="198" spans="1:85" s="18" customFormat="1" outlineLevel="2" x14ac:dyDescent="0.15">
      <c r="A198" s="10"/>
      <c r="B198" s="10"/>
      <c r="C198" s="25"/>
      <c r="D198" s="10"/>
      <c r="E198" s="27" t="s">
        <v>2320</v>
      </c>
      <c r="F198" s="10"/>
      <c r="G198" s="21" t="s">
        <v>1058</v>
      </c>
      <c r="H198" s="72" t="s">
        <v>2307</v>
      </c>
      <c r="I198" s="10"/>
      <c r="J198" s="10"/>
      <c r="K198" s="10"/>
      <c r="L198" s="10"/>
      <c r="M198" s="29">
        <v>6</v>
      </c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28"/>
      <c r="Z198" s="10"/>
      <c r="AA198" s="28"/>
      <c r="AB198" s="28"/>
      <c r="AC198" s="28">
        <f>M198*14</f>
        <v>84</v>
      </c>
      <c r="AD198" s="10"/>
      <c r="AE198" s="4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</row>
    <row r="199" spans="1:85" s="18" customFormat="1" outlineLevel="1" x14ac:dyDescent="0.15">
      <c r="A199" s="10"/>
      <c r="B199" s="10"/>
      <c r="C199" s="25"/>
      <c r="D199" s="10"/>
      <c r="E199" s="27"/>
      <c r="F199" s="10"/>
      <c r="G199" s="88" t="s">
        <v>3080</v>
      </c>
      <c r="H199" s="72"/>
      <c r="I199" s="10"/>
      <c r="J199" s="10"/>
      <c r="K199" s="10"/>
      <c r="L199" s="10"/>
      <c r="M199" s="29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28"/>
      <c r="Z199" s="10"/>
      <c r="AA199" s="28"/>
      <c r="AB199" s="28"/>
      <c r="AC199" s="28">
        <f>SUBTOTAL(9,AC191:AC198)</f>
        <v>265.60000000000002</v>
      </c>
      <c r="AD199" s="10"/>
      <c r="AE199" s="4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</row>
    <row r="200" spans="1:85" s="18" customFormat="1" outlineLevel="2" x14ac:dyDescent="0.15">
      <c r="A200" s="50">
        <v>2016</v>
      </c>
      <c r="B200" s="50" t="s">
        <v>724</v>
      </c>
      <c r="C200" s="50" t="s">
        <v>725</v>
      </c>
      <c r="D200" s="15"/>
      <c r="E200" s="21" t="s">
        <v>2751</v>
      </c>
      <c r="F200" s="15"/>
      <c r="G200" s="60" t="s">
        <v>2784</v>
      </c>
      <c r="H200" s="74" t="s">
        <v>2779</v>
      </c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68">
        <v>40</v>
      </c>
      <c r="AD200" s="21" t="s">
        <v>2755</v>
      </c>
      <c r="AE200" s="4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39"/>
      <c r="CE200" s="39"/>
      <c r="CF200" s="39"/>
      <c r="CG200" s="39"/>
    </row>
    <row r="201" spans="1:85" s="18" customFormat="1" outlineLevel="1" x14ac:dyDescent="0.15">
      <c r="A201" s="50"/>
      <c r="B201" s="50"/>
      <c r="C201" s="50"/>
      <c r="D201" s="15"/>
      <c r="E201" s="21"/>
      <c r="F201" s="15"/>
      <c r="G201" s="90" t="s">
        <v>3081</v>
      </c>
      <c r="H201" s="74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68">
        <f>SUBTOTAL(9,AC200:AC200)</f>
        <v>40</v>
      </c>
      <c r="AD201" s="21"/>
      <c r="AE201" s="4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39"/>
      <c r="CE201" s="39"/>
      <c r="CF201" s="39"/>
      <c r="CG201" s="39"/>
    </row>
    <row r="202" spans="1:85" s="18" customFormat="1" outlineLevel="2" x14ac:dyDescent="0.15">
      <c r="A202" s="10">
        <v>2015</v>
      </c>
      <c r="B202" s="21" t="s">
        <v>1137</v>
      </c>
      <c r="C202" s="26" t="s">
        <v>1138</v>
      </c>
      <c r="D202" s="21" t="s">
        <v>1379</v>
      </c>
      <c r="E202" s="21" t="s">
        <v>2280</v>
      </c>
      <c r="F202" s="10">
        <v>3</v>
      </c>
      <c r="G202" s="21" t="s">
        <v>1139</v>
      </c>
      <c r="H202" s="71" t="s">
        <v>1140</v>
      </c>
      <c r="I202" s="21" t="s">
        <v>41</v>
      </c>
      <c r="J202" s="21" t="s">
        <v>24</v>
      </c>
      <c r="K202" s="21" t="s">
        <v>164</v>
      </c>
      <c r="L202" s="10">
        <v>55</v>
      </c>
      <c r="M202" s="10">
        <v>46</v>
      </c>
      <c r="N202" s="21" t="s">
        <v>287</v>
      </c>
      <c r="O202" s="21" t="s">
        <v>1141</v>
      </c>
      <c r="P202" s="21" t="s">
        <v>28</v>
      </c>
      <c r="Q202" s="21" t="s">
        <v>260</v>
      </c>
      <c r="R202" s="21" t="s">
        <v>1142</v>
      </c>
      <c r="S202" s="10">
        <v>1</v>
      </c>
      <c r="T202" s="10">
        <v>48</v>
      </c>
      <c r="U202" s="10">
        <v>48</v>
      </c>
      <c r="V202" s="21" t="s">
        <v>31</v>
      </c>
      <c r="W202" s="21" t="s">
        <v>31</v>
      </c>
      <c r="X202" s="10"/>
      <c r="Y202" s="28">
        <f>IF(M202&lt;25,1,1+(M202-25)/M202)</f>
        <v>1.4565217391304348</v>
      </c>
      <c r="Z202" s="10">
        <v>1</v>
      </c>
      <c r="AA202" s="28">
        <f>U202*Y202*Z202</f>
        <v>69.913043478260875</v>
      </c>
      <c r="AB202" s="28"/>
      <c r="AC202" s="28">
        <f>AA202+AB202</f>
        <v>69.913043478260875</v>
      </c>
      <c r="AD202" s="10"/>
      <c r="AE202" s="4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39"/>
      <c r="CE202" s="39"/>
      <c r="CF202" s="39"/>
      <c r="CG202" s="39"/>
    </row>
    <row r="203" spans="1:85" s="18" customFormat="1" outlineLevel="2" x14ac:dyDescent="0.15">
      <c r="A203" s="10">
        <v>2014</v>
      </c>
      <c r="B203" s="21" t="s">
        <v>2156</v>
      </c>
      <c r="C203" s="26" t="s">
        <v>2157</v>
      </c>
      <c r="D203" s="21" t="s">
        <v>1413</v>
      </c>
      <c r="E203" s="21" t="s">
        <v>2290</v>
      </c>
      <c r="F203" s="10">
        <v>2</v>
      </c>
      <c r="G203" s="21" t="s">
        <v>1139</v>
      </c>
      <c r="H203" s="71" t="s">
        <v>1140</v>
      </c>
      <c r="I203" s="21" t="s">
        <v>41</v>
      </c>
      <c r="J203" s="21" t="s">
        <v>24</v>
      </c>
      <c r="K203" s="21" t="s">
        <v>164</v>
      </c>
      <c r="L203" s="10">
        <v>104</v>
      </c>
      <c r="M203" s="10">
        <v>78</v>
      </c>
      <c r="N203" s="21" t="s">
        <v>1562</v>
      </c>
      <c r="O203" s="21" t="s">
        <v>361</v>
      </c>
      <c r="P203" s="21" t="s">
        <v>28</v>
      </c>
      <c r="Q203" s="21" t="s">
        <v>1362</v>
      </c>
      <c r="R203" s="21" t="s">
        <v>2158</v>
      </c>
      <c r="S203" s="10">
        <v>1</v>
      </c>
      <c r="T203" s="10">
        <v>32</v>
      </c>
      <c r="U203" s="10">
        <v>24</v>
      </c>
      <c r="V203" s="21" t="s">
        <v>31</v>
      </c>
      <c r="W203" s="10">
        <v>8</v>
      </c>
      <c r="X203" s="27">
        <v>1</v>
      </c>
      <c r="Y203" s="28">
        <f>IF(M203&lt;25,1,1+(M203-25)/M203)</f>
        <v>1.6794871794871795</v>
      </c>
      <c r="Z203" s="10">
        <v>1</v>
      </c>
      <c r="AA203" s="28">
        <f>U203*Y203*Z203</f>
        <v>40.307692307692307</v>
      </c>
      <c r="AB203" s="28">
        <f>X203*W203*Y203</f>
        <v>13.435897435897436</v>
      </c>
      <c r="AC203" s="28">
        <f>AA203+AB203</f>
        <v>53.743589743589745</v>
      </c>
      <c r="AD203" s="10"/>
      <c r="AE203" s="4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39"/>
      <c r="CE203" s="39"/>
      <c r="CF203" s="39"/>
      <c r="CG203" s="39"/>
    </row>
    <row r="204" spans="1:85" s="18" customFormat="1" outlineLevel="2" x14ac:dyDescent="0.15">
      <c r="A204" s="10">
        <v>2014</v>
      </c>
      <c r="B204" s="21" t="s">
        <v>1836</v>
      </c>
      <c r="C204" s="26" t="s">
        <v>1837</v>
      </c>
      <c r="D204" s="21" t="s">
        <v>1413</v>
      </c>
      <c r="E204" s="21" t="s">
        <v>2287</v>
      </c>
      <c r="F204" s="10">
        <v>3</v>
      </c>
      <c r="G204" s="21" t="s">
        <v>1139</v>
      </c>
      <c r="H204" s="71" t="s">
        <v>1140</v>
      </c>
      <c r="I204" s="21" t="s">
        <v>41</v>
      </c>
      <c r="J204" s="21" t="s">
        <v>24</v>
      </c>
      <c r="K204" s="21" t="s">
        <v>164</v>
      </c>
      <c r="L204" s="10">
        <v>104</v>
      </c>
      <c r="M204" s="10">
        <v>40</v>
      </c>
      <c r="N204" s="21" t="s">
        <v>1539</v>
      </c>
      <c r="O204" s="21" t="s">
        <v>365</v>
      </c>
      <c r="P204" s="21" t="s">
        <v>28</v>
      </c>
      <c r="Q204" s="21" t="s">
        <v>1362</v>
      </c>
      <c r="R204" s="21" t="s">
        <v>1838</v>
      </c>
      <c r="S204" s="10">
        <v>1</v>
      </c>
      <c r="T204" s="10">
        <v>48</v>
      </c>
      <c r="U204" s="10">
        <v>28</v>
      </c>
      <c r="V204" s="10">
        <v>20</v>
      </c>
      <c r="W204" s="21" t="s">
        <v>31</v>
      </c>
      <c r="X204" s="10">
        <v>1</v>
      </c>
      <c r="Y204" s="28">
        <f>IF(M204&lt;25,1,1+(M204-25)/M204)</f>
        <v>1.375</v>
      </c>
      <c r="Z204" s="10">
        <v>1</v>
      </c>
      <c r="AA204" s="28">
        <f>U204*Y204*Z204</f>
        <v>38.5</v>
      </c>
      <c r="AB204" s="28">
        <f>X204*V204*Y204</f>
        <v>27.5</v>
      </c>
      <c r="AC204" s="28">
        <f>AA204+AB204</f>
        <v>66</v>
      </c>
      <c r="AD204" s="10"/>
      <c r="AE204" s="4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39"/>
      <c r="CE204" s="39"/>
      <c r="CF204" s="39"/>
      <c r="CG204" s="39"/>
    </row>
    <row r="205" spans="1:85" s="18" customFormat="1" outlineLevel="2" x14ac:dyDescent="0.15">
      <c r="A205" s="21"/>
      <c r="B205" s="21"/>
      <c r="C205" s="21" t="s">
        <v>2694</v>
      </c>
      <c r="D205" s="21" t="s">
        <v>2580</v>
      </c>
      <c r="E205" s="21" t="s">
        <v>2581</v>
      </c>
      <c r="F205" s="21"/>
      <c r="G205" s="21" t="s">
        <v>1139</v>
      </c>
      <c r="H205" s="71" t="s">
        <v>2695</v>
      </c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 t="s">
        <v>29</v>
      </c>
      <c r="AC205" s="21">
        <v>22.91</v>
      </c>
      <c r="AD205" s="21" t="s">
        <v>2745</v>
      </c>
      <c r="AE205" s="4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39"/>
      <c r="CE205" s="39"/>
      <c r="CF205" s="39"/>
      <c r="CG205" s="39"/>
    </row>
    <row r="206" spans="1:85" s="64" customFormat="1" outlineLevel="2" x14ac:dyDescent="0.15">
      <c r="A206" s="10"/>
      <c r="B206" s="10"/>
      <c r="C206" s="25"/>
      <c r="D206" s="10"/>
      <c r="E206" s="27" t="s">
        <v>2320</v>
      </c>
      <c r="F206" s="10"/>
      <c r="G206" s="21" t="s">
        <v>1139</v>
      </c>
      <c r="H206" s="72" t="s">
        <v>1140</v>
      </c>
      <c r="I206" s="10"/>
      <c r="J206" s="10"/>
      <c r="K206" s="10"/>
      <c r="L206" s="10"/>
      <c r="M206" s="29">
        <v>7</v>
      </c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28"/>
      <c r="Z206" s="10"/>
      <c r="AA206" s="28"/>
      <c r="AB206" s="28"/>
      <c r="AC206" s="28">
        <f>M206*14</f>
        <v>98</v>
      </c>
      <c r="AD206" s="10"/>
    </row>
    <row r="207" spans="1:85" s="18" customFormat="1" outlineLevel="2" x14ac:dyDescent="0.15">
      <c r="A207" s="10">
        <v>2014</v>
      </c>
      <c r="B207" s="21" t="s">
        <v>1347</v>
      </c>
      <c r="C207" s="26" t="s">
        <v>1348</v>
      </c>
      <c r="D207" s="21" t="s">
        <v>1379</v>
      </c>
      <c r="E207" s="19" t="s">
        <v>2530</v>
      </c>
      <c r="F207" s="10" t="s">
        <v>2531</v>
      </c>
      <c r="G207" s="21" t="s">
        <v>1139</v>
      </c>
      <c r="H207" s="72" t="s">
        <v>1140</v>
      </c>
      <c r="I207" s="21"/>
      <c r="J207" s="21"/>
      <c r="K207" s="21"/>
      <c r="L207" s="10"/>
      <c r="M207" s="10">
        <v>6</v>
      </c>
      <c r="N207" s="21"/>
      <c r="O207" s="21"/>
      <c r="P207" s="21"/>
      <c r="Q207" s="21"/>
      <c r="R207" s="21"/>
      <c r="S207" s="10"/>
      <c r="T207" s="21"/>
      <c r="U207" s="21"/>
      <c r="V207" s="21"/>
      <c r="W207" s="21"/>
      <c r="X207" s="10"/>
      <c r="Y207" s="28">
        <f>IF(M207&lt;25,1,1+(M207-25)/M207)</f>
        <v>1</v>
      </c>
      <c r="Z207" s="10"/>
      <c r="AA207" s="28"/>
      <c r="AB207" s="28"/>
      <c r="AC207" s="28">
        <f>0.3*13*M207</f>
        <v>23.4</v>
      </c>
      <c r="AD207" s="10"/>
      <c r="AE207" s="4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9"/>
      <c r="BQ207" s="39"/>
      <c r="BR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39"/>
      <c r="CE207" s="39"/>
      <c r="CF207" s="39"/>
      <c r="CG207" s="39"/>
    </row>
    <row r="208" spans="1:85" s="18" customFormat="1" outlineLevel="2" x14ac:dyDescent="0.15">
      <c r="A208" s="57"/>
      <c r="B208" s="52"/>
      <c r="C208" s="58"/>
      <c r="D208" s="52"/>
      <c r="E208" s="52" t="s">
        <v>2798</v>
      </c>
      <c r="F208" s="52"/>
      <c r="G208" s="21" t="s">
        <v>1139</v>
      </c>
      <c r="H208" s="78" t="s">
        <v>2890</v>
      </c>
      <c r="I208" s="52"/>
      <c r="J208" s="52"/>
      <c r="K208" s="52"/>
      <c r="L208" s="52"/>
      <c r="M208" s="53">
        <v>18</v>
      </c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4"/>
      <c r="Y208" s="55"/>
      <c r="Z208" s="54"/>
      <c r="AA208" s="55"/>
      <c r="AB208" s="55"/>
      <c r="AC208" s="55">
        <f>2*M208</f>
        <v>36</v>
      </c>
      <c r="AD208" s="54"/>
      <c r="AE208" s="4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9"/>
      <c r="BQ208" s="39"/>
      <c r="BR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39"/>
      <c r="CE208" s="39"/>
      <c r="CF208" s="39"/>
      <c r="CG208" s="39"/>
    </row>
    <row r="209" spans="1:85" s="18" customFormat="1" outlineLevel="1" x14ac:dyDescent="0.15">
      <c r="A209" s="57"/>
      <c r="B209" s="52"/>
      <c r="C209" s="58"/>
      <c r="D209" s="52"/>
      <c r="E209" s="52"/>
      <c r="F209" s="52"/>
      <c r="G209" s="88" t="s">
        <v>3082</v>
      </c>
      <c r="H209" s="78"/>
      <c r="I209" s="52"/>
      <c r="J209" s="52"/>
      <c r="K209" s="52"/>
      <c r="L209" s="52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4"/>
      <c r="Y209" s="55"/>
      <c r="Z209" s="54"/>
      <c r="AA209" s="55"/>
      <c r="AB209" s="55"/>
      <c r="AC209" s="55">
        <f>SUBTOTAL(9,AC202:AC208)</f>
        <v>369.9666332218506</v>
      </c>
      <c r="AD209" s="54"/>
      <c r="AE209" s="4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39"/>
      <c r="CE209" s="39"/>
      <c r="CF209" s="39"/>
      <c r="CG209" s="39"/>
    </row>
    <row r="210" spans="1:85" s="18" customFormat="1" outlineLevel="2" x14ac:dyDescent="0.15">
      <c r="A210" s="57">
        <v>2017</v>
      </c>
      <c r="B210" s="52" t="s">
        <v>1278</v>
      </c>
      <c r="C210" s="58" t="s">
        <v>1279</v>
      </c>
      <c r="D210" s="52" t="s">
        <v>2747</v>
      </c>
      <c r="E210" s="52" t="s">
        <v>2794</v>
      </c>
      <c r="F210" s="52">
        <v>1</v>
      </c>
      <c r="G210" s="56" t="s">
        <v>2795</v>
      </c>
      <c r="H210" s="78" t="s">
        <v>2796</v>
      </c>
      <c r="I210" s="52" t="s">
        <v>163</v>
      </c>
      <c r="J210" s="52" t="s">
        <v>24</v>
      </c>
      <c r="K210" s="52" t="s">
        <v>25</v>
      </c>
      <c r="L210" s="52">
        <v>600</v>
      </c>
      <c r="M210" s="53">
        <v>66</v>
      </c>
      <c r="N210" s="53" t="s">
        <v>710</v>
      </c>
      <c r="O210" s="53" t="s">
        <v>1282</v>
      </c>
      <c r="P210" s="53" t="s">
        <v>28</v>
      </c>
      <c r="Q210" s="53" t="s">
        <v>384</v>
      </c>
      <c r="R210" s="53" t="s">
        <v>1283</v>
      </c>
      <c r="S210" s="53">
        <v>1</v>
      </c>
      <c r="T210" s="53">
        <v>2</v>
      </c>
      <c r="U210" s="53">
        <v>2</v>
      </c>
      <c r="V210" s="53" t="s">
        <v>31</v>
      </c>
      <c r="W210" s="53" t="s">
        <v>31</v>
      </c>
      <c r="X210" s="54"/>
      <c r="Y210" s="55">
        <v>1.6212121212121211</v>
      </c>
      <c r="Z210" s="54">
        <v>1</v>
      </c>
      <c r="AA210" s="55">
        <v>3.2424242424242422</v>
      </c>
      <c r="AB210" s="55"/>
      <c r="AC210" s="55">
        <v>3.2424242424242422</v>
      </c>
      <c r="AD210" s="54"/>
      <c r="AE210" s="4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  <c r="CB210" s="39"/>
      <c r="CC210" s="39"/>
      <c r="CD210" s="39"/>
      <c r="CE210" s="39"/>
      <c r="CF210" s="39"/>
      <c r="CG210" s="39"/>
    </row>
    <row r="211" spans="1:85" s="18" customFormat="1" outlineLevel="2" x14ac:dyDescent="0.15">
      <c r="A211" s="57"/>
      <c r="B211" s="52"/>
      <c r="C211" s="58"/>
      <c r="D211" s="52"/>
      <c r="E211" s="52" t="s">
        <v>2798</v>
      </c>
      <c r="F211" s="52"/>
      <c r="G211" s="56" t="s">
        <v>2795</v>
      </c>
      <c r="H211" s="78" t="s">
        <v>2891</v>
      </c>
      <c r="I211" s="52"/>
      <c r="J211" s="52"/>
      <c r="K211" s="52"/>
      <c r="L211" s="52"/>
      <c r="M211" s="53">
        <v>5</v>
      </c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4"/>
      <c r="Y211" s="55"/>
      <c r="Z211" s="54"/>
      <c r="AA211" s="55"/>
      <c r="AB211" s="55"/>
      <c r="AC211" s="55">
        <f>2*M211</f>
        <v>10</v>
      </c>
      <c r="AD211" s="54"/>
      <c r="AE211" s="4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  <c r="CB211" s="39"/>
      <c r="CC211" s="39"/>
      <c r="CD211" s="39"/>
      <c r="CE211" s="39"/>
      <c r="CF211" s="39"/>
      <c r="CG211" s="39"/>
    </row>
    <row r="212" spans="1:85" s="18" customFormat="1" outlineLevel="1" x14ac:dyDescent="0.15">
      <c r="A212" s="57"/>
      <c r="B212" s="52"/>
      <c r="C212" s="58"/>
      <c r="D212" s="52"/>
      <c r="E212" s="52"/>
      <c r="F212" s="52"/>
      <c r="G212" s="92" t="s">
        <v>3083</v>
      </c>
      <c r="H212" s="78"/>
      <c r="I212" s="52"/>
      <c r="J212" s="52"/>
      <c r="K212" s="52"/>
      <c r="L212" s="52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4"/>
      <c r="Y212" s="55"/>
      <c r="Z212" s="54"/>
      <c r="AA212" s="55"/>
      <c r="AB212" s="55"/>
      <c r="AC212" s="55">
        <f>SUBTOTAL(9,AC210:AC211)</f>
        <v>13.242424242424242</v>
      </c>
      <c r="AD212" s="54"/>
      <c r="AE212" s="4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  <c r="CB212" s="39"/>
      <c r="CC212" s="39"/>
      <c r="CD212" s="39"/>
      <c r="CE212" s="39"/>
      <c r="CF212" s="39"/>
      <c r="CG212" s="39"/>
    </row>
    <row r="213" spans="1:85" s="18" customFormat="1" outlineLevel="2" x14ac:dyDescent="0.15">
      <c r="A213" s="10">
        <v>2014</v>
      </c>
      <c r="B213" s="21" t="s">
        <v>1527</v>
      </c>
      <c r="C213" s="26" t="s">
        <v>1528</v>
      </c>
      <c r="D213" s="21" t="s">
        <v>1413</v>
      </c>
      <c r="E213" s="21" t="s">
        <v>2275</v>
      </c>
      <c r="F213" s="10">
        <v>2</v>
      </c>
      <c r="G213" s="21" t="s">
        <v>537</v>
      </c>
      <c r="H213" s="71" t="s">
        <v>538</v>
      </c>
      <c r="I213" s="21" t="s">
        <v>41</v>
      </c>
      <c r="J213" s="21" t="s">
        <v>24</v>
      </c>
      <c r="K213" s="21" t="s">
        <v>45</v>
      </c>
      <c r="L213" s="10">
        <v>20</v>
      </c>
      <c r="M213" s="10">
        <v>34</v>
      </c>
      <c r="N213" s="21" t="s">
        <v>1529</v>
      </c>
      <c r="O213" s="21" t="s">
        <v>459</v>
      </c>
      <c r="P213" s="21" t="s">
        <v>28</v>
      </c>
      <c r="Q213" s="21" t="s">
        <v>1354</v>
      </c>
      <c r="R213" s="21" t="s">
        <v>1744</v>
      </c>
      <c r="S213" s="10">
        <v>1</v>
      </c>
      <c r="T213" s="10">
        <v>32</v>
      </c>
      <c r="U213" s="10">
        <v>32</v>
      </c>
      <c r="V213" s="21" t="s">
        <v>31</v>
      </c>
      <c r="W213" s="21" t="s">
        <v>31</v>
      </c>
      <c r="X213" s="10"/>
      <c r="Y213" s="28">
        <f>IF(M213&lt;25,1,1+(M213-25)/M213)</f>
        <v>1.2647058823529411</v>
      </c>
      <c r="Z213" s="10">
        <v>1</v>
      </c>
      <c r="AA213" s="28">
        <f>U213*Y213*Z213</f>
        <v>40.470588235294116</v>
      </c>
      <c r="AB213" s="28"/>
      <c r="AC213" s="28">
        <f>AA213+AB213</f>
        <v>40.470588235294116</v>
      </c>
      <c r="AD213" s="10"/>
      <c r="AE213" s="4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  <c r="CB213" s="39"/>
      <c r="CC213" s="39"/>
      <c r="CD213" s="39"/>
      <c r="CE213" s="39"/>
      <c r="CF213" s="39"/>
      <c r="CG213" s="39"/>
    </row>
    <row r="214" spans="1:85" s="18" customFormat="1" outlineLevel="2" x14ac:dyDescent="0.15">
      <c r="A214" s="10">
        <v>2016</v>
      </c>
      <c r="B214" s="21" t="s">
        <v>535</v>
      </c>
      <c r="C214" s="26" t="s">
        <v>536</v>
      </c>
      <c r="D214" s="21" t="s">
        <v>1379</v>
      </c>
      <c r="E214" s="21" t="s">
        <v>2281</v>
      </c>
      <c r="F214" s="10">
        <v>4</v>
      </c>
      <c r="G214" s="21" t="s">
        <v>537</v>
      </c>
      <c r="H214" s="71" t="s">
        <v>538</v>
      </c>
      <c r="I214" s="21" t="s">
        <v>41</v>
      </c>
      <c r="J214" s="21" t="s">
        <v>24</v>
      </c>
      <c r="K214" s="21" t="s">
        <v>45</v>
      </c>
      <c r="L214" s="10">
        <v>35</v>
      </c>
      <c r="M214" s="10">
        <v>33</v>
      </c>
      <c r="N214" s="21" t="s">
        <v>539</v>
      </c>
      <c r="O214" s="21" t="s">
        <v>540</v>
      </c>
      <c r="P214" s="21" t="s">
        <v>28</v>
      </c>
      <c r="Q214" s="21" t="s">
        <v>192</v>
      </c>
      <c r="R214" s="21" t="s">
        <v>541</v>
      </c>
      <c r="S214" s="10">
        <v>1</v>
      </c>
      <c r="T214" s="10">
        <v>64</v>
      </c>
      <c r="U214" s="10">
        <v>64</v>
      </c>
      <c r="V214" s="21" t="s">
        <v>31</v>
      </c>
      <c r="W214" s="21" t="s">
        <v>31</v>
      </c>
      <c r="X214" s="10"/>
      <c r="Y214" s="28">
        <f>IF(M214&lt;25,1,1+(M214-25)/M214)</f>
        <v>1.2424242424242424</v>
      </c>
      <c r="Z214" s="10">
        <v>2</v>
      </c>
      <c r="AA214" s="28">
        <f>U214*Y214*Z214</f>
        <v>159.03030303030303</v>
      </c>
      <c r="AB214" s="28"/>
      <c r="AC214" s="28">
        <f>AA214+AB214</f>
        <v>159.03030303030303</v>
      </c>
      <c r="AD214" s="10"/>
      <c r="AE214" s="4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9"/>
      <c r="BQ214" s="39"/>
      <c r="BR214" s="39"/>
      <c r="BS214" s="39"/>
      <c r="BT214" s="39"/>
      <c r="BU214" s="39"/>
      <c r="BV214" s="39"/>
      <c r="BW214" s="39"/>
      <c r="BX214" s="39"/>
      <c r="BY214" s="39"/>
      <c r="BZ214" s="39"/>
      <c r="CA214" s="39"/>
      <c r="CB214" s="39"/>
      <c r="CC214" s="39"/>
      <c r="CD214" s="39"/>
      <c r="CE214" s="39"/>
      <c r="CF214" s="39"/>
      <c r="CG214" s="39"/>
    </row>
    <row r="215" spans="1:85" s="18" customFormat="1" outlineLevel="2" x14ac:dyDescent="0.15">
      <c r="A215" s="10"/>
      <c r="B215" s="10"/>
      <c r="C215" s="25"/>
      <c r="D215" s="10"/>
      <c r="E215" s="27" t="s">
        <v>2320</v>
      </c>
      <c r="F215" s="10"/>
      <c r="G215" s="21" t="s">
        <v>537</v>
      </c>
      <c r="H215" s="72" t="s">
        <v>538</v>
      </c>
      <c r="I215" s="10"/>
      <c r="J215" s="10"/>
      <c r="K215" s="10"/>
      <c r="L215" s="10"/>
      <c r="M215" s="29">
        <v>4</v>
      </c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28"/>
      <c r="Z215" s="10"/>
      <c r="AA215" s="28"/>
      <c r="AB215" s="28"/>
      <c r="AC215" s="28">
        <f>M215*14</f>
        <v>56</v>
      </c>
      <c r="AD215" s="10"/>
      <c r="AE215" s="4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9"/>
      <c r="BQ215" s="39"/>
      <c r="BR215" s="39"/>
      <c r="BS215" s="39"/>
      <c r="BT215" s="39"/>
      <c r="BU215" s="39"/>
      <c r="BV215" s="39"/>
      <c r="BW215" s="39"/>
      <c r="BX215" s="39"/>
      <c r="BY215" s="39"/>
      <c r="BZ215" s="39"/>
      <c r="CA215" s="39"/>
      <c r="CB215" s="39"/>
      <c r="CC215" s="39"/>
      <c r="CD215" s="39"/>
      <c r="CE215" s="39"/>
      <c r="CF215" s="39"/>
      <c r="CG215" s="39"/>
    </row>
    <row r="216" spans="1:85" s="18" customFormat="1" outlineLevel="2" x14ac:dyDescent="0.15">
      <c r="A216" s="57"/>
      <c r="B216" s="52"/>
      <c r="C216" s="58"/>
      <c r="D216" s="52"/>
      <c r="E216" s="52" t="s">
        <v>2798</v>
      </c>
      <c r="F216" s="52"/>
      <c r="G216" s="21" t="s">
        <v>537</v>
      </c>
      <c r="H216" s="78" t="s">
        <v>2892</v>
      </c>
      <c r="I216" s="52"/>
      <c r="J216" s="52"/>
      <c r="K216" s="52"/>
      <c r="L216" s="52"/>
      <c r="M216" s="53">
        <v>12</v>
      </c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4"/>
      <c r="Y216" s="55"/>
      <c r="Z216" s="54"/>
      <c r="AA216" s="55"/>
      <c r="AB216" s="55"/>
      <c r="AC216" s="55">
        <f>2*M216</f>
        <v>24</v>
      </c>
      <c r="AD216" s="54"/>
      <c r="AE216" s="4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9"/>
      <c r="BQ216" s="39"/>
      <c r="BR216" s="39"/>
      <c r="BS216" s="39"/>
      <c r="BT216" s="39"/>
      <c r="BU216" s="39"/>
      <c r="BV216" s="39"/>
      <c r="BW216" s="39"/>
      <c r="BX216" s="39"/>
      <c r="BY216" s="39"/>
      <c r="BZ216" s="39"/>
      <c r="CA216" s="39"/>
      <c r="CB216" s="39"/>
      <c r="CC216" s="39"/>
      <c r="CD216" s="39"/>
      <c r="CE216" s="39"/>
      <c r="CF216" s="39"/>
      <c r="CG216" s="39"/>
    </row>
    <row r="217" spans="1:85" s="18" customFormat="1" outlineLevel="1" x14ac:dyDescent="0.15">
      <c r="A217" s="57"/>
      <c r="B217" s="52"/>
      <c r="C217" s="58"/>
      <c r="D217" s="52"/>
      <c r="E217" s="52"/>
      <c r="F217" s="52"/>
      <c r="G217" s="88" t="s">
        <v>3084</v>
      </c>
      <c r="H217" s="78"/>
      <c r="I217" s="52"/>
      <c r="J217" s="52"/>
      <c r="K217" s="52"/>
      <c r="L217" s="52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4"/>
      <c r="Y217" s="55"/>
      <c r="Z217" s="54"/>
      <c r="AA217" s="55"/>
      <c r="AB217" s="55"/>
      <c r="AC217" s="55">
        <f>SUBTOTAL(9,AC213:AC216)</f>
        <v>279.50089126559715</v>
      </c>
      <c r="AD217" s="54"/>
      <c r="AE217" s="4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9"/>
      <c r="BQ217" s="39"/>
      <c r="BR217" s="39"/>
      <c r="BS217" s="39"/>
      <c r="BT217" s="39"/>
      <c r="BU217" s="39"/>
      <c r="BV217" s="39"/>
      <c r="BW217" s="39"/>
      <c r="BX217" s="39"/>
      <c r="BY217" s="39"/>
      <c r="BZ217" s="39"/>
      <c r="CA217" s="39"/>
      <c r="CB217" s="39"/>
      <c r="CC217" s="39"/>
      <c r="CD217" s="39"/>
      <c r="CE217" s="39"/>
      <c r="CF217" s="39"/>
      <c r="CG217" s="39"/>
    </row>
    <row r="218" spans="1:85" s="18" customFormat="1" outlineLevel="2" x14ac:dyDescent="0.15">
      <c r="A218" s="57"/>
      <c r="B218" s="52"/>
      <c r="C218" s="58"/>
      <c r="D218" s="52"/>
      <c r="E218" s="52" t="s">
        <v>2798</v>
      </c>
      <c r="F218" s="52"/>
      <c r="G218" s="56" t="s">
        <v>3040</v>
      </c>
      <c r="H218" s="78" t="s">
        <v>2893</v>
      </c>
      <c r="I218" s="52"/>
      <c r="J218" s="52"/>
      <c r="K218" s="52"/>
      <c r="L218" s="52"/>
      <c r="M218" s="53">
        <v>2</v>
      </c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4"/>
      <c r="Y218" s="55"/>
      <c r="Z218" s="54"/>
      <c r="AA218" s="55"/>
      <c r="AB218" s="55"/>
      <c r="AC218" s="55">
        <f>2*M218</f>
        <v>4</v>
      </c>
      <c r="AD218" s="54"/>
      <c r="AE218" s="4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9"/>
      <c r="BQ218" s="39"/>
      <c r="BR218" s="39"/>
      <c r="BS218" s="39"/>
      <c r="BT218" s="39"/>
      <c r="BU218" s="39"/>
      <c r="BV218" s="39"/>
      <c r="BW218" s="39"/>
      <c r="BX218" s="39"/>
      <c r="BY218" s="39"/>
      <c r="BZ218" s="39"/>
      <c r="CA218" s="39"/>
      <c r="CB218" s="39"/>
      <c r="CC218" s="39"/>
      <c r="CD218" s="39"/>
      <c r="CE218" s="39"/>
      <c r="CF218" s="39"/>
      <c r="CG218" s="39"/>
    </row>
    <row r="219" spans="1:85" s="18" customFormat="1" outlineLevel="1" x14ac:dyDescent="0.15">
      <c r="A219" s="57"/>
      <c r="B219" s="52"/>
      <c r="C219" s="58"/>
      <c r="D219" s="52"/>
      <c r="E219" s="52"/>
      <c r="F219" s="52"/>
      <c r="G219" s="92" t="s">
        <v>3085</v>
      </c>
      <c r="H219" s="78"/>
      <c r="I219" s="52"/>
      <c r="J219" s="52"/>
      <c r="K219" s="52"/>
      <c r="L219" s="52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4"/>
      <c r="Y219" s="55"/>
      <c r="Z219" s="54"/>
      <c r="AA219" s="55"/>
      <c r="AB219" s="55"/>
      <c r="AC219" s="55">
        <f>SUBTOTAL(9,AC218:AC218)</f>
        <v>4</v>
      </c>
      <c r="AD219" s="54"/>
      <c r="AE219" s="4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9"/>
      <c r="BQ219" s="39"/>
      <c r="BR219" s="39"/>
      <c r="BS219" s="39"/>
      <c r="BT219" s="39"/>
      <c r="BU219" s="39"/>
      <c r="BV219" s="39"/>
      <c r="BW219" s="39"/>
      <c r="BX219" s="39"/>
      <c r="BY219" s="39"/>
      <c r="BZ219" s="39"/>
      <c r="CA219" s="39"/>
      <c r="CB219" s="39"/>
      <c r="CC219" s="39"/>
      <c r="CD219" s="39"/>
      <c r="CE219" s="39"/>
      <c r="CF219" s="39"/>
      <c r="CG219" s="39"/>
    </row>
    <row r="220" spans="1:85" s="18" customFormat="1" outlineLevel="2" x14ac:dyDescent="0.15">
      <c r="A220" s="10">
        <v>2015</v>
      </c>
      <c r="B220" s="21" t="s">
        <v>795</v>
      </c>
      <c r="C220" s="26" t="s">
        <v>796</v>
      </c>
      <c r="D220" s="21" t="s">
        <v>1379</v>
      </c>
      <c r="E220" s="21" t="s">
        <v>2280</v>
      </c>
      <c r="F220" s="10">
        <v>3</v>
      </c>
      <c r="G220" s="21" t="s">
        <v>800</v>
      </c>
      <c r="H220" s="71" t="s">
        <v>801</v>
      </c>
      <c r="I220" s="21" t="s">
        <v>41</v>
      </c>
      <c r="J220" s="21" t="s">
        <v>24</v>
      </c>
      <c r="K220" s="21" t="s">
        <v>25</v>
      </c>
      <c r="L220" s="10">
        <v>20</v>
      </c>
      <c r="M220" s="10">
        <v>26</v>
      </c>
      <c r="N220" s="21" t="s">
        <v>303</v>
      </c>
      <c r="O220" s="21" t="s">
        <v>246</v>
      </c>
      <c r="P220" s="21" t="s">
        <v>28</v>
      </c>
      <c r="Q220" s="21" t="s">
        <v>233</v>
      </c>
      <c r="R220" s="21" t="s">
        <v>802</v>
      </c>
      <c r="S220" s="10">
        <v>1</v>
      </c>
      <c r="T220" s="10">
        <v>48</v>
      </c>
      <c r="U220" s="10">
        <v>48</v>
      </c>
      <c r="V220" s="21" t="s">
        <v>31</v>
      </c>
      <c r="W220" s="21" t="s">
        <v>31</v>
      </c>
      <c r="X220" s="10"/>
      <c r="Y220" s="28">
        <f>IF(M220&lt;25,1,1+(M220-25)/M220)</f>
        <v>1.0384615384615385</v>
      </c>
      <c r="Z220" s="10">
        <v>1</v>
      </c>
      <c r="AA220" s="28">
        <f>U220*Y220*Z220</f>
        <v>49.846153846153854</v>
      </c>
      <c r="AB220" s="28"/>
      <c r="AC220" s="28">
        <f>AA220+AB220</f>
        <v>49.846153846153854</v>
      </c>
      <c r="AD220" s="10"/>
      <c r="AE220" s="4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9"/>
      <c r="BQ220" s="39"/>
      <c r="BR220" s="39"/>
      <c r="BS220" s="39"/>
      <c r="BT220" s="39"/>
      <c r="BU220" s="39"/>
      <c r="BV220" s="39"/>
      <c r="BW220" s="39"/>
      <c r="BX220" s="39"/>
      <c r="BY220" s="39"/>
      <c r="BZ220" s="39"/>
      <c r="CA220" s="39"/>
      <c r="CB220" s="39"/>
      <c r="CC220" s="39"/>
      <c r="CD220" s="39"/>
      <c r="CE220" s="39"/>
      <c r="CF220" s="39"/>
      <c r="CG220" s="39"/>
    </row>
    <row r="221" spans="1:85" s="18" customFormat="1" outlineLevel="2" x14ac:dyDescent="0.15">
      <c r="A221" s="10">
        <v>2014</v>
      </c>
      <c r="B221" s="21" t="s">
        <v>1461</v>
      </c>
      <c r="C221" s="26" t="s">
        <v>1462</v>
      </c>
      <c r="D221" s="21" t="s">
        <v>1413</v>
      </c>
      <c r="E221" s="21" t="s">
        <v>2287</v>
      </c>
      <c r="F221" s="10">
        <v>2</v>
      </c>
      <c r="G221" s="21" t="s">
        <v>800</v>
      </c>
      <c r="H221" s="71" t="s">
        <v>801</v>
      </c>
      <c r="I221" s="21" t="s">
        <v>41</v>
      </c>
      <c r="J221" s="21" t="s">
        <v>24</v>
      </c>
      <c r="K221" s="21" t="s">
        <v>25</v>
      </c>
      <c r="L221" s="10">
        <v>29</v>
      </c>
      <c r="M221" s="10">
        <v>30</v>
      </c>
      <c r="N221" s="21" t="s">
        <v>1439</v>
      </c>
      <c r="O221" s="21" t="s">
        <v>425</v>
      </c>
      <c r="P221" s="21" t="s">
        <v>28</v>
      </c>
      <c r="Q221" s="21" t="s">
        <v>1358</v>
      </c>
      <c r="R221" s="21" t="s">
        <v>1655</v>
      </c>
      <c r="S221" s="10">
        <v>1</v>
      </c>
      <c r="T221" s="10">
        <v>32</v>
      </c>
      <c r="U221" s="10">
        <v>28</v>
      </c>
      <c r="V221" s="10">
        <v>4</v>
      </c>
      <c r="W221" s="21" t="s">
        <v>31</v>
      </c>
      <c r="X221" s="10">
        <v>1</v>
      </c>
      <c r="Y221" s="28">
        <f>IF(M221&lt;25,1,1+(M221-25)/M221)</f>
        <v>1.1666666666666667</v>
      </c>
      <c r="Z221" s="10">
        <v>1</v>
      </c>
      <c r="AA221" s="28">
        <f>U221*Y221*Z221</f>
        <v>32.666666666666671</v>
      </c>
      <c r="AB221" s="28">
        <f>X221*V221*Y221</f>
        <v>4.666666666666667</v>
      </c>
      <c r="AC221" s="28">
        <f>AA221+AB221</f>
        <v>37.333333333333336</v>
      </c>
      <c r="AD221" s="10"/>
      <c r="AE221" s="4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9"/>
      <c r="BQ221" s="39"/>
      <c r="BR221" s="39"/>
      <c r="BS221" s="39"/>
      <c r="BT221" s="39"/>
      <c r="BU221" s="39"/>
      <c r="BV221" s="39"/>
      <c r="BW221" s="39"/>
      <c r="BX221" s="39"/>
      <c r="BY221" s="39"/>
      <c r="BZ221" s="39"/>
      <c r="CA221" s="39"/>
      <c r="CB221" s="39"/>
      <c r="CC221" s="39"/>
      <c r="CD221" s="39"/>
      <c r="CE221" s="39"/>
      <c r="CF221" s="39"/>
      <c r="CG221" s="39"/>
    </row>
    <row r="222" spans="1:85" s="18" customFormat="1" outlineLevel="2" x14ac:dyDescent="0.15">
      <c r="A222" s="21"/>
      <c r="B222" s="21"/>
      <c r="C222" s="21" t="s">
        <v>2708</v>
      </c>
      <c r="D222" s="21" t="s">
        <v>2580</v>
      </c>
      <c r="E222" s="21" t="s">
        <v>2581</v>
      </c>
      <c r="F222" s="21"/>
      <c r="G222" s="21" t="s">
        <v>800</v>
      </c>
      <c r="H222" s="71" t="s">
        <v>2710</v>
      </c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 t="s">
        <v>29</v>
      </c>
      <c r="AC222" s="21">
        <v>16</v>
      </c>
      <c r="AD222" s="21" t="s">
        <v>2745</v>
      </c>
      <c r="AE222" s="4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9"/>
      <c r="BQ222" s="39"/>
      <c r="BR222" s="39"/>
      <c r="BS222" s="39"/>
      <c r="BT222" s="39"/>
      <c r="BU222" s="39"/>
      <c r="BV222" s="39"/>
      <c r="BW222" s="39"/>
      <c r="BX222" s="39"/>
      <c r="BY222" s="39"/>
      <c r="BZ222" s="39"/>
      <c r="CA222" s="39"/>
      <c r="CB222" s="39"/>
      <c r="CC222" s="39"/>
      <c r="CD222" s="39"/>
      <c r="CE222" s="39"/>
      <c r="CF222" s="39"/>
      <c r="CG222" s="39"/>
    </row>
    <row r="223" spans="1:85" s="18" customFormat="1" outlineLevel="2" x14ac:dyDescent="0.15">
      <c r="A223" s="10"/>
      <c r="B223" s="10"/>
      <c r="C223" s="25"/>
      <c r="D223" s="10"/>
      <c r="E223" s="27" t="s">
        <v>2320</v>
      </c>
      <c r="F223" s="10"/>
      <c r="G223" s="21" t="s">
        <v>800</v>
      </c>
      <c r="H223" s="72" t="s">
        <v>801</v>
      </c>
      <c r="I223" s="10"/>
      <c r="J223" s="10"/>
      <c r="K223" s="10"/>
      <c r="L223" s="10"/>
      <c r="M223" s="29">
        <v>6</v>
      </c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28"/>
      <c r="Z223" s="10"/>
      <c r="AA223" s="28"/>
      <c r="AB223" s="28"/>
      <c r="AC223" s="28">
        <f>M223*14</f>
        <v>84</v>
      </c>
      <c r="AD223" s="10"/>
      <c r="AE223" s="4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9"/>
      <c r="BQ223" s="39"/>
      <c r="BR223" s="39"/>
      <c r="BS223" s="39"/>
      <c r="BT223" s="39"/>
      <c r="BU223" s="39"/>
      <c r="BV223" s="39"/>
      <c r="BW223" s="39"/>
      <c r="BX223" s="39"/>
      <c r="BY223" s="39"/>
      <c r="BZ223" s="39"/>
      <c r="CA223" s="39"/>
      <c r="CB223" s="39"/>
      <c r="CC223" s="39"/>
      <c r="CD223" s="39"/>
      <c r="CE223" s="39"/>
      <c r="CF223" s="39"/>
      <c r="CG223" s="39"/>
    </row>
    <row r="224" spans="1:85" s="18" customFormat="1" ht="27" outlineLevel="2" x14ac:dyDescent="0.15">
      <c r="A224" s="21"/>
      <c r="B224" s="21"/>
      <c r="C224" s="26" t="s">
        <v>2386</v>
      </c>
      <c r="D224" s="21"/>
      <c r="E224" s="21" t="s">
        <v>2385</v>
      </c>
      <c r="F224" s="21"/>
      <c r="G224" s="21" t="s">
        <v>800</v>
      </c>
      <c r="H224" s="71" t="s">
        <v>2451</v>
      </c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8">
        <v>15</v>
      </c>
      <c r="AD224" s="10"/>
      <c r="AE224" s="4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9"/>
      <c r="BQ224" s="39"/>
      <c r="BR224" s="39"/>
      <c r="BS224" s="39"/>
      <c r="BT224" s="39"/>
      <c r="BU224" s="39"/>
      <c r="BV224" s="39"/>
      <c r="BW224" s="39"/>
      <c r="BX224" s="39"/>
      <c r="BY224" s="39"/>
      <c r="BZ224" s="39"/>
      <c r="CA224" s="39"/>
      <c r="CB224" s="39"/>
      <c r="CC224" s="39"/>
      <c r="CD224" s="39"/>
      <c r="CE224" s="39"/>
      <c r="CF224" s="39"/>
      <c r="CG224" s="39"/>
    </row>
    <row r="225" spans="1:85" s="18" customFormat="1" outlineLevel="2" x14ac:dyDescent="0.15">
      <c r="A225" s="57"/>
      <c r="B225" s="52"/>
      <c r="C225" s="58"/>
      <c r="D225" s="52"/>
      <c r="E225" s="52" t="s">
        <v>2798</v>
      </c>
      <c r="F225" s="52"/>
      <c r="G225" s="21" t="s">
        <v>800</v>
      </c>
      <c r="H225" s="78" t="s">
        <v>2894</v>
      </c>
      <c r="I225" s="52"/>
      <c r="J225" s="52"/>
      <c r="K225" s="52"/>
      <c r="L225" s="52"/>
      <c r="M225" s="53">
        <v>18</v>
      </c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4"/>
      <c r="Y225" s="55"/>
      <c r="Z225" s="54"/>
      <c r="AA225" s="55"/>
      <c r="AB225" s="55"/>
      <c r="AC225" s="55">
        <f>2*M225</f>
        <v>36</v>
      </c>
      <c r="AD225" s="54"/>
      <c r="AE225" s="4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9"/>
      <c r="BQ225" s="39"/>
      <c r="BR225" s="39"/>
      <c r="BS225" s="39"/>
      <c r="BT225" s="39"/>
      <c r="BU225" s="39"/>
      <c r="BV225" s="39"/>
      <c r="BW225" s="39"/>
      <c r="BX225" s="39"/>
      <c r="BY225" s="39"/>
      <c r="BZ225" s="39"/>
      <c r="CA225" s="39"/>
      <c r="CB225" s="39"/>
      <c r="CC225" s="39"/>
      <c r="CD225" s="39"/>
      <c r="CE225" s="39"/>
      <c r="CF225" s="39"/>
      <c r="CG225" s="39"/>
    </row>
    <row r="226" spans="1:85" s="18" customFormat="1" outlineLevel="1" x14ac:dyDescent="0.15">
      <c r="A226" s="57"/>
      <c r="B226" s="52"/>
      <c r="C226" s="58"/>
      <c r="D226" s="52"/>
      <c r="E226" s="52"/>
      <c r="F226" s="52"/>
      <c r="G226" s="88" t="s">
        <v>3086</v>
      </c>
      <c r="H226" s="78"/>
      <c r="I226" s="52"/>
      <c r="J226" s="52"/>
      <c r="K226" s="52"/>
      <c r="L226" s="52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4"/>
      <c r="Y226" s="55"/>
      <c r="Z226" s="54"/>
      <c r="AA226" s="55"/>
      <c r="AB226" s="55"/>
      <c r="AC226" s="55">
        <f>SUBTOTAL(9,AC220:AC225)</f>
        <v>238.17948717948718</v>
      </c>
      <c r="AD226" s="54"/>
      <c r="AE226" s="4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9"/>
      <c r="BQ226" s="39"/>
      <c r="BR226" s="39"/>
      <c r="BS226" s="39"/>
      <c r="BT226" s="39"/>
      <c r="BU226" s="39"/>
      <c r="BV226" s="39"/>
      <c r="BW226" s="39"/>
      <c r="BX226" s="39"/>
      <c r="BY226" s="39"/>
      <c r="BZ226" s="39"/>
      <c r="CA226" s="39"/>
      <c r="CB226" s="39"/>
      <c r="CC226" s="39"/>
      <c r="CD226" s="39"/>
      <c r="CE226" s="39"/>
      <c r="CF226" s="39"/>
      <c r="CG226" s="39"/>
    </row>
    <row r="227" spans="1:85" s="18" customFormat="1" outlineLevel="2" x14ac:dyDescent="0.15">
      <c r="A227" s="10">
        <v>2014</v>
      </c>
      <c r="B227" s="21" t="s">
        <v>228</v>
      </c>
      <c r="C227" s="26" t="s">
        <v>229</v>
      </c>
      <c r="D227" s="21" t="s">
        <v>1413</v>
      </c>
      <c r="E227" s="19" t="s">
        <v>2289</v>
      </c>
      <c r="F227" s="10">
        <v>3</v>
      </c>
      <c r="G227" s="21" t="s">
        <v>230</v>
      </c>
      <c r="H227" s="71" t="s">
        <v>231</v>
      </c>
      <c r="I227" s="21" t="s">
        <v>163</v>
      </c>
      <c r="J227" s="21" t="s">
        <v>24</v>
      </c>
      <c r="K227" s="21" t="s">
        <v>45</v>
      </c>
      <c r="L227" s="10">
        <v>68</v>
      </c>
      <c r="M227" s="10">
        <v>32</v>
      </c>
      <c r="N227" s="21" t="s">
        <v>1425</v>
      </c>
      <c r="O227" s="21" t="s">
        <v>1700</v>
      </c>
      <c r="P227" s="21" t="s">
        <v>28</v>
      </c>
      <c r="Q227" s="21" t="s">
        <v>1701</v>
      </c>
      <c r="R227" s="21" t="s">
        <v>1702</v>
      </c>
      <c r="S227" s="10">
        <v>1</v>
      </c>
      <c r="T227" s="10">
        <v>48</v>
      </c>
      <c r="U227" s="10">
        <v>32</v>
      </c>
      <c r="V227" s="21" t="s">
        <v>31</v>
      </c>
      <c r="W227" s="10">
        <v>16</v>
      </c>
      <c r="X227" s="27">
        <v>1</v>
      </c>
      <c r="Y227" s="28">
        <f>IF(M227&lt;25,1,1+(M227-25)/M227)</f>
        <v>1.21875</v>
      </c>
      <c r="Z227" s="10">
        <v>1</v>
      </c>
      <c r="AA227" s="28">
        <f>U227*Y227*Z227</f>
        <v>39</v>
      </c>
      <c r="AB227" s="28">
        <f>X227*W227*Y227</f>
        <v>19.5</v>
      </c>
      <c r="AC227" s="28">
        <f>AA227+AB227</f>
        <v>58.5</v>
      </c>
      <c r="AD227" s="10"/>
      <c r="AE227" s="4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9"/>
      <c r="BQ227" s="39"/>
      <c r="BR227" s="39"/>
      <c r="BS227" s="39"/>
      <c r="BT227" s="39"/>
      <c r="BU227" s="39"/>
      <c r="BV227" s="39"/>
      <c r="BW227" s="39"/>
      <c r="BX227" s="39"/>
      <c r="BY227" s="39"/>
      <c r="BZ227" s="39"/>
      <c r="CA227" s="39"/>
      <c r="CB227" s="39"/>
      <c r="CC227" s="39"/>
      <c r="CD227" s="39"/>
      <c r="CE227" s="39"/>
      <c r="CF227" s="39"/>
      <c r="CG227" s="39"/>
    </row>
    <row r="228" spans="1:85" s="18" customFormat="1" outlineLevel="2" x14ac:dyDescent="0.15">
      <c r="A228" s="10">
        <v>2015</v>
      </c>
      <c r="B228" s="21" t="s">
        <v>228</v>
      </c>
      <c r="C228" s="26" t="s">
        <v>229</v>
      </c>
      <c r="D228" s="21" t="s">
        <v>1379</v>
      </c>
      <c r="E228" s="19" t="s">
        <v>2289</v>
      </c>
      <c r="F228" s="10">
        <v>3</v>
      </c>
      <c r="G228" s="21" t="s">
        <v>230</v>
      </c>
      <c r="H228" s="71" t="s">
        <v>231</v>
      </c>
      <c r="I228" s="21" t="s">
        <v>163</v>
      </c>
      <c r="J228" s="21" t="s">
        <v>24</v>
      </c>
      <c r="K228" s="21" t="s">
        <v>45</v>
      </c>
      <c r="L228" s="10">
        <v>37</v>
      </c>
      <c r="M228" s="10">
        <v>33</v>
      </c>
      <c r="N228" s="21" t="s">
        <v>46</v>
      </c>
      <c r="O228" s="21" t="s">
        <v>232</v>
      </c>
      <c r="P228" s="21" t="s">
        <v>28</v>
      </c>
      <c r="Q228" s="21" t="s">
        <v>233</v>
      </c>
      <c r="R228" s="21" t="s">
        <v>234</v>
      </c>
      <c r="S228" s="10">
        <v>1</v>
      </c>
      <c r="T228" s="10">
        <v>48</v>
      </c>
      <c r="U228" s="10">
        <v>32</v>
      </c>
      <c r="V228" s="21" t="s">
        <v>31</v>
      </c>
      <c r="W228" s="10">
        <v>16</v>
      </c>
      <c r="X228" s="27">
        <v>1</v>
      </c>
      <c r="Y228" s="28">
        <f>IF(M228&lt;25,1,1+(M228-25)/M228)</f>
        <v>1.2424242424242424</v>
      </c>
      <c r="Z228" s="10">
        <v>1</v>
      </c>
      <c r="AA228" s="28">
        <f>U228*Y228*Z228</f>
        <v>39.757575757575758</v>
      </c>
      <c r="AB228" s="28">
        <f>X228*W228*Y228</f>
        <v>19.878787878787879</v>
      </c>
      <c r="AC228" s="28">
        <f>AA228+AB228</f>
        <v>59.63636363636364</v>
      </c>
      <c r="AD228" s="10"/>
      <c r="AE228" s="4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9"/>
      <c r="BQ228" s="39"/>
      <c r="BR228" s="39"/>
      <c r="BS228" s="39"/>
      <c r="BT228" s="39"/>
      <c r="BU228" s="39"/>
      <c r="BV228" s="39"/>
      <c r="BW228" s="39"/>
      <c r="BX228" s="39"/>
      <c r="BY228" s="39"/>
      <c r="BZ228" s="39"/>
      <c r="CA228" s="39"/>
      <c r="CB228" s="39"/>
      <c r="CC228" s="39"/>
      <c r="CD228" s="39"/>
      <c r="CE228" s="39"/>
      <c r="CF228" s="39"/>
      <c r="CG228" s="39"/>
    </row>
    <row r="229" spans="1:85" s="18" customFormat="1" outlineLevel="2" x14ac:dyDescent="0.15">
      <c r="A229" s="21"/>
      <c r="B229" s="21"/>
      <c r="C229" s="21" t="s">
        <v>2650</v>
      </c>
      <c r="D229" s="21" t="s">
        <v>2580</v>
      </c>
      <c r="E229" s="21" t="s">
        <v>2581</v>
      </c>
      <c r="F229" s="21"/>
      <c r="G229" s="21" t="s">
        <v>230</v>
      </c>
      <c r="H229" s="71" t="s">
        <v>2651</v>
      </c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 t="s">
        <v>29</v>
      </c>
      <c r="AC229" s="21">
        <v>20.57</v>
      </c>
      <c r="AD229" s="21" t="s">
        <v>2745</v>
      </c>
      <c r="AE229" s="4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9"/>
      <c r="BQ229" s="39"/>
      <c r="BR229" s="39"/>
      <c r="BS229" s="39"/>
      <c r="BT229" s="39"/>
      <c r="BU229" s="39"/>
      <c r="BV229" s="39"/>
      <c r="BW229" s="39"/>
      <c r="BX229" s="39"/>
      <c r="BY229" s="39"/>
      <c r="BZ229" s="39"/>
      <c r="CA229" s="39"/>
      <c r="CB229" s="39"/>
      <c r="CC229" s="39"/>
      <c r="CD229" s="39"/>
      <c r="CE229" s="39"/>
      <c r="CF229" s="39"/>
      <c r="CG229" s="39"/>
    </row>
    <row r="230" spans="1:85" s="18" customFormat="1" outlineLevel="2" x14ac:dyDescent="0.15">
      <c r="A230" s="10"/>
      <c r="B230" s="10"/>
      <c r="C230" s="25"/>
      <c r="D230" s="10"/>
      <c r="E230" s="27" t="s">
        <v>2320</v>
      </c>
      <c r="F230" s="10"/>
      <c r="G230" s="21" t="s">
        <v>230</v>
      </c>
      <c r="H230" s="72" t="s">
        <v>231</v>
      </c>
      <c r="I230" s="10"/>
      <c r="J230" s="10"/>
      <c r="K230" s="10"/>
      <c r="L230" s="10"/>
      <c r="M230" s="29">
        <v>8</v>
      </c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28"/>
      <c r="Z230" s="10"/>
      <c r="AA230" s="28"/>
      <c r="AB230" s="28"/>
      <c r="AC230" s="28">
        <f>M230*14</f>
        <v>112</v>
      </c>
      <c r="AD230" s="10"/>
      <c r="AE230" s="4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9"/>
      <c r="BQ230" s="39"/>
      <c r="BR230" s="39"/>
      <c r="BS230" s="39"/>
      <c r="BT230" s="39"/>
      <c r="BU230" s="39"/>
      <c r="BV230" s="39"/>
      <c r="BW230" s="39"/>
      <c r="BX230" s="39"/>
      <c r="BY230" s="39"/>
      <c r="BZ230" s="39"/>
      <c r="CA230" s="39"/>
      <c r="CB230" s="39"/>
      <c r="CC230" s="39"/>
      <c r="CD230" s="39"/>
      <c r="CE230" s="39"/>
      <c r="CF230" s="39"/>
      <c r="CG230" s="39"/>
    </row>
    <row r="231" spans="1:85" s="18" customFormat="1" outlineLevel="2" x14ac:dyDescent="0.15">
      <c r="A231" s="21"/>
      <c r="B231" s="21"/>
      <c r="C231" s="26" t="s">
        <v>2389</v>
      </c>
      <c r="D231" s="21"/>
      <c r="E231" s="21" t="s">
        <v>2385</v>
      </c>
      <c r="F231" s="21"/>
      <c r="G231" s="21" t="s">
        <v>230</v>
      </c>
      <c r="H231" s="71" t="s">
        <v>2454</v>
      </c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8">
        <v>15</v>
      </c>
      <c r="AD231" s="10"/>
      <c r="AE231" s="4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9"/>
      <c r="BQ231" s="39"/>
      <c r="BR231" s="39"/>
      <c r="BS231" s="39"/>
      <c r="BT231" s="39"/>
      <c r="BU231" s="39"/>
      <c r="BV231" s="39"/>
      <c r="BW231" s="39"/>
      <c r="BX231" s="39"/>
      <c r="BY231" s="39"/>
      <c r="BZ231" s="39"/>
      <c r="CA231" s="39"/>
      <c r="CB231" s="39"/>
      <c r="CC231" s="39"/>
      <c r="CD231" s="39"/>
      <c r="CE231" s="39"/>
      <c r="CF231" s="39"/>
      <c r="CG231" s="39"/>
    </row>
    <row r="232" spans="1:85" s="18" customFormat="1" outlineLevel="2" x14ac:dyDescent="0.15">
      <c r="A232" s="57"/>
      <c r="B232" s="52"/>
      <c r="C232" s="58"/>
      <c r="D232" s="52"/>
      <c r="E232" s="52" t="s">
        <v>2798</v>
      </c>
      <c r="F232" s="52"/>
      <c r="G232" s="21" t="s">
        <v>230</v>
      </c>
      <c r="H232" s="78" t="s">
        <v>2895</v>
      </c>
      <c r="I232" s="52"/>
      <c r="J232" s="52"/>
      <c r="K232" s="52"/>
      <c r="L232" s="52"/>
      <c r="M232" s="53">
        <v>12</v>
      </c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4"/>
      <c r="Y232" s="55"/>
      <c r="Z232" s="54"/>
      <c r="AA232" s="55"/>
      <c r="AB232" s="55"/>
      <c r="AC232" s="55">
        <f>2*M232</f>
        <v>24</v>
      </c>
      <c r="AD232" s="54"/>
      <c r="AE232" s="4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9"/>
      <c r="BQ232" s="39"/>
      <c r="BR232" s="39"/>
      <c r="BS232" s="39"/>
      <c r="BT232" s="39"/>
      <c r="BU232" s="39"/>
      <c r="BV232" s="39"/>
      <c r="BW232" s="39"/>
      <c r="BX232" s="39"/>
      <c r="BY232" s="39"/>
      <c r="BZ232" s="39"/>
      <c r="CA232" s="39"/>
      <c r="CB232" s="39"/>
      <c r="CC232" s="39"/>
      <c r="CD232" s="39"/>
      <c r="CE232" s="39"/>
      <c r="CF232" s="39"/>
      <c r="CG232" s="39"/>
    </row>
    <row r="233" spans="1:85" s="18" customFormat="1" outlineLevel="1" x14ac:dyDescent="0.15">
      <c r="A233" s="57"/>
      <c r="B233" s="52"/>
      <c r="C233" s="58"/>
      <c r="D233" s="52"/>
      <c r="E233" s="52"/>
      <c r="F233" s="52"/>
      <c r="G233" s="88" t="s">
        <v>3087</v>
      </c>
      <c r="H233" s="78"/>
      <c r="I233" s="52"/>
      <c r="J233" s="52"/>
      <c r="K233" s="52"/>
      <c r="L233" s="52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4"/>
      <c r="Y233" s="55"/>
      <c r="Z233" s="54"/>
      <c r="AA233" s="55"/>
      <c r="AB233" s="55"/>
      <c r="AC233" s="55">
        <f>SUBTOTAL(9,AC227:AC232)</f>
        <v>289.70636363636368</v>
      </c>
      <c r="AD233" s="54"/>
      <c r="AE233" s="4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9"/>
      <c r="BQ233" s="39"/>
      <c r="BR233" s="39"/>
      <c r="BS233" s="39"/>
      <c r="BT233" s="39"/>
      <c r="BU233" s="39"/>
      <c r="BV233" s="39"/>
      <c r="BW233" s="39"/>
      <c r="BX233" s="39"/>
      <c r="BY233" s="39"/>
      <c r="BZ233" s="39"/>
      <c r="CA233" s="39"/>
      <c r="CB233" s="39"/>
      <c r="CC233" s="39"/>
      <c r="CD233" s="39"/>
      <c r="CE233" s="39"/>
      <c r="CF233" s="39"/>
      <c r="CG233" s="39"/>
    </row>
    <row r="234" spans="1:85" s="18" customFormat="1" outlineLevel="2" x14ac:dyDescent="0.15">
      <c r="A234" s="10">
        <v>2015</v>
      </c>
      <c r="B234" s="21" t="s">
        <v>1077</v>
      </c>
      <c r="C234" s="26" t="s">
        <v>1078</v>
      </c>
      <c r="D234" s="21" t="s">
        <v>1379</v>
      </c>
      <c r="E234" s="21" t="s">
        <v>2280</v>
      </c>
      <c r="F234" s="10">
        <v>3</v>
      </c>
      <c r="G234" s="21" t="s">
        <v>1079</v>
      </c>
      <c r="H234" s="71" t="s">
        <v>1080</v>
      </c>
      <c r="I234" s="21" t="s">
        <v>23</v>
      </c>
      <c r="J234" s="21" t="s">
        <v>24</v>
      </c>
      <c r="K234" s="21" t="s">
        <v>25</v>
      </c>
      <c r="L234" s="10">
        <v>23</v>
      </c>
      <c r="M234" s="10">
        <v>28</v>
      </c>
      <c r="N234" s="21" t="s">
        <v>559</v>
      </c>
      <c r="O234" s="21" t="s">
        <v>1081</v>
      </c>
      <c r="P234" s="21" t="s">
        <v>28</v>
      </c>
      <c r="Q234" s="21" t="s">
        <v>82</v>
      </c>
      <c r="R234" s="21" t="s">
        <v>1082</v>
      </c>
      <c r="S234" s="10">
        <v>1</v>
      </c>
      <c r="T234" s="10">
        <v>48</v>
      </c>
      <c r="U234" s="10">
        <v>48</v>
      </c>
      <c r="V234" s="21" t="s">
        <v>31</v>
      </c>
      <c r="W234" s="21" t="s">
        <v>31</v>
      </c>
      <c r="X234" s="10"/>
      <c r="Y234" s="28">
        <f>IF(M234&lt;25,1,1+(M234-25)/M234)</f>
        <v>1.1071428571428572</v>
      </c>
      <c r="Z234" s="10">
        <v>1</v>
      </c>
      <c r="AA234" s="28">
        <f>U234*Y234*Z234</f>
        <v>53.142857142857146</v>
      </c>
      <c r="AB234" s="28"/>
      <c r="AC234" s="28">
        <f>AA234+AB234</f>
        <v>53.142857142857146</v>
      </c>
      <c r="AD234" s="10"/>
      <c r="AE234" s="4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9"/>
      <c r="BQ234" s="39"/>
      <c r="BR234" s="39"/>
      <c r="BS234" s="39"/>
      <c r="BT234" s="39"/>
      <c r="BU234" s="39"/>
      <c r="BV234" s="39"/>
      <c r="BW234" s="39"/>
      <c r="BX234" s="39"/>
      <c r="BY234" s="39"/>
      <c r="BZ234" s="39"/>
      <c r="CA234" s="39"/>
      <c r="CB234" s="39"/>
      <c r="CC234" s="39"/>
      <c r="CD234" s="39"/>
      <c r="CE234" s="39"/>
      <c r="CF234" s="39"/>
      <c r="CG234" s="39"/>
    </row>
    <row r="235" spans="1:85" s="18" customFormat="1" outlineLevel="2" x14ac:dyDescent="0.15">
      <c r="A235" s="21"/>
      <c r="B235" s="21"/>
      <c r="C235" s="21" t="s">
        <v>2627</v>
      </c>
      <c r="D235" s="21" t="s">
        <v>2580</v>
      </c>
      <c r="E235" s="21" t="s">
        <v>2581</v>
      </c>
      <c r="F235" s="21"/>
      <c r="G235" s="21" t="s">
        <v>1079</v>
      </c>
      <c r="H235" s="71" t="s">
        <v>2628</v>
      </c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 t="s">
        <v>29</v>
      </c>
      <c r="AC235" s="21">
        <v>16</v>
      </c>
      <c r="AD235" s="21" t="s">
        <v>2745</v>
      </c>
      <c r="AE235" s="4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9"/>
      <c r="BQ235" s="39"/>
      <c r="BR235" s="39"/>
      <c r="BS235" s="39"/>
      <c r="BT235" s="39"/>
      <c r="BU235" s="39"/>
      <c r="BV235" s="39"/>
      <c r="BW235" s="39"/>
      <c r="BX235" s="39"/>
      <c r="BY235" s="39"/>
      <c r="BZ235" s="39"/>
      <c r="CA235" s="39"/>
      <c r="CB235" s="39"/>
      <c r="CC235" s="39"/>
      <c r="CD235" s="39"/>
      <c r="CE235" s="39"/>
      <c r="CF235" s="39"/>
      <c r="CG235" s="39"/>
    </row>
    <row r="236" spans="1:85" s="18" customFormat="1" outlineLevel="2" x14ac:dyDescent="0.15">
      <c r="A236" s="21"/>
      <c r="B236" s="21"/>
      <c r="C236" s="21" t="s">
        <v>1888</v>
      </c>
      <c r="D236" s="21" t="s">
        <v>1380</v>
      </c>
      <c r="E236" s="21" t="s">
        <v>2578</v>
      </c>
      <c r="F236" s="21"/>
      <c r="G236" s="21" t="s">
        <v>1079</v>
      </c>
      <c r="H236" s="71" t="s">
        <v>1080</v>
      </c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>
        <v>64</v>
      </c>
      <c r="AD236" s="21" t="s">
        <v>2745</v>
      </c>
      <c r="AE236" s="4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9"/>
      <c r="BQ236" s="39"/>
      <c r="BR236" s="39"/>
      <c r="BS236" s="39"/>
      <c r="BT236" s="39"/>
      <c r="BU236" s="39"/>
      <c r="BV236" s="39"/>
      <c r="BW236" s="39"/>
      <c r="BX236" s="39"/>
      <c r="BY236" s="39"/>
      <c r="BZ236" s="39"/>
      <c r="CA236" s="39"/>
      <c r="CB236" s="39"/>
      <c r="CC236" s="39"/>
      <c r="CD236" s="39"/>
      <c r="CE236" s="39"/>
      <c r="CF236" s="39"/>
      <c r="CG236" s="39"/>
    </row>
    <row r="237" spans="1:85" s="18" customFormat="1" outlineLevel="2" x14ac:dyDescent="0.15">
      <c r="A237" s="10"/>
      <c r="B237" s="10"/>
      <c r="C237" s="25"/>
      <c r="D237" s="10"/>
      <c r="E237" s="27" t="s">
        <v>2320</v>
      </c>
      <c r="F237" s="10"/>
      <c r="G237" s="21" t="s">
        <v>1079</v>
      </c>
      <c r="H237" s="72" t="s">
        <v>1080</v>
      </c>
      <c r="I237" s="10"/>
      <c r="J237" s="10"/>
      <c r="K237" s="10"/>
      <c r="L237" s="10"/>
      <c r="M237" s="29">
        <v>4</v>
      </c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28"/>
      <c r="Z237" s="10"/>
      <c r="AA237" s="28"/>
      <c r="AB237" s="28"/>
      <c r="AC237" s="28">
        <f>M237*14</f>
        <v>56</v>
      </c>
      <c r="AD237" s="10"/>
      <c r="AE237" s="4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9"/>
      <c r="BQ237" s="39"/>
      <c r="BR237" s="39"/>
      <c r="BS237" s="39"/>
      <c r="BT237" s="39"/>
      <c r="BU237" s="39"/>
      <c r="BV237" s="39"/>
      <c r="BW237" s="39"/>
      <c r="BX237" s="39"/>
      <c r="BY237" s="39"/>
      <c r="BZ237" s="39"/>
      <c r="CA237" s="39"/>
      <c r="CB237" s="39"/>
      <c r="CC237" s="39"/>
      <c r="CD237" s="39"/>
      <c r="CE237" s="39"/>
      <c r="CF237" s="39"/>
      <c r="CG237" s="39"/>
    </row>
    <row r="238" spans="1:85" outlineLevel="2" x14ac:dyDescent="0.15">
      <c r="A238" s="57"/>
      <c r="B238" s="52"/>
      <c r="C238" s="58"/>
      <c r="D238" s="52"/>
      <c r="E238" s="52" t="s">
        <v>2798</v>
      </c>
      <c r="F238" s="52"/>
      <c r="G238" s="21" t="s">
        <v>1079</v>
      </c>
      <c r="H238" s="78" t="s">
        <v>2896</v>
      </c>
      <c r="I238" s="52"/>
      <c r="J238" s="52"/>
      <c r="K238" s="52"/>
      <c r="L238" s="52"/>
      <c r="M238" s="53">
        <v>10</v>
      </c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4"/>
      <c r="Y238" s="55"/>
      <c r="Z238" s="54"/>
      <c r="AA238" s="55"/>
      <c r="AB238" s="55"/>
      <c r="AC238" s="55">
        <f>2*M238</f>
        <v>20</v>
      </c>
      <c r="AD238" s="54"/>
    </row>
    <row r="239" spans="1:85" outlineLevel="1" x14ac:dyDescent="0.15">
      <c r="A239" s="57"/>
      <c r="B239" s="52"/>
      <c r="C239" s="58"/>
      <c r="D239" s="52"/>
      <c r="E239" s="52"/>
      <c r="F239" s="52"/>
      <c r="G239" s="88" t="s">
        <v>3088</v>
      </c>
      <c r="H239" s="78"/>
      <c r="I239" s="52"/>
      <c r="J239" s="52"/>
      <c r="K239" s="52"/>
      <c r="L239" s="52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4"/>
      <c r="Y239" s="55"/>
      <c r="Z239" s="54"/>
      <c r="AA239" s="55"/>
      <c r="AB239" s="55"/>
      <c r="AC239" s="55">
        <f>SUBTOTAL(9,AC234:AC238)</f>
        <v>209.14285714285714</v>
      </c>
      <c r="AD239" s="54"/>
    </row>
    <row r="240" spans="1:85" s="18" customFormat="1" outlineLevel="2" x14ac:dyDescent="0.15">
      <c r="A240" s="21">
        <v>2016</v>
      </c>
      <c r="B240" s="21" t="s">
        <v>724</v>
      </c>
      <c r="C240" s="21" t="s">
        <v>725</v>
      </c>
      <c r="D240" s="21"/>
      <c r="E240" s="21" t="s">
        <v>2578</v>
      </c>
      <c r="F240" s="21"/>
      <c r="G240" s="21" t="s">
        <v>2519</v>
      </c>
      <c r="H240" s="71" t="s">
        <v>2308</v>
      </c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>
        <v>40</v>
      </c>
      <c r="AD240" s="21" t="s">
        <v>2745</v>
      </c>
      <c r="AE240" s="4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9"/>
      <c r="BQ240" s="39"/>
      <c r="BR240" s="39"/>
      <c r="BS240" s="39"/>
      <c r="BT240" s="39"/>
      <c r="BU240" s="39"/>
      <c r="BV240" s="39"/>
      <c r="BW240" s="39"/>
      <c r="BX240" s="39"/>
      <c r="BY240" s="39"/>
      <c r="BZ240" s="39"/>
      <c r="CA240" s="39"/>
      <c r="CB240" s="39"/>
      <c r="CC240" s="39"/>
      <c r="CD240" s="39"/>
      <c r="CE240" s="39"/>
      <c r="CF240" s="39"/>
      <c r="CG240" s="39"/>
    </row>
    <row r="241" spans="1:85" s="18" customFormat="1" outlineLevel="2" x14ac:dyDescent="0.15">
      <c r="A241" s="10"/>
      <c r="B241" s="10"/>
      <c r="C241" s="25"/>
      <c r="D241" s="10"/>
      <c r="E241" s="27" t="s">
        <v>2320</v>
      </c>
      <c r="F241" s="10"/>
      <c r="G241" s="21" t="s">
        <v>2519</v>
      </c>
      <c r="H241" s="72" t="s">
        <v>2308</v>
      </c>
      <c r="I241" s="10"/>
      <c r="J241" s="10"/>
      <c r="K241" s="10"/>
      <c r="L241" s="10"/>
      <c r="M241" s="29">
        <v>3</v>
      </c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28"/>
      <c r="Z241" s="10"/>
      <c r="AA241" s="28"/>
      <c r="AB241" s="28"/>
      <c r="AC241" s="28">
        <f>M241*14</f>
        <v>42</v>
      </c>
      <c r="AD241" s="10"/>
      <c r="AE241" s="4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9"/>
      <c r="BQ241" s="39"/>
      <c r="BR241" s="39"/>
      <c r="BS241" s="39"/>
      <c r="BT241" s="39"/>
      <c r="BU241" s="39"/>
      <c r="BV241" s="39"/>
      <c r="BW241" s="39"/>
      <c r="BX241" s="39"/>
      <c r="BY241" s="39"/>
      <c r="BZ241" s="39"/>
      <c r="CA241" s="39"/>
      <c r="CB241" s="39"/>
      <c r="CC241" s="39"/>
      <c r="CD241" s="39"/>
      <c r="CE241" s="39"/>
      <c r="CF241" s="39"/>
      <c r="CG241" s="39"/>
    </row>
    <row r="242" spans="1:85" s="18" customFormat="1" outlineLevel="2" x14ac:dyDescent="0.15">
      <c r="A242" s="10">
        <v>2014</v>
      </c>
      <c r="B242" s="21" t="s">
        <v>1556</v>
      </c>
      <c r="C242" s="26" t="s">
        <v>1557</v>
      </c>
      <c r="D242" s="21" t="s">
        <v>1413</v>
      </c>
      <c r="E242" s="19" t="s">
        <v>2270</v>
      </c>
      <c r="F242" s="10">
        <v>2</v>
      </c>
      <c r="G242" s="21" t="s">
        <v>2519</v>
      </c>
      <c r="H242" s="72" t="s">
        <v>2308</v>
      </c>
      <c r="I242" s="21" t="s">
        <v>163</v>
      </c>
      <c r="J242" s="21" t="s">
        <v>24</v>
      </c>
      <c r="K242" s="21" t="s">
        <v>25</v>
      </c>
      <c r="L242" s="10">
        <v>29</v>
      </c>
      <c r="M242" s="10">
        <v>25</v>
      </c>
      <c r="N242" s="21" t="s">
        <v>1558</v>
      </c>
      <c r="O242" s="21" t="s">
        <v>512</v>
      </c>
      <c r="P242" s="21" t="s">
        <v>28</v>
      </c>
      <c r="Q242" s="21" t="s">
        <v>1358</v>
      </c>
      <c r="R242" s="21" t="s">
        <v>1559</v>
      </c>
      <c r="S242" s="10">
        <v>1</v>
      </c>
      <c r="T242" s="10">
        <v>32</v>
      </c>
      <c r="U242" s="10">
        <v>32</v>
      </c>
      <c r="V242" s="21" t="s">
        <v>31</v>
      </c>
      <c r="W242" s="21" t="s">
        <v>31</v>
      </c>
      <c r="X242" s="10"/>
      <c r="Y242" s="28">
        <f>IF(M242&lt;25,1,1+(M242-25)/M242)</f>
        <v>1</v>
      </c>
      <c r="Z242" s="10">
        <v>1</v>
      </c>
      <c r="AA242" s="28">
        <f>U242*Y242*Z242</f>
        <v>32</v>
      </c>
      <c r="AB242" s="28"/>
      <c r="AC242" s="28">
        <f>AA242+AB242</f>
        <v>32</v>
      </c>
      <c r="AD242" s="10"/>
      <c r="AE242" s="4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9"/>
      <c r="BQ242" s="39"/>
      <c r="BR242" s="39"/>
      <c r="BS242" s="39"/>
      <c r="BT242" s="39"/>
      <c r="BU242" s="39"/>
      <c r="BV242" s="39"/>
      <c r="BW242" s="39"/>
      <c r="BX242" s="39"/>
      <c r="BY242" s="39"/>
      <c r="BZ242" s="39"/>
      <c r="CA242" s="39"/>
      <c r="CB242" s="39"/>
      <c r="CC242" s="39"/>
      <c r="CD242" s="39"/>
      <c r="CE242" s="39"/>
      <c r="CF242" s="39"/>
      <c r="CG242" s="39"/>
    </row>
    <row r="243" spans="1:85" s="18" customFormat="1" outlineLevel="2" x14ac:dyDescent="0.15">
      <c r="A243" s="57"/>
      <c r="B243" s="52"/>
      <c r="C243" s="58"/>
      <c r="D243" s="52"/>
      <c r="E243" s="52" t="s">
        <v>2798</v>
      </c>
      <c r="F243" s="52"/>
      <c r="G243" s="21" t="s">
        <v>2519</v>
      </c>
      <c r="H243" s="78" t="s">
        <v>2897</v>
      </c>
      <c r="I243" s="52"/>
      <c r="J243" s="52"/>
      <c r="K243" s="52"/>
      <c r="L243" s="52"/>
      <c r="M243" s="53">
        <v>4</v>
      </c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4"/>
      <c r="Y243" s="55"/>
      <c r="Z243" s="54"/>
      <c r="AA243" s="55"/>
      <c r="AB243" s="55"/>
      <c r="AC243" s="55">
        <f>2*M243</f>
        <v>8</v>
      </c>
      <c r="AD243" s="54"/>
      <c r="AE243" s="4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9"/>
      <c r="BQ243" s="39"/>
      <c r="BR243" s="39"/>
      <c r="BS243" s="39"/>
      <c r="BT243" s="39"/>
      <c r="BU243" s="39"/>
      <c r="BV243" s="39"/>
      <c r="BW243" s="39"/>
      <c r="BX243" s="39"/>
      <c r="BY243" s="39"/>
      <c r="BZ243" s="39"/>
      <c r="CA243" s="39"/>
      <c r="CB243" s="39"/>
      <c r="CC243" s="39"/>
      <c r="CD243" s="39"/>
      <c r="CE243" s="39"/>
      <c r="CF243" s="39"/>
      <c r="CG243" s="39"/>
    </row>
    <row r="244" spans="1:85" s="18" customFormat="1" outlineLevel="1" x14ac:dyDescent="0.15">
      <c r="A244" s="57"/>
      <c r="B244" s="52"/>
      <c r="C244" s="58"/>
      <c r="D244" s="52"/>
      <c r="E244" s="52"/>
      <c r="F244" s="52"/>
      <c r="G244" s="88" t="s">
        <v>3089</v>
      </c>
      <c r="H244" s="78"/>
      <c r="I244" s="52"/>
      <c r="J244" s="52"/>
      <c r="K244" s="52"/>
      <c r="L244" s="52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4"/>
      <c r="Y244" s="55"/>
      <c r="Z244" s="54"/>
      <c r="AA244" s="55"/>
      <c r="AB244" s="55"/>
      <c r="AC244" s="55">
        <f>SUBTOTAL(9,AC240:AC243)</f>
        <v>122</v>
      </c>
      <c r="AD244" s="54"/>
      <c r="AE244" s="4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9"/>
      <c r="BQ244" s="39"/>
      <c r="BR244" s="39"/>
      <c r="BS244" s="39"/>
      <c r="BT244" s="39"/>
      <c r="BU244" s="39"/>
      <c r="BV244" s="39"/>
      <c r="BW244" s="39"/>
      <c r="BX244" s="39"/>
      <c r="BY244" s="39"/>
      <c r="BZ244" s="39"/>
      <c r="CA244" s="39"/>
      <c r="CB244" s="39"/>
      <c r="CC244" s="39"/>
      <c r="CD244" s="39"/>
      <c r="CE244" s="39"/>
      <c r="CF244" s="39"/>
      <c r="CG244" s="39"/>
    </row>
    <row r="245" spans="1:85" s="18" customFormat="1" outlineLevel="2" x14ac:dyDescent="0.15">
      <c r="A245" s="10"/>
      <c r="B245" s="10"/>
      <c r="C245" s="25"/>
      <c r="D245" s="10"/>
      <c r="E245" s="27" t="s">
        <v>2320</v>
      </c>
      <c r="F245" s="10"/>
      <c r="G245" s="21" t="s">
        <v>2520</v>
      </c>
      <c r="H245" s="72" t="s">
        <v>2309</v>
      </c>
      <c r="I245" s="10"/>
      <c r="J245" s="10"/>
      <c r="K245" s="10"/>
      <c r="L245" s="10"/>
      <c r="M245" s="29">
        <v>1</v>
      </c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28"/>
      <c r="Z245" s="10"/>
      <c r="AA245" s="28"/>
      <c r="AB245" s="28"/>
      <c r="AC245" s="28">
        <f>M245*14</f>
        <v>14</v>
      </c>
      <c r="AD245" s="10"/>
      <c r="AE245" s="4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9"/>
      <c r="BQ245" s="39"/>
      <c r="BR245" s="39"/>
      <c r="BS245" s="39"/>
      <c r="BT245" s="39"/>
      <c r="BU245" s="39"/>
      <c r="BV245" s="39"/>
      <c r="BW245" s="39"/>
      <c r="BX245" s="39"/>
      <c r="BY245" s="39"/>
      <c r="BZ245" s="39"/>
      <c r="CA245" s="39"/>
      <c r="CB245" s="39"/>
      <c r="CC245" s="39"/>
      <c r="CD245" s="39"/>
      <c r="CE245" s="39"/>
      <c r="CF245" s="39"/>
      <c r="CG245" s="39"/>
    </row>
    <row r="246" spans="1:85" s="18" customFormat="1" outlineLevel="1" x14ac:dyDescent="0.15">
      <c r="A246" s="10"/>
      <c r="B246" s="10"/>
      <c r="C246" s="25"/>
      <c r="D246" s="10"/>
      <c r="E246" s="27"/>
      <c r="F246" s="10"/>
      <c r="G246" s="88" t="s">
        <v>3090</v>
      </c>
      <c r="H246" s="72"/>
      <c r="I246" s="10"/>
      <c r="J246" s="10"/>
      <c r="K246" s="10"/>
      <c r="L246" s="10"/>
      <c r="M246" s="29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28"/>
      <c r="Z246" s="10"/>
      <c r="AA246" s="28"/>
      <c r="AB246" s="28"/>
      <c r="AC246" s="28">
        <f>SUBTOTAL(9,AC245:AC245)</f>
        <v>14</v>
      </c>
      <c r="AD246" s="10"/>
      <c r="AE246" s="4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9"/>
      <c r="BQ246" s="39"/>
      <c r="BR246" s="39"/>
      <c r="BS246" s="39"/>
      <c r="BT246" s="39"/>
      <c r="BU246" s="39"/>
      <c r="BV246" s="39"/>
      <c r="BW246" s="39"/>
      <c r="BX246" s="39"/>
      <c r="BY246" s="39"/>
      <c r="BZ246" s="39"/>
      <c r="CA246" s="39"/>
      <c r="CB246" s="39"/>
      <c r="CC246" s="39"/>
      <c r="CD246" s="39"/>
      <c r="CE246" s="39"/>
      <c r="CF246" s="39"/>
      <c r="CG246" s="39"/>
    </row>
    <row r="247" spans="1:85" s="18" customFormat="1" outlineLevel="2" x14ac:dyDescent="0.15">
      <c r="A247" s="10"/>
      <c r="B247" s="10"/>
      <c r="C247" s="25"/>
      <c r="D247" s="10"/>
      <c r="E247" s="27" t="s">
        <v>2320</v>
      </c>
      <c r="F247" s="10"/>
      <c r="G247" s="21" t="s">
        <v>2521</v>
      </c>
      <c r="H247" s="72" t="s">
        <v>2310</v>
      </c>
      <c r="I247" s="10"/>
      <c r="J247" s="10"/>
      <c r="K247" s="10"/>
      <c r="L247" s="10"/>
      <c r="M247" s="29">
        <v>6</v>
      </c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28"/>
      <c r="Z247" s="10"/>
      <c r="AA247" s="28"/>
      <c r="AB247" s="28"/>
      <c r="AC247" s="28">
        <f>M247*14</f>
        <v>84</v>
      </c>
      <c r="AD247" s="10"/>
      <c r="AE247" s="4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39"/>
      <c r="CD247" s="39"/>
      <c r="CE247" s="39"/>
      <c r="CF247" s="39"/>
      <c r="CG247" s="39"/>
    </row>
    <row r="248" spans="1:85" s="18" customFormat="1" outlineLevel="2" x14ac:dyDescent="0.15">
      <c r="A248" s="10">
        <v>2014</v>
      </c>
      <c r="B248" s="21" t="s">
        <v>1381</v>
      </c>
      <c r="C248" s="26" t="s">
        <v>1382</v>
      </c>
      <c r="D248" s="21" t="s">
        <v>1413</v>
      </c>
      <c r="E248" s="19" t="s">
        <v>2270</v>
      </c>
      <c r="F248" s="10">
        <v>2</v>
      </c>
      <c r="G248" s="21" t="s">
        <v>2521</v>
      </c>
      <c r="H248" s="72" t="s">
        <v>2310</v>
      </c>
      <c r="I248" s="21" t="s">
        <v>23</v>
      </c>
      <c r="J248" s="21" t="s">
        <v>52</v>
      </c>
      <c r="K248" s="21" t="s">
        <v>300</v>
      </c>
      <c r="L248" s="10">
        <v>60</v>
      </c>
      <c r="M248" s="10">
        <v>23</v>
      </c>
      <c r="N248" s="21" t="s">
        <v>1473</v>
      </c>
      <c r="O248" s="21" t="s">
        <v>365</v>
      </c>
      <c r="P248" s="21" t="s">
        <v>28</v>
      </c>
      <c r="Q248" s="21" t="s">
        <v>1349</v>
      </c>
      <c r="R248" s="21" t="s">
        <v>1545</v>
      </c>
      <c r="S248" s="10">
        <v>1</v>
      </c>
      <c r="T248" s="10">
        <v>32</v>
      </c>
      <c r="U248" s="10">
        <v>32</v>
      </c>
      <c r="V248" s="21" t="s">
        <v>31</v>
      </c>
      <c r="W248" s="21" t="s">
        <v>31</v>
      </c>
      <c r="X248" s="10"/>
      <c r="Y248" s="28">
        <f>IF(M248&lt;25,1,1+(M248-25)/M248)</f>
        <v>1</v>
      </c>
      <c r="Z248" s="10">
        <v>1</v>
      </c>
      <c r="AA248" s="28">
        <f>U248*Y248*Z248</f>
        <v>32</v>
      </c>
      <c r="AB248" s="28"/>
      <c r="AC248" s="28">
        <f>AA248+AB248</f>
        <v>32</v>
      </c>
      <c r="AD248" s="10"/>
      <c r="AE248" s="4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9"/>
      <c r="BQ248" s="39"/>
      <c r="BR248" s="39"/>
      <c r="BS248" s="39"/>
      <c r="BT248" s="39"/>
      <c r="BU248" s="39"/>
      <c r="BV248" s="39"/>
      <c r="BW248" s="39"/>
      <c r="BX248" s="39"/>
      <c r="BY248" s="39"/>
      <c r="BZ248" s="39"/>
      <c r="CA248" s="39"/>
      <c r="CB248" s="39"/>
      <c r="CC248" s="39"/>
      <c r="CD248" s="39"/>
      <c r="CE248" s="39"/>
      <c r="CF248" s="39"/>
      <c r="CG248" s="39"/>
    </row>
    <row r="249" spans="1:85" s="18" customFormat="1" outlineLevel="2" x14ac:dyDescent="0.15">
      <c r="A249" s="10">
        <v>2014</v>
      </c>
      <c r="B249" s="21" t="s">
        <v>1381</v>
      </c>
      <c r="C249" s="26" t="s">
        <v>1382</v>
      </c>
      <c r="D249" s="21" t="s">
        <v>1380</v>
      </c>
      <c r="E249" s="19" t="s">
        <v>2270</v>
      </c>
      <c r="F249" s="10">
        <v>2</v>
      </c>
      <c r="G249" s="21" t="s">
        <v>2521</v>
      </c>
      <c r="H249" s="72" t="s">
        <v>2310</v>
      </c>
      <c r="I249" s="21" t="s">
        <v>23</v>
      </c>
      <c r="J249" s="21" t="s">
        <v>52</v>
      </c>
      <c r="K249" s="21" t="s">
        <v>300</v>
      </c>
      <c r="L249" s="10">
        <v>64</v>
      </c>
      <c r="M249" s="10">
        <v>5</v>
      </c>
      <c r="N249" s="21" t="s">
        <v>1383</v>
      </c>
      <c r="O249" s="21" t="s">
        <v>482</v>
      </c>
      <c r="P249" s="21" t="s">
        <v>28</v>
      </c>
      <c r="Q249" s="21" t="s">
        <v>1349</v>
      </c>
      <c r="R249" s="21" t="s">
        <v>1384</v>
      </c>
      <c r="S249" s="10">
        <v>1</v>
      </c>
      <c r="T249" s="10">
        <v>32</v>
      </c>
      <c r="U249" s="10">
        <v>32</v>
      </c>
      <c r="V249" s="21" t="s">
        <v>31</v>
      </c>
      <c r="W249" s="21" t="s">
        <v>31</v>
      </c>
      <c r="X249" s="10"/>
      <c r="Y249" s="28">
        <f>IF(M249&lt;25,1,1+(M249-25)/M249)</f>
        <v>1</v>
      </c>
      <c r="Z249" s="10">
        <v>1</v>
      </c>
      <c r="AA249" s="28">
        <f>U249*Y249*Z249</f>
        <v>32</v>
      </c>
      <c r="AB249" s="28"/>
      <c r="AC249" s="28">
        <f>AA249+AB249</f>
        <v>32</v>
      </c>
      <c r="AD249" s="10"/>
      <c r="AE249" s="4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9"/>
      <c r="BP249" s="39"/>
      <c r="BQ249" s="39"/>
      <c r="BR249" s="39"/>
      <c r="BS249" s="39"/>
      <c r="BT249" s="39"/>
      <c r="BU249" s="39"/>
      <c r="BV249" s="39"/>
      <c r="BW249" s="39"/>
      <c r="BX249" s="39"/>
      <c r="BY249" s="39"/>
      <c r="BZ249" s="39"/>
      <c r="CA249" s="39"/>
      <c r="CB249" s="39"/>
      <c r="CC249" s="39"/>
      <c r="CD249" s="39"/>
      <c r="CE249" s="39"/>
      <c r="CF249" s="39"/>
      <c r="CG249" s="39"/>
    </row>
    <row r="250" spans="1:85" s="18" customFormat="1" outlineLevel="2" x14ac:dyDescent="0.15">
      <c r="A250" s="10">
        <v>2014</v>
      </c>
      <c r="B250" s="21" t="s">
        <v>1756</v>
      </c>
      <c r="C250" s="26" t="s">
        <v>1757</v>
      </c>
      <c r="D250" s="21" t="s">
        <v>1413</v>
      </c>
      <c r="E250" s="21" t="s">
        <v>2280</v>
      </c>
      <c r="F250" s="10">
        <v>3</v>
      </c>
      <c r="G250" s="21" t="s">
        <v>2521</v>
      </c>
      <c r="H250" s="72" t="s">
        <v>2310</v>
      </c>
      <c r="I250" s="21" t="s">
        <v>23</v>
      </c>
      <c r="J250" s="21" t="s">
        <v>52</v>
      </c>
      <c r="K250" s="21" t="s">
        <v>300</v>
      </c>
      <c r="L250" s="10">
        <v>44</v>
      </c>
      <c r="M250" s="10">
        <v>45</v>
      </c>
      <c r="N250" s="21" t="s">
        <v>1539</v>
      </c>
      <c r="O250" s="21" t="s">
        <v>459</v>
      </c>
      <c r="P250" s="21" t="s">
        <v>28</v>
      </c>
      <c r="Q250" s="21" t="s">
        <v>1349</v>
      </c>
      <c r="R250" s="21" t="s">
        <v>1886</v>
      </c>
      <c r="S250" s="10">
        <v>1</v>
      </c>
      <c r="T250" s="10">
        <v>48</v>
      </c>
      <c r="U250" s="10">
        <v>48</v>
      </c>
      <c r="V250" s="21" t="s">
        <v>31</v>
      </c>
      <c r="W250" s="21" t="s">
        <v>31</v>
      </c>
      <c r="X250" s="10"/>
      <c r="Y250" s="28">
        <f>IF(M250&lt;25,1,1+(M250-25)/M250)</f>
        <v>1.4444444444444444</v>
      </c>
      <c r="Z250" s="10">
        <v>1</v>
      </c>
      <c r="AA250" s="28">
        <f>U250*Y250*Z250</f>
        <v>69.333333333333329</v>
      </c>
      <c r="AB250" s="28"/>
      <c r="AC250" s="28">
        <f>AA250+AB250</f>
        <v>69.333333333333329</v>
      </c>
      <c r="AD250" s="10"/>
      <c r="AE250" s="4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9"/>
      <c r="BQ250" s="39"/>
      <c r="BR250" s="39"/>
      <c r="BS250" s="39"/>
      <c r="BT250" s="39"/>
      <c r="BU250" s="39"/>
      <c r="BV250" s="39"/>
      <c r="BW250" s="39"/>
      <c r="BX250" s="39"/>
      <c r="BY250" s="39"/>
      <c r="BZ250" s="39"/>
      <c r="CA250" s="39"/>
      <c r="CB250" s="39"/>
      <c r="CC250" s="39"/>
      <c r="CD250" s="39"/>
      <c r="CE250" s="39"/>
      <c r="CF250" s="39"/>
      <c r="CG250" s="39"/>
    </row>
    <row r="251" spans="1:85" s="18" customFormat="1" outlineLevel="2" x14ac:dyDescent="0.15">
      <c r="A251" s="57"/>
      <c r="B251" s="52"/>
      <c r="C251" s="58"/>
      <c r="D251" s="52"/>
      <c r="E251" s="52" t="s">
        <v>2798</v>
      </c>
      <c r="F251" s="52"/>
      <c r="G251" s="21" t="s">
        <v>2521</v>
      </c>
      <c r="H251" s="72" t="s">
        <v>2310</v>
      </c>
      <c r="I251" s="52"/>
      <c r="J251" s="52"/>
      <c r="K251" s="52"/>
      <c r="L251" s="52"/>
      <c r="M251" s="53">
        <v>3</v>
      </c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4"/>
      <c r="Y251" s="55"/>
      <c r="Z251" s="54"/>
      <c r="AA251" s="55"/>
      <c r="AB251" s="55"/>
      <c r="AC251" s="55">
        <f>2*M251</f>
        <v>6</v>
      </c>
      <c r="AD251" s="54"/>
      <c r="AE251" s="4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9"/>
      <c r="BQ251" s="39"/>
      <c r="BR251" s="39"/>
      <c r="BS251" s="39"/>
      <c r="BT251" s="39"/>
      <c r="BU251" s="39"/>
      <c r="BV251" s="39"/>
      <c r="BW251" s="39"/>
      <c r="BX251" s="39"/>
      <c r="BY251" s="39"/>
      <c r="BZ251" s="39"/>
      <c r="CA251" s="39"/>
      <c r="CB251" s="39"/>
      <c r="CC251" s="39"/>
      <c r="CD251" s="39"/>
      <c r="CE251" s="39"/>
      <c r="CF251" s="39"/>
      <c r="CG251" s="39"/>
    </row>
    <row r="252" spans="1:85" s="18" customFormat="1" outlineLevel="1" x14ac:dyDescent="0.15">
      <c r="A252" s="57"/>
      <c r="B252" s="52"/>
      <c r="C252" s="58"/>
      <c r="D252" s="52"/>
      <c r="E252" s="52"/>
      <c r="F252" s="52"/>
      <c r="G252" s="88" t="s">
        <v>3091</v>
      </c>
      <c r="H252" s="72"/>
      <c r="I252" s="52"/>
      <c r="J252" s="52"/>
      <c r="K252" s="52"/>
      <c r="L252" s="52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4"/>
      <c r="Y252" s="55"/>
      <c r="Z252" s="54"/>
      <c r="AA252" s="55"/>
      <c r="AB252" s="55"/>
      <c r="AC252" s="55">
        <f>SUBTOTAL(9,AC247:AC251)</f>
        <v>223.33333333333331</v>
      </c>
      <c r="AD252" s="54"/>
      <c r="AE252" s="4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9"/>
      <c r="BQ252" s="39"/>
      <c r="BR252" s="39"/>
      <c r="BS252" s="39"/>
      <c r="BT252" s="39"/>
      <c r="BU252" s="39"/>
      <c r="BV252" s="39"/>
      <c r="BW252" s="39"/>
      <c r="BX252" s="39"/>
      <c r="BY252" s="39"/>
      <c r="BZ252" s="39"/>
      <c r="CA252" s="39"/>
      <c r="CB252" s="39"/>
      <c r="CC252" s="39"/>
      <c r="CD252" s="39"/>
      <c r="CE252" s="39"/>
      <c r="CF252" s="39"/>
      <c r="CG252" s="39"/>
    </row>
    <row r="253" spans="1:85" s="64" customFormat="1" outlineLevel="2" x14ac:dyDescent="0.15">
      <c r="A253" s="10">
        <v>2015</v>
      </c>
      <c r="B253" s="21" t="s">
        <v>2023</v>
      </c>
      <c r="C253" s="26" t="s">
        <v>2024</v>
      </c>
      <c r="D253" s="21" t="s">
        <v>1413</v>
      </c>
      <c r="E253" s="21" t="s">
        <v>2280</v>
      </c>
      <c r="F253" s="10">
        <v>3</v>
      </c>
      <c r="G253" s="21" t="s">
        <v>910</v>
      </c>
      <c r="H253" s="71" t="s">
        <v>911</v>
      </c>
      <c r="I253" s="21" t="s">
        <v>23</v>
      </c>
      <c r="J253" s="21" t="s">
        <v>24</v>
      </c>
      <c r="K253" s="21" t="s">
        <v>45</v>
      </c>
      <c r="L253" s="10">
        <v>143</v>
      </c>
      <c r="M253" s="10">
        <v>60</v>
      </c>
      <c r="N253" s="21" t="s">
        <v>1425</v>
      </c>
      <c r="O253" s="21" t="s">
        <v>1071</v>
      </c>
      <c r="P253" s="21" t="s">
        <v>28</v>
      </c>
      <c r="Q253" s="21" t="s">
        <v>1543</v>
      </c>
      <c r="R253" s="21" t="s">
        <v>2067</v>
      </c>
      <c r="S253" s="10">
        <v>1</v>
      </c>
      <c r="T253" s="10">
        <v>48</v>
      </c>
      <c r="U253" s="10">
        <v>48</v>
      </c>
      <c r="V253" s="21" t="s">
        <v>31</v>
      </c>
      <c r="W253" s="21" t="s">
        <v>31</v>
      </c>
      <c r="X253" s="10"/>
      <c r="Y253" s="28">
        <f>IF(M253&lt;25,1,1+(M253-25)/M253)</f>
        <v>1.5833333333333335</v>
      </c>
      <c r="Z253" s="10">
        <v>1</v>
      </c>
      <c r="AA253" s="28">
        <f>U253*Y253*Z253</f>
        <v>76</v>
      </c>
      <c r="AB253" s="28"/>
      <c r="AC253" s="28">
        <f>AA253+AB253</f>
        <v>76</v>
      </c>
      <c r="AD253" s="10"/>
    </row>
    <row r="254" spans="1:85" s="18" customFormat="1" outlineLevel="2" x14ac:dyDescent="0.15">
      <c r="A254" s="10">
        <v>2015</v>
      </c>
      <c r="B254" s="21" t="s">
        <v>908</v>
      </c>
      <c r="C254" s="26" t="s">
        <v>909</v>
      </c>
      <c r="D254" s="21" t="s">
        <v>1379</v>
      </c>
      <c r="E254" s="21" t="s">
        <v>2280</v>
      </c>
      <c r="F254" s="10">
        <v>3</v>
      </c>
      <c r="G254" s="21" t="s">
        <v>910</v>
      </c>
      <c r="H254" s="71" t="s">
        <v>911</v>
      </c>
      <c r="I254" s="21" t="s">
        <v>23</v>
      </c>
      <c r="J254" s="21" t="s">
        <v>24</v>
      </c>
      <c r="K254" s="21" t="s">
        <v>45</v>
      </c>
      <c r="L254" s="10">
        <v>39</v>
      </c>
      <c r="M254" s="10">
        <v>39</v>
      </c>
      <c r="N254" s="21" t="s">
        <v>303</v>
      </c>
      <c r="O254" s="21" t="s">
        <v>912</v>
      </c>
      <c r="P254" s="21" t="s">
        <v>28</v>
      </c>
      <c r="Q254" s="21" t="s">
        <v>129</v>
      </c>
      <c r="R254" s="21" t="s">
        <v>913</v>
      </c>
      <c r="S254" s="10">
        <v>1</v>
      </c>
      <c r="T254" s="10">
        <v>48</v>
      </c>
      <c r="U254" s="10">
        <v>48</v>
      </c>
      <c r="V254" s="21" t="s">
        <v>31</v>
      </c>
      <c r="W254" s="21" t="s">
        <v>31</v>
      </c>
      <c r="X254" s="10"/>
      <c r="Y254" s="28">
        <f>IF(M254&lt;25,1,1+(M254-25)/M254)</f>
        <v>1.358974358974359</v>
      </c>
      <c r="Z254" s="10">
        <v>1</v>
      </c>
      <c r="AA254" s="28">
        <f>U254*Y254*Z254</f>
        <v>65.230769230769226</v>
      </c>
      <c r="AB254" s="28"/>
      <c r="AC254" s="28">
        <f>AA254+AB254</f>
        <v>65.230769230769226</v>
      </c>
      <c r="AD254" s="10"/>
      <c r="AE254" s="4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9"/>
      <c r="BQ254" s="39"/>
      <c r="BR254" s="39"/>
      <c r="BS254" s="39"/>
      <c r="BT254" s="39"/>
      <c r="BU254" s="39"/>
      <c r="BV254" s="39"/>
      <c r="BW254" s="39"/>
      <c r="BX254" s="39"/>
      <c r="BY254" s="39"/>
      <c r="BZ254" s="39"/>
      <c r="CA254" s="39"/>
      <c r="CB254" s="39"/>
      <c r="CC254" s="39"/>
      <c r="CD254" s="39"/>
      <c r="CE254" s="39"/>
      <c r="CF254" s="39"/>
      <c r="CG254" s="39"/>
    </row>
    <row r="255" spans="1:85" s="18" customFormat="1" outlineLevel="2" x14ac:dyDescent="0.15">
      <c r="A255" s="10">
        <v>2014</v>
      </c>
      <c r="B255" s="21" t="s">
        <v>1431</v>
      </c>
      <c r="C255" s="26" t="s">
        <v>1432</v>
      </c>
      <c r="D255" s="21" t="s">
        <v>1413</v>
      </c>
      <c r="E255" s="19" t="s">
        <v>2270</v>
      </c>
      <c r="F255" s="10">
        <v>2</v>
      </c>
      <c r="G255" s="21" t="s">
        <v>910</v>
      </c>
      <c r="H255" s="71" t="s">
        <v>911</v>
      </c>
      <c r="I255" s="21" t="s">
        <v>23</v>
      </c>
      <c r="J255" s="21" t="s">
        <v>24</v>
      </c>
      <c r="K255" s="21" t="s">
        <v>45</v>
      </c>
      <c r="L255" s="10">
        <v>28</v>
      </c>
      <c r="M255" s="10">
        <v>12</v>
      </c>
      <c r="N255" s="21" t="s">
        <v>1433</v>
      </c>
      <c r="O255" s="21" t="s">
        <v>47</v>
      </c>
      <c r="P255" s="21" t="s">
        <v>28</v>
      </c>
      <c r="Q255" s="21" t="s">
        <v>1359</v>
      </c>
      <c r="R255" s="21" t="s">
        <v>1434</v>
      </c>
      <c r="S255" s="10">
        <v>1</v>
      </c>
      <c r="T255" s="10">
        <v>32</v>
      </c>
      <c r="U255" s="10">
        <v>32</v>
      </c>
      <c r="V255" s="21" t="s">
        <v>31</v>
      </c>
      <c r="W255" s="21" t="s">
        <v>31</v>
      </c>
      <c r="X255" s="10"/>
      <c r="Y255" s="28">
        <f>IF(M255&lt;25,1,1+(M255-25)/M255)</f>
        <v>1</v>
      </c>
      <c r="Z255" s="10">
        <v>1</v>
      </c>
      <c r="AA255" s="28">
        <f>U255*Y255*Z255</f>
        <v>32</v>
      </c>
      <c r="AB255" s="28"/>
      <c r="AC255" s="28">
        <f>AA255+AB255</f>
        <v>32</v>
      </c>
      <c r="AD255" s="10"/>
      <c r="AE255" s="4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9"/>
      <c r="BQ255" s="39"/>
      <c r="BR255" s="39"/>
      <c r="BS255" s="39"/>
      <c r="BT255" s="39"/>
      <c r="BU255" s="39"/>
      <c r="BV255" s="39"/>
      <c r="BW255" s="39"/>
      <c r="BX255" s="39"/>
      <c r="BY255" s="39"/>
      <c r="BZ255" s="39"/>
      <c r="CA255" s="39"/>
      <c r="CB255" s="39"/>
      <c r="CC255" s="39"/>
      <c r="CD255" s="39"/>
      <c r="CE255" s="39"/>
      <c r="CF255" s="39"/>
      <c r="CG255" s="39"/>
    </row>
    <row r="256" spans="1:85" s="18" customFormat="1" outlineLevel="2" x14ac:dyDescent="0.15">
      <c r="A256" s="10">
        <v>2015</v>
      </c>
      <c r="B256" s="21" t="s">
        <v>1234</v>
      </c>
      <c r="C256" s="26" t="s">
        <v>1235</v>
      </c>
      <c r="D256" s="21" t="s">
        <v>1379</v>
      </c>
      <c r="E256" s="21" t="s">
        <v>2280</v>
      </c>
      <c r="F256" s="10">
        <v>3</v>
      </c>
      <c r="G256" s="21" t="s">
        <v>910</v>
      </c>
      <c r="H256" s="71" t="s">
        <v>911</v>
      </c>
      <c r="I256" s="21" t="s">
        <v>23</v>
      </c>
      <c r="J256" s="21" t="s">
        <v>24</v>
      </c>
      <c r="K256" s="21" t="s">
        <v>45</v>
      </c>
      <c r="L256" s="10">
        <v>39</v>
      </c>
      <c r="M256" s="10">
        <v>8</v>
      </c>
      <c r="N256" s="21" t="s">
        <v>198</v>
      </c>
      <c r="O256" s="21" t="s">
        <v>1236</v>
      </c>
      <c r="P256" s="21" t="s">
        <v>28</v>
      </c>
      <c r="Q256" s="21" t="s">
        <v>129</v>
      </c>
      <c r="R256" s="21" t="s">
        <v>1237</v>
      </c>
      <c r="S256" s="10">
        <v>1</v>
      </c>
      <c r="T256" s="10">
        <v>48</v>
      </c>
      <c r="U256" s="10">
        <v>48</v>
      </c>
      <c r="V256" s="21" t="s">
        <v>31</v>
      </c>
      <c r="W256" s="21" t="s">
        <v>31</v>
      </c>
      <c r="X256" s="10"/>
      <c r="Y256" s="28">
        <f>IF(M256&lt;25,1,1+(M256-25)/M256)</f>
        <v>1</v>
      </c>
      <c r="Z256" s="10">
        <v>1</v>
      </c>
      <c r="AA256" s="28">
        <f>U256*Y256*Z256</f>
        <v>48</v>
      </c>
      <c r="AB256" s="28"/>
      <c r="AC256" s="28">
        <f>AA256+AB256</f>
        <v>48</v>
      </c>
      <c r="AD256" s="10"/>
      <c r="AE256" s="4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9"/>
      <c r="BQ256" s="39"/>
      <c r="BR256" s="39"/>
      <c r="BS256" s="39"/>
      <c r="BT256" s="39"/>
      <c r="BU256" s="39"/>
      <c r="BV256" s="39"/>
      <c r="BW256" s="39"/>
      <c r="BX256" s="39"/>
      <c r="BY256" s="39"/>
      <c r="BZ256" s="39"/>
      <c r="CA256" s="39"/>
      <c r="CB256" s="39"/>
      <c r="CC256" s="39"/>
      <c r="CD256" s="39"/>
      <c r="CE256" s="39"/>
      <c r="CF256" s="39"/>
      <c r="CG256" s="39"/>
    </row>
    <row r="257" spans="1:85" s="18" customFormat="1" outlineLevel="2" x14ac:dyDescent="0.15">
      <c r="A257" s="10">
        <v>2016</v>
      </c>
      <c r="B257" s="21" t="s">
        <v>2170</v>
      </c>
      <c r="C257" s="26" t="s">
        <v>2171</v>
      </c>
      <c r="D257" s="21" t="s">
        <v>1413</v>
      </c>
      <c r="E257" s="21" t="s">
        <v>2290</v>
      </c>
      <c r="F257" s="10">
        <v>1</v>
      </c>
      <c r="G257" s="21" t="s">
        <v>910</v>
      </c>
      <c r="H257" s="71" t="s">
        <v>911</v>
      </c>
      <c r="I257" s="21" t="s">
        <v>23</v>
      </c>
      <c r="J257" s="21" t="s">
        <v>24</v>
      </c>
      <c r="K257" s="21" t="s">
        <v>45</v>
      </c>
      <c r="L257" s="10">
        <v>100</v>
      </c>
      <c r="M257" s="10">
        <v>86</v>
      </c>
      <c r="N257" s="21" t="s">
        <v>2172</v>
      </c>
      <c r="O257" s="21" t="s">
        <v>281</v>
      </c>
      <c r="P257" s="21" t="s">
        <v>28</v>
      </c>
      <c r="Q257" s="21" t="s">
        <v>29</v>
      </c>
      <c r="R257" s="21" t="s">
        <v>2173</v>
      </c>
      <c r="S257" s="10">
        <v>1</v>
      </c>
      <c r="T257" s="10">
        <v>16</v>
      </c>
      <c r="U257" s="10">
        <v>8</v>
      </c>
      <c r="V257" s="21" t="s">
        <v>31</v>
      </c>
      <c r="W257" s="10">
        <v>8</v>
      </c>
      <c r="X257" s="27">
        <v>1</v>
      </c>
      <c r="Y257" s="28">
        <f>IF(M257&lt;25,1,1+(M257-25)/M257)</f>
        <v>1.7093023255813953</v>
      </c>
      <c r="Z257" s="10">
        <v>1</v>
      </c>
      <c r="AA257" s="28">
        <f>U257*Y257*Z257</f>
        <v>13.674418604651162</v>
      </c>
      <c r="AB257" s="28">
        <f>X257*W257*Y257</f>
        <v>13.674418604651162</v>
      </c>
      <c r="AC257" s="28">
        <f>AA257+AB257</f>
        <v>27.348837209302324</v>
      </c>
      <c r="AD257" s="10"/>
      <c r="AE257" s="4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9"/>
      <c r="BQ257" s="39"/>
      <c r="BR257" s="39"/>
      <c r="BS257" s="39"/>
      <c r="BT257" s="39"/>
      <c r="BU257" s="39"/>
      <c r="BV257" s="39"/>
      <c r="BW257" s="39"/>
      <c r="BX257" s="39"/>
      <c r="BY257" s="39"/>
      <c r="BZ257" s="39"/>
      <c r="CA257" s="39"/>
      <c r="CB257" s="39"/>
      <c r="CC257" s="39"/>
      <c r="CD257" s="39"/>
      <c r="CE257" s="39"/>
      <c r="CF257" s="39"/>
      <c r="CG257" s="39"/>
    </row>
    <row r="258" spans="1:85" s="18" customFormat="1" outlineLevel="2" x14ac:dyDescent="0.15">
      <c r="A258" s="21"/>
      <c r="B258" s="21"/>
      <c r="C258" s="21" t="s">
        <v>1997</v>
      </c>
      <c r="D258" s="21" t="s">
        <v>1380</v>
      </c>
      <c r="E258" s="21" t="s">
        <v>2578</v>
      </c>
      <c r="F258" s="21"/>
      <c r="G258" s="21" t="s">
        <v>910</v>
      </c>
      <c r="H258" s="71" t="s">
        <v>2553</v>
      </c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>
        <v>24.98</v>
      </c>
      <c r="AD258" s="21" t="s">
        <v>2745</v>
      </c>
      <c r="AE258" s="4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9"/>
      <c r="BQ258" s="39"/>
      <c r="BR258" s="39"/>
      <c r="BS258" s="39"/>
      <c r="BT258" s="39"/>
      <c r="BU258" s="39"/>
      <c r="BV258" s="39"/>
      <c r="BW258" s="39"/>
      <c r="BX258" s="39"/>
      <c r="BY258" s="39"/>
      <c r="BZ258" s="39"/>
      <c r="CA258" s="39"/>
      <c r="CB258" s="39"/>
      <c r="CC258" s="39"/>
      <c r="CD258" s="39"/>
      <c r="CE258" s="39"/>
      <c r="CF258" s="39"/>
      <c r="CG258" s="39"/>
    </row>
    <row r="259" spans="1:85" s="18" customFormat="1" outlineLevel="2" x14ac:dyDescent="0.15">
      <c r="A259" s="21"/>
      <c r="B259" s="21"/>
      <c r="C259" s="21" t="s">
        <v>2689</v>
      </c>
      <c r="D259" s="21" t="s">
        <v>2580</v>
      </c>
      <c r="E259" s="21" t="s">
        <v>2581</v>
      </c>
      <c r="F259" s="21"/>
      <c r="G259" s="21" t="s">
        <v>910</v>
      </c>
      <c r="H259" s="71" t="s">
        <v>2690</v>
      </c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 t="s">
        <v>29</v>
      </c>
      <c r="AC259" s="21">
        <v>22</v>
      </c>
      <c r="AD259" s="21" t="s">
        <v>2745</v>
      </c>
      <c r="AE259" s="4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9"/>
      <c r="BQ259" s="39"/>
      <c r="BR259" s="39"/>
      <c r="BS259" s="39"/>
      <c r="BT259" s="39"/>
      <c r="BU259" s="39"/>
      <c r="BV259" s="39"/>
      <c r="BW259" s="39"/>
      <c r="BX259" s="39"/>
      <c r="BY259" s="39"/>
      <c r="BZ259" s="39"/>
      <c r="CA259" s="39"/>
      <c r="CB259" s="39"/>
      <c r="CC259" s="39"/>
      <c r="CD259" s="39"/>
      <c r="CE259" s="39"/>
      <c r="CF259" s="39"/>
      <c r="CG259" s="39"/>
    </row>
    <row r="260" spans="1:85" s="18" customFormat="1" outlineLevel="2" x14ac:dyDescent="0.15">
      <c r="A260" s="21"/>
      <c r="B260" s="21"/>
      <c r="C260" s="21" t="s">
        <v>2699</v>
      </c>
      <c r="D260" s="21" t="s">
        <v>2580</v>
      </c>
      <c r="E260" s="21" t="s">
        <v>2581</v>
      </c>
      <c r="F260" s="21"/>
      <c r="G260" s="21" t="s">
        <v>910</v>
      </c>
      <c r="H260" s="71" t="s">
        <v>2690</v>
      </c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 t="s">
        <v>29</v>
      </c>
      <c r="AC260" s="21">
        <v>16</v>
      </c>
      <c r="AD260" s="21" t="s">
        <v>2745</v>
      </c>
      <c r="AE260" s="4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9"/>
      <c r="BQ260" s="39"/>
      <c r="BR260" s="39"/>
      <c r="BS260" s="39"/>
      <c r="BT260" s="39"/>
      <c r="BU260" s="39"/>
      <c r="BV260" s="39"/>
      <c r="BW260" s="39"/>
      <c r="BX260" s="39"/>
      <c r="BY260" s="39"/>
      <c r="BZ260" s="39"/>
      <c r="CA260" s="39"/>
      <c r="CB260" s="39"/>
      <c r="CC260" s="39"/>
      <c r="CD260" s="39"/>
      <c r="CE260" s="39"/>
      <c r="CF260" s="39"/>
      <c r="CG260" s="39"/>
    </row>
    <row r="261" spans="1:85" s="18" customFormat="1" outlineLevel="2" x14ac:dyDescent="0.15">
      <c r="A261" s="61">
        <v>2016</v>
      </c>
      <c r="B261" s="61" t="s">
        <v>461</v>
      </c>
      <c r="C261" s="61" t="s">
        <v>462</v>
      </c>
      <c r="D261" s="61" t="s">
        <v>2747</v>
      </c>
      <c r="E261" s="61" t="s">
        <v>2748</v>
      </c>
      <c r="F261" s="62">
        <v>2</v>
      </c>
      <c r="G261" s="62" t="s">
        <v>910</v>
      </c>
      <c r="H261" s="73" t="s">
        <v>911</v>
      </c>
      <c r="I261" s="62"/>
      <c r="J261" s="62"/>
      <c r="K261" s="62"/>
      <c r="L261" s="62"/>
      <c r="M261" s="62">
        <v>98</v>
      </c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>
        <v>2</v>
      </c>
      <c r="Y261" s="62"/>
      <c r="Z261" s="62"/>
      <c r="AA261" s="62"/>
      <c r="AB261" s="62"/>
      <c r="AC261" s="63">
        <v>190.7</v>
      </c>
      <c r="AD261" s="62"/>
      <c r="AE261" s="4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9"/>
      <c r="BQ261" s="39"/>
      <c r="BR261" s="39"/>
      <c r="BS261" s="39"/>
      <c r="BT261" s="39"/>
      <c r="BU261" s="39"/>
      <c r="BV261" s="39"/>
      <c r="BW261" s="39"/>
      <c r="BX261" s="39"/>
      <c r="BY261" s="39"/>
      <c r="BZ261" s="39"/>
      <c r="CA261" s="39"/>
      <c r="CB261" s="39"/>
      <c r="CC261" s="39"/>
      <c r="CD261" s="39"/>
      <c r="CE261" s="39"/>
      <c r="CF261" s="39"/>
      <c r="CG261" s="39"/>
    </row>
    <row r="262" spans="1:85" s="18" customFormat="1" outlineLevel="2" x14ac:dyDescent="0.15">
      <c r="A262" s="10"/>
      <c r="B262" s="10"/>
      <c r="C262" s="25"/>
      <c r="D262" s="10"/>
      <c r="E262" s="27" t="s">
        <v>2320</v>
      </c>
      <c r="F262" s="10"/>
      <c r="G262" s="21" t="s">
        <v>910</v>
      </c>
      <c r="H262" s="72" t="s">
        <v>911</v>
      </c>
      <c r="I262" s="10"/>
      <c r="J262" s="10"/>
      <c r="K262" s="10"/>
      <c r="L262" s="10"/>
      <c r="M262" s="29">
        <v>3</v>
      </c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28"/>
      <c r="Z262" s="10"/>
      <c r="AA262" s="28"/>
      <c r="AB262" s="28"/>
      <c r="AC262" s="28">
        <f>M262*14</f>
        <v>42</v>
      </c>
      <c r="AD262" s="10"/>
      <c r="AE262" s="4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9"/>
      <c r="BQ262" s="39"/>
      <c r="BR262" s="39"/>
      <c r="BS262" s="39"/>
      <c r="BT262" s="39"/>
      <c r="BU262" s="39"/>
      <c r="BV262" s="39"/>
      <c r="BW262" s="39"/>
      <c r="BX262" s="39"/>
      <c r="BY262" s="39"/>
      <c r="BZ262" s="39"/>
      <c r="CA262" s="39"/>
      <c r="CB262" s="39"/>
      <c r="CC262" s="39"/>
      <c r="CD262" s="39"/>
      <c r="CE262" s="39"/>
      <c r="CF262" s="39"/>
      <c r="CG262" s="39"/>
    </row>
    <row r="263" spans="1:85" s="18" customFormat="1" outlineLevel="2" x14ac:dyDescent="0.15">
      <c r="A263" s="21"/>
      <c r="B263" s="21"/>
      <c r="C263" s="26" t="s">
        <v>2420</v>
      </c>
      <c r="D263" s="21"/>
      <c r="E263" s="21" t="s">
        <v>2385</v>
      </c>
      <c r="F263" s="21"/>
      <c r="G263" s="21" t="s">
        <v>910</v>
      </c>
      <c r="H263" s="71" t="s">
        <v>2475</v>
      </c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8">
        <v>15</v>
      </c>
      <c r="AD263" s="10"/>
      <c r="AE263" s="4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9"/>
      <c r="BQ263" s="39"/>
      <c r="BR263" s="39"/>
      <c r="BS263" s="39"/>
      <c r="BT263" s="39"/>
      <c r="BU263" s="39"/>
      <c r="BV263" s="39"/>
      <c r="BW263" s="39"/>
      <c r="BX263" s="39"/>
      <c r="BY263" s="39"/>
      <c r="BZ263" s="39"/>
      <c r="CA263" s="39"/>
      <c r="CB263" s="39"/>
      <c r="CC263" s="39"/>
      <c r="CD263" s="39"/>
      <c r="CE263" s="39"/>
      <c r="CF263" s="39"/>
      <c r="CG263" s="39"/>
    </row>
    <row r="264" spans="1:85" s="18" customFormat="1" outlineLevel="2" x14ac:dyDescent="0.15">
      <c r="A264" s="10">
        <v>2014</v>
      </c>
      <c r="B264" s="21" t="s">
        <v>1347</v>
      </c>
      <c r="C264" s="26" t="s">
        <v>1348</v>
      </c>
      <c r="D264" s="21" t="s">
        <v>1379</v>
      </c>
      <c r="E264" s="19" t="s">
        <v>2530</v>
      </c>
      <c r="F264" s="10" t="s">
        <v>2531</v>
      </c>
      <c r="G264" s="21" t="s">
        <v>910</v>
      </c>
      <c r="H264" s="71" t="s">
        <v>2475</v>
      </c>
      <c r="I264" s="21"/>
      <c r="J264" s="21"/>
      <c r="K264" s="21"/>
      <c r="L264" s="10"/>
      <c r="M264" s="10">
        <v>3</v>
      </c>
      <c r="N264" s="21"/>
      <c r="O264" s="21"/>
      <c r="P264" s="21"/>
      <c r="Q264" s="21"/>
      <c r="R264" s="21"/>
      <c r="S264" s="10"/>
      <c r="T264" s="21"/>
      <c r="U264" s="21"/>
      <c r="V264" s="21"/>
      <c r="W264" s="21"/>
      <c r="X264" s="10"/>
      <c r="Y264" s="28">
        <f>IF(M264&lt;25,1,1+(M264-25)/M264)</f>
        <v>1</v>
      </c>
      <c r="Z264" s="10"/>
      <c r="AA264" s="28"/>
      <c r="AB264" s="28"/>
      <c r="AC264" s="28">
        <f>0.3*13*M264</f>
        <v>11.7</v>
      </c>
      <c r="AD264" s="10"/>
      <c r="AE264" s="4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39"/>
      <c r="CD264" s="39"/>
      <c r="CE264" s="39"/>
      <c r="CF264" s="39"/>
      <c r="CG264" s="39"/>
    </row>
    <row r="265" spans="1:85" s="18" customFormat="1" outlineLevel="2" x14ac:dyDescent="0.15">
      <c r="A265" s="57"/>
      <c r="B265" s="52"/>
      <c r="C265" s="58"/>
      <c r="D265" s="52"/>
      <c r="E265" s="52" t="s">
        <v>2798</v>
      </c>
      <c r="F265" s="52"/>
      <c r="G265" s="21" t="s">
        <v>910</v>
      </c>
      <c r="H265" s="78" t="s">
        <v>2898</v>
      </c>
      <c r="I265" s="52"/>
      <c r="J265" s="52"/>
      <c r="K265" s="52"/>
      <c r="L265" s="52"/>
      <c r="M265" s="53">
        <v>11</v>
      </c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4"/>
      <c r="Y265" s="55"/>
      <c r="Z265" s="54"/>
      <c r="AA265" s="55"/>
      <c r="AB265" s="55"/>
      <c r="AC265" s="55">
        <f>2*M265</f>
        <v>22</v>
      </c>
      <c r="AD265" s="54"/>
      <c r="AE265" s="4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  <c r="CB265" s="39"/>
      <c r="CC265" s="39"/>
      <c r="CD265" s="39"/>
      <c r="CE265" s="39"/>
      <c r="CF265" s="39"/>
      <c r="CG265" s="39"/>
    </row>
    <row r="266" spans="1:85" s="18" customFormat="1" outlineLevel="1" x14ac:dyDescent="0.15">
      <c r="A266" s="57"/>
      <c r="B266" s="52"/>
      <c r="C266" s="58"/>
      <c r="D266" s="52"/>
      <c r="E266" s="52"/>
      <c r="F266" s="52"/>
      <c r="G266" s="88" t="s">
        <v>3092</v>
      </c>
      <c r="H266" s="78"/>
      <c r="I266" s="52"/>
      <c r="J266" s="52"/>
      <c r="K266" s="52"/>
      <c r="L266" s="52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4"/>
      <c r="Y266" s="55"/>
      <c r="Z266" s="54"/>
      <c r="AA266" s="55"/>
      <c r="AB266" s="55"/>
      <c r="AC266" s="55">
        <f>SUBTOTAL(9,AC253:AC265)</f>
        <v>592.95960644007164</v>
      </c>
      <c r="AD266" s="54"/>
      <c r="AE266" s="4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9"/>
      <c r="BQ266" s="39"/>
      <c r="BR266" s="39"/>
      <c r="BS266" s="39"/>
      <c r="BT266" s="39"/>
      <c r="BU266" s="39"/>
      <c r="BV266" s="39"/>
      <c r="BW266" s="39"/>
      <c r="BX266" s="39"/>
      <c r="BY266" s="39"/>
      <c r="BZ266" s="39"/>
      <c r="CA266" s="39"/>
      <c r="CB266" s="39"/>
      <c r="CC266" s="39"/>
      <c r="CD266" s="39"/>
      <c r="CE266" s="39"/>
      <c r="CF266" s="39"/>
      <c r="CG266" s="39"/>
    </row>
    <row r="267" spans="1:85" s="46" customFormat="1" outlineLevel="2" x14ac:dyDescent="0.15">
      <c r="A267" s="10">
        <v>2015</v>
      </c>
      <c r="B267" s="21" t="s">
        <v>1092</v>
      </c>
      <c r="C267" s="26" t="s">
        <v>1093</v>
      </c>
      <c r="D267" s="21" t="s">
        <v>1379</v>
      </c>
      <c r="E267" s="21" t="s">
        <v>2280</v>
      </c>
      <c r="F267" s="10">
        <v>3</v>
      </c>
      <c r="G267" s="21" t="s">
        <v>1094</v>
      </c>
      <c r="H267" s="71" t="s">
        <v>1095</v>
      </c>
      <c r="I267" s="21" t="s">
        <v>23</v>
      </c>
      <c r="J267" s="21" t="s">
        <v>24</v>
      </c>
      <c r="K267" s="21" t="s">
        <v>25</v>
      </c>
      <c r="L267" s="10">
        <v>47</v>
      </c>
      <c r="M267" s="10">
        <v>30</v>
      </c>
      <c r="N267" s="21" t="s">
        <v>287</v>
      </c>
      <c r="O267" s="21" t="s">
        <v>649</v>
      </c>
      <c r="P267" s="21" t="s">
        <v>28</v>
      </c>
      <c r="Q267" s="21" t="s">
        <v>82</v>
      </c>
      <c r="R267" s="21" t="s">
        <v>1096</v>
      </c>
      <c r="S267" s="10">
        <v>1</v>
      </c>
      <c r="T267" s="10">
        <v>48</v>
      </c>
      <c r="U267" s="10">
        <v>48</v>
      </c>
      <c r="V267" s="21" t="s">
        <v>31</v>
      </c>
      <c r="W267" s="21" t="s">
        <v>31</v>
      </c>
      <c r="X267" s="10"/>
      <c r="Y267" s="28">
        <f>IF(M267&lt;25,1,1+(M267-25)/M267)</f>
        <v>1.1666666666666667</v>
      </c>
      <c r="Z267" s="10">
        <v>1</v>
      </c>
      <c r="AA267" s="28">
        <f>U267*Y267*Z267</f>
        <v>56</v>
      </c>
      <c r="AB267" s="28"/>
      <c r="AC267" s="28">
        <f>AA267+AB267</f>
        <v>56</v>
      </c>
      <c r="AD267" s="10"/>
      <c r="AE267" s="49"/>
      <c r="AF267" s="45"/>
      <c r="AG267" s="45"/>
      <c r="AH267" s="45"/>
      <c r="AI267" s="45"/>
      <c r="AJ267" s="45"/>
      <c r="AK267" s="45"/>
      <c r="AL267" s="45"/>
      <c r="AM267" s="45"/>
      <c r="AN267" s="45"/>
      <c r="AO267" s="45"/>
      <c r="AP267" s="45"/>
      <c r="AQ267" s="45"/>
      <c r="AR267" s="45"/>
      <c r="AS267" s="45"/>
      <c r="AT267" s="45"/>
      <c r="AU267" s="45"/>
      <c r="AV267" s="45"/>
      <c r="AW267" s="45"/>
      <c r="AX267" s="45"/>
      <c r="AY267" s="45"/>
      <c r="AZ267" s="45"/>
      <c r="BA267" s="45"/>
      <c r="BB267" s="45"/>
      <c r="BC267" s="45"/>
      <c r="BD267" s="45"/>
      <c r="BE267" s="45"/>
      <c r="BF267" s="45"/>
      <c r="BG267" s="45"/>
      <c r="BH267" s="45"/>
      <c r="BI267" s="45"/>
      <c r="BJ267" s="45"/>
      <c r="BK267" s="45"/>
      <c r="BL267" s="45"/>
      <c r="BM267" s="45"/>
      <c r="BN267" s="45"/>
      <c r="BO267" s="45"/>
      <c r="BP267" s="45"/>
      <c r="BQ267" s="45"/>
      <c r="BR267" s="45"/>
      <c r="BS267" s="45"/>
      <c r="BT267" s="45"/>
      <c r="BU267" s="45"/>
      <c r="BV267" s="45"/>
      <c r="BW267" s="45"/>
      <c r="BX267" s="45"/>
      <c r="BY267" s="45"/>
      <c r="BZ267" s="45"/>
      <c r="CA267" s="45"/>
      <c r="CB267" s="45"/>
      <c r="CC267" s="45"/>
      <c r="CD267" s="45"/>
      <c r="CE267" s="45"/>
      <c r="CF267" s="45"/>
      <c r="CG267" s="45"/>
    </row>
    <row r="268" spans="1:85" s="18" customFormat="1" outlineLevel="2" x14ac:dyDescent="0.15">
      <c r="A268" s="10">
        <v>2014</v>
      </c>
      <c r="B268" s="21" t="s">
        <v>1903</v>
      </c>
      <c r="C268" s="26" t="s">
        <v>1904</v>
      </c>
      <c r="D268" s="21" t="s">
        <v>1413</v>
      </c>
      <c r="E268" s="21" t="s">
        <v>2280</v>
      </c>
      <c r="F268" s="10">
        <v>3</v>
      </c>
      <c r="G268" s="21" t="s">
        <v>1094</v>
      </c>
      <c r="H268" s="71" t="s">
        <v>1095</v>
      </c>
      <c r="I268" s="21" t="s">
        <v>23</v>
      </c>
      <c r="J268" s="21" t="s">
        <v>24</v>
      </c>
      <c r="K268" s="21" t="s">
        <v>25</v>
      </c>
      <c r="L268" s="10">
        <v>45</v>
      </c>
      <c r="M268" s="10">
        <v>46</v>
      </c>
      <c r="N268" s="21" t="s">
        <v>1539</v>
      </c>
      <c r="O268" s="21" t="s">
        <v>1905</v>
      </c>
      <c r="P268" s="21" t="s">
        <v>28</v>
      </c>
      <c r="Q268" s="21" t="s">
        <v>1352</v>
      </c>
      <c r="R268" s="21" t="s">
        <v>1906</v>
      </c>
      <c r="S268" s="10">
        <v>1</v>
      </c>
      <c r="T268" s="10">
        <v>48</v>
      </c>
      <c r="U268" s="10">
        <v>48</v>
      </c>
      <c r="V268" s="21" t="s">
        <v>31</v>
      </c>
      <c r="W268" s="21" t="s">
        <v>31</v>
      </c>
      <c r="X268" s="10"/>
      <c r="Y268" s="28">
        <f>IF(M268&lt;25,1,1+(M268-25)/M268)</f>
        <v>1.4565217391304348</v>
      </c>
      <c r="Z268" s="10">
        <v>1</v>
      </c>
      <c r="AA268" s="28">
        <f>U268*Y268*Z268</f>
        <v>69.913043478260875</v>
      </c>
      <c r="AB268" s="28"/>
      <c r="AC268" s="28">
        <f>AA268+AB268</f>
        <v>69.913043478260875</v>
      </c>
      <c r="AD268" s="10"/>
      <c r="AE268" s="4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9"/>
      <c r="BQ268" s="39"/>
      <c r="BR268" s="39"/>
      <c r="BS268" s="39"/>
      <c r="BT268" s="39"/>
      <c r="BU268" s="39"/>
      <c r="BV268" s="39"/>
      <c r="BW268" s="39"/>
      <c r="BX268" s="39"/>
      <c r="BY268" s="39"/>
      <c r="BZ268" s="39"/>
      <c r="CA268" s="39"/>
      <c r="CB268" s="39"/>
      <c r="CC268" s="39"/>
      <c r="CD268" s="39"/>
      <c r="CE268" s="39"/>
      <c r="CF268" s="39"/>
      <c r="CG268" s="39"/>
    </row>
    <row r="269" spans="1:85" s="18" customFormat="1" outlineLevel="2" x14ac:dyDescent="0.15">
      <c r="A269" s="21"/>
      <c r="B269" s="21"/>
      <c r="C269" s="21" t="s">
        <v>2663</v>
      </c>
      <c r="D269" s="21" t="s">
        <v>2580</v>
      </c>
      <c r="E269" s="21" t="s">
        <v>2581</v>
      </c>
      <c r="F269" s="21"/>
      <c r="G269" s="21" t="s">
        <v>1094</v>
      </c>
      <c r="H269" s="71" t="s">
        <v>2664</v>
      </c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 t="s">
        <v>29</v>
      </c>
      <c r="AC269" s="21">
        <v>18.670000000000002</v>
      </c>
      <c r="AD269" s="21" t="s">
        <v>2745</v>
      </c>
      <c r="AE269" s="4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9"/>
      <c r="BQ269" s="39"/>
      <c r="BR269" s="39"/>
      <c r="BS269" s="39"/>
      <c r="BT269" s="39"/>
      <c r="BU269" s="39"/>
      <c r="BV269" s="39"/>
      <c r="BW269" s="39"/>
      <c r="BX269" s="39"/>
      <c r="BY269" s="39"/>
      <c r="BZ269" s="39"/>
      <c r="CA269" s="39"/>
      <c r="CB269" s="39"/>
      <c r="CC269" s="39"/>
      <c r="CD269" s="39"/>
      <c r="CE269" s="39"/>
      <c r="CF269" s="39"/>
      <c r="CG269" s="39"/>
    </row>
    <row r="270" spans="1:85" s="18" customFormat="1" outlineLevel="2" x14ac:dyDescent="0.15">
      <c r="A270" s="21"/>
      <c r="B270" s="21"/>
      <c r="C270" s="21" t="s">
        <v>1883</v>
      </c>
      <c r="D270" s="21" t="s">
        <v>1380</v>
      </c>
      <c r="E270" s="21" t="s">
        <v>2578</v>
      </c>
      <c r="F270" s="21"/>
      <c r="G270" s="21" t="s">
        <v>1094</v>
      </c>
      <c r="H270" s="71" t="s">
        <v>1095</v>
      </c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>
        <v>64</v>
      </c>
      <c r="AD270" s="21" t="s">
        <v>2745</v>
      </c>
      <c r="AE270" s="4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9"/>
      <c r="BQ270" s="39"/>
      <c r="BR270" s="39"/>
      <c r="BS270" s="39"/>
      <c r="BT270" s="39"/>
      <c r="BU270" s="39"/>
      <c r="BV270" s="39"/>
      <c r="BW270" s="39"/>
      <c r="BX270" s="39"/>
      <c r="BY270" s="39"/>
      <c r="BZ270" s="39"/>
      <c r="CA270" s="39"/>
      <c r="CB270" s="39"/>
      <c r="CC270" s="39"/>
      <c r="CD270" s="39"/>
      <c r="CE270" s="39"/>
      <c r="CF270" s="39"/>
      <c r="CG270" s="39"/>
    </row>
    <row r="271" spans="1:85" s="18" customFormat="1" outlineLevel="2" x14ac:dyDescent="0.15">
      <c r="A271" s="10"/>
      <c r="B271" s="10"/>
      <c r="C271" s="25"/>
      <c r="D271" s="10"/>
      <c r="E271" s="27" t="s">
        <v>2320</v>
      </c>
      <c r="F271" s="10"/>
      <c r="G271" s="21" t="s">
        <v>1094</v>
      </c>
      <c r="H271" s="72" t="s">
        <v>1095</v>
      </c>
      <c r="I271" s="10"/>
      <c r="J271" s="10"/>
      <c r="K271" s="10"/>
      <c r="L271" s="10"/>
      <c r="M271" s="29">
        <v>5</v>
      </c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28"/>
      <c r="Z271" s="10"/>
      <c r="AA271" s="28"/>
      <c r="AB271" s="28"/>
      <c r="AC271" s="28">
        <f>M271*14</f>
        <v>70</v>
      </c>
      <c r="AD271" s="10"/>
      <c r="AE271" s="4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9"/>
      <c r="BQ271" s="39"/>
      <c r="BR271" s="39"/>
      <c r="BS271" s="39"/>
      <c r="BT271" s="39"/>
      <c r="BU271" s="39"/>
      <c r="BV271" s="39"/>
      <c r="BW271" s="39"/>
      <c r="BX271" s="39"/>
      <c r="BY271" s="39"/>
      <c r="BZ271" s="39"/>
      <c r="CA271" s="39"/>
      <c r="CB271" s="39"/>
      <c r="CC271" s="39"/>
      <c r="CD271" s="39"/>
      <c r="CE271" s="39"/>
      <c r="CF271" s="39"/>
      <c r="CG271" s="39"/>
    </row>
    <row r="272" spans="1:85" s="66" customFormat="1" outlineLevel="2" x14ac:dyDescent="0.15">
      <c r="A272" s="57"/>
      <c r="B272" s="52"/>
      <c r="C272" s="58"/>
      <c r="D272" s="52"/>
      <c r="E272" s="52" t="s">
        <v>2798</v>
      </c>
      <c r="F272" s="52"/>
      <c r="G272" s="21" t="s">
        <v>1094</v>
      </c>
      <c r="H272" s="78" t="s">
        <v>2899</v>
      </c>
      <c r="I272" s="52"/>
      <c r="J272" s="52"/>
      <c r="K272" s="52"/>
      <c r="L272" s="52"/>
      <c r="M272" s="53">
        <v>10</v>
      </c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4"/>
      <c r="Y272" s="55"/>
      <c r="Z272" s="54"/>
      <c r="AA272" s="55"/>
      <c r="AB272" s="55"/>
      <c r="AC272" s="55">
        <f>2*M272</f>
        <v>20</v>
      </c>
      <c r="AD272" s="54"/>
    </row>
    <row r="273" spans="1:85" s="66" customFormat="1" outlineLevel="1" x14ac:dyDescent="0.15">
      <c r="A273" s="57"/>
      <c r="B273" s="52"/>
      <c r="C273" s="58"/>
      <c r="D273" s="52"/>
      <c r="E273" s="52"/>
      <c r="F273" s="52"/>
      <c r="G273" s="88" t="s">
        <v>3093</v>
      </c>
      <c r="H273" s="78"/>
      <c r="I273" s="52"/>
      <c r="J273" s="52"/>
      <c r="K273" s="52"/>
      <c r="L273" s="52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4"/>
      <c r="Y273" s="55"/>
      <c r="Z273" s="54"/>
      <c r="AA273" s="55"/>
      <c r="AB273" s="55"/>
      <c r="AC273" s="55">
        <f>SUBTOTAL(9,AC267:AC272)</f>
        <v>298.58304347826089</v>
      </c>
      <c r="AD273" s="54"/>
    </row>
    <row r="274" spans="1:85" s="18" customFormat="1" outlineLevel="2" x14ac:dyDescent="0.15">
      <c r="A274" s="10">
        <v>2015</v>
      </c>
      <c r="B274" s="21" t="s">
        <v>829</v>
      </c>
      <c r="C274" s="26" t="s">
        <v>830</v>
      </c>
      <c r="D274" s="21" t="s">
        <v>1379</v>
      </c>
      <c r="E274" s="21" t="s">
        <v>2283</v>
      </c>
      <c r="F274" s="10">
        <v>3</v>
      </c>
      <c r="G274" s="21" t="s">
        <v>831</v>
      </c>
      <c r="H274" s="71" t="s">
        <v>832</v>
      </c>
      <c r="I274" s="21" t="s">
        <v>41</v>
      </c>
      <c r="J274" s="21" t="s">
        <v>24</v>
      </c>
      <c r="K274" s="21" t="s">
        <v>25</v>
      </c>
      <c r="L274" s="10">
        <v>29</v>
      </c>
      <c r="M274" s="10">
        <v>41</v>
      </c>
      <c r="N274" s="21" t="s">
        <v>87</v>
      </c>
      <c r="O274" s="21" t="s">
        <v>390</v>
      </c>
      <c r="P274" s="21" t="s">
        <v>28</v>
      </c>
      <c r="Q274" s="21" t="s">
        <v>238</v>
      </c>
      <c r="R274" s="21" t="s">
        <v>833</v>
      </c>
      <c r="S274" s="10">
        <v>1</v>
      </c>
      <c r="T274" s="10">
        <v>48</v>
      </c>
      <c r="U274" s="10">
        <v>48</v>
      </c>
      <c r="V274" s="21" t="s">
        <v>31</v>
      </c>
      <c r="W274" s="21" t="s">
        <v>31</v>
      </c>
      <c r="X274" s="10"/>
      <c r="Y274" s="28">
        <f>IF(M274&lt;25,1,1+(M274-25)/M274)</f>
        <v>1.3902439024390243</v>
      </c>
      <c r="Z274" s="10">
        <v>1.2</v>
      </c>
      <c r="AA274" s="28">
        <f>U274*Y274*Z274</f>
        <v>80.078048780487791</v>
      </c>
      <c r="AB274" s="28"/>
      <c r="AC274" s="28">
        <f>AA274+AB274</f>
        <v>80.078048780487791</v>
      </c>
      <c r="AD274" s="10"/>
      <c r="AE274" s="4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9"/>
      <c r="BQ274" s="39"/>
      <c r="BR274" s="39"/>
      <c r="BS274" s="39"/>
      <c r="BT274" s="39"/>
      <c r="BU274" s="39"/>
      <c r="BV274" s="39"/>
      <c r="BW274" s="39"/>
      <c r="BX274" s="39"/>
      <c r="BY274" s="39"/>
      <c r="BZ274" s="39"/>
      <c r="CA274" s="39"/>
      <c r="CB274" s="39"/>
      <c r="CC274" s="39"/>
      <c r="CD274" s="39"/>
      <c r="CE274" s="39"/>
      <c r="CF274" s="39"/>
      <c r="CG274" s="39"/>
    </row>
    <row r="275" spans="1:85" s="18" customFormat="1" outlineLevel="2" x14ac:dyDescent="0.15">
      <c r="A275" s="21"/>
      <c r="B275" s="21"/>
      <c r="C275" s="21" t="s">
        <v>2256</v>
      </c>
      <c r="D275" s="21" t="s">
        <v>1380</v>
      </c>
      <c r="E275" s="21" t="s">
        <v>2578</v>
      </c>
      <c r="F275" s="21"/>
      <c r="G275" s="21" t="s">
        <v>831</v>
      </c>
      <c r="H275" s="71" t="s">
        <v>832</v>
      </c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>
        <v>128</v>
      </c>
      <c r="AD275" s="21" t="s">
        <v>2745</v>
      </c>
      <c r="AE275" s="4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9"/>
      <c r="BQ275" s="39"/>
      <c r="BR275" s="39"/>
      <c r="BS275" s="39"/>
      <c r="BT275" s="39"/>
      <c r="BU275" s="39"/>
      <c r="BV275" s="39"/>
      <c r="BW275" s="39"/>
      <c r="BX275" s="39"/>
      <c r="BY275" s="39"/>
      <c r="BZ275" s="39"/>
      <c r="CA275" s="39"/>
      <c r="CB275" s="39"/>
      <c r="CC275" s="39"/>
      <c r="CD275" s="39"/>
      <c r="CE275" s="39"/>
      <c r="CF275" s="39"/>
      <c r="CG275" s="39"/>
    </row>
    <row r="276" spans="1:85" s="18" customFormat="1" outlineLevel="2" x14ac:dyDescent="0.15">
      <c r="A276" s="21"/>
      <c r="B276" s="21"/>
      <c r="C276" s="21" t="s">
        <v>2718</v>
      </c>
      <c r="D276" s="21" t="s">
        <v>2580</v>
      </c>
      <c r="E276" s="21" t="s">
        <v>2581</v>
      </c>
      <c r="F276" s="21"/>
      <c r="G276" s="21" t="s">
        <v>831</v>
      </c>
      <c r="H276" s="71" t="s">
        <v>2719</v>
      </c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 t="s">
        <v>29</v>
      </c>
      <c r="AC276" s="21">
        <v>32</v>
      </c>
      <c r="AD276" s="21" t="s">
        <v>2745</v>
      </c>
      <c r="AE276" s="4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9"/>
      <c r="BQ276" s="39"/>
      <c r="BR276" s="39"/>
      <c r="BS276" s="39"/>
      <c r="BT276" s="39"/>
      <c r="BU276" s="39"/>
      <c r="BV276" s="39"/>
      <c r="BW276" s="39"/>
      <c r="BX276" s="39"/>
      <c r="BY276" s="39"/>
      <c r="BZ276" s="39"/>
      <c r="CA276" s="39"/>
      <c r="CB276" s="39"/>
      <c r="CC276" s="39"/>
      <c r="CD276" s="39"/>
      <c r="CE276" s="39"/>
      <c r="CF276" s="39"/>
      <c r="CG276" s="39"/>
    </row>
    <row r="277" spans="1:85" s="18" customFormat="1" outlineLevel="2" x14ac:dyDescent="0.15">
      <c r="A277" s="10"/>
      <c r="B277" s="10"/>
      <c r="C277" s="25"/>
      <c r="D277" s="10"/>
      <c r="E277" s="27" t="s">
        <v>2320</v>
      </c>
      <c r="F277" s="10"/>
      <c r="G277" s="21" t="s">
        <v>831</v>
      </c>
      <c r="H277" s="72" t="s">
        <v>832</v>
      </c>
      <c r="I277" s="10"/>
      <c r="J277" s="10"/>
      <c r="K277" s="10"/>
      <c r="L277" s="10"/>
      <c r="M277" s="29">
        <v>5</v>
      </c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28"/>
      <c r="Z277" s="10"/>
      <c r="AA277" s="28"/>
      <c r="AB277" s="28"/>
      <c r="AC277" s="28">
        <f>M277*14</f>
        <v>70</v>
      </c>
      <c r="AD277" s="10"/>
      <c r="AE277" s="4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9"/>
      <c r="BQ277" s="39"/>
      <c r="BR277" s="39"/>
      <c r="BS277" s="39"/>
      <c r="BT277" s="39"/>
      <c r="BU277" s="39"/>
      <c r="BV277" s="39"/>
      <c r="BW277" s="39"/>
      <c r="BX277" s="39"/>
      <c r="BY277" s="39"/>
      <c r="BZ277" s="39"/>
      <c r="CA277" s="39"/>
      <c r="CB277" s="39"/>
      <c r="CC277" s="39"/>
      <c r="CD277" s="39"/>
      <c r="CE277" s="39"/>
      <c r="CF277" s="39"/>
      <c r="CG277" s="39"/>
    </row>
    <row r="278" spans="1:85" s="18" customFormat="1" outlineLevel="2" x14ac:dyDescent="0.15">
      <c r="A278" s="57"/>
      <c r="B278" s="52"/>
      <c r="C278" s="58"/>
      <c r="D278" s="52"/>
      <c r="E278" s="52" t="s">
        <v>2798</v>
      </c>
      <c r="F278" s="52"/>
      <c r="G278" s="21" t="s">
        <v>831</v>
      </c>
      <c r="H278" s="78" t="s">
        <v>2900</v>
      </c>
      <c r="I278" s="52"/>
      <c r="J278" s="52"/>
      <c r="K278" s="52"/>
      <c r="L278" s="52"/>
      <c r="M278" s="53">
        <v>12</v>
      </c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4"/>
      <c r="Y278" s="55"/>
      <c r="Z278" s="54"/>
      <c r="AA278" s="55"/>
      <c r="AB278" s="55"/>
      <c r="AC278" s="55">
        <f>2*M278</f>
        <v>24</v>
      </c>
      <c r="AD278" s="54"/>
      <c r="AE278" s="4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9"/>
      <c r="BQ278" s="39"/>
      <c r="BR278" s="39"/>
      <c r="BS278" s="39"/>
      <c r="BT278" s="39"/>
      <c r="BU278" s="39"/>
      <c r="BV278" s="39"/>
      <c r="BW278" s="39"/>
      <c r="BX278" s="39"/>
      <c r="BY278" s="39"/>
      <c r="BZ278" s="39"/>
      <c r="CA278" s="39"/>
      <c r="CB278" s="39"/>
      <c r="CC278" s="39"/>
      <c r="CD278" s="39"/>
      <c r="CE278" s="39"/>
      <c r="CF278" s="39"/>
      <c r="CG278" s="39"/>
    </row>
    <row r="279" spans="1:85" s="18" customFormat="1" outlineLevel="1" x14ac:dyDescent="0.15">
      <c r="A279" s="57"/>
      <c r="B279" s="52"/>
      <c r="C279" s="58"/>
      <c r="D279" s="52"/>
      <c r="E279" s="52"/>
      <c r="F279" s="52"/>
      <c r="G279" s="88" t="s">
        <v>3094</v>
      </c>
      <c r="H279" s="78"/>
      <c r="I279" s="52"/>
      <c r="J279" s="52"/>
      <c r="K279" s="52"/>
      <c r="L279" s="52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4"/>
      <c r="Y279" s="55"/>
      <c r="Z279" s="54"/>
      <c r="AA279" s="55"/>
      <c r="AB279" s="55"/>
      <c r="AC279" s="55">
        <f>SUBTOTAL(9,AC274:AC278)</f>
        <v>334.07804878048779</v>
      </c>
      <c r="AD279" s="54"/>
      <c r="AE279" s="4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9"/>
      <c r="BQ279" s="39"/>
      <c r="BR279" s="39"/>
      <c r="BS279" s="39"/>
      <c r="BT279" s="39"/>
      <c r="BU279" s="39"/>
      <c r="BV279" s="39"/>
      <c r="BW279" s="39"/>
      <c r="BX279" s="39"/>
      <c r="BY279" s="39"/>
      <c r="BZ279" s="39"/>
      <c r="CA279" s="39"/>
      <c r="CB279" s="39"/>
      <c r="CC279" s="39"/>
      <c r="CD279" s="39"/>
      <c r="CE279" s="39"/>
      <c r="CF279" s="39"/>
      <c r="CG279" s="39"/>
    </row>
    <row r="280" spans="1:85" s="18" customFormat="1" outlineLevel="2" x14ac:dyDescent="0.15">
      <c r="A280" s="10">
        <v>2016</v>
      </c>
      <c r="B280" s="21" t="s">
        <v>575</v>
      </c>
      <c r="C280" s="26" t="s">
        <v>576</v>
      </c>
      <c r="D280" s="21" t="s">
        <v>1379</v>
      </c>
      <c r="E280" s="21" t="s">
        <v>2280</v>
      </c>
      <c r="F280" s="10">
        <v>3</v>
      </c>
      <c r="G280" s="21" t="s">
        <v>577</v>
      </c>
      <c r="H280" s="71" t="s">
        <v>578</v>
      </c>
      <c r="I280" s="21" t="s">
        <v>41</v>
      </c>
      <c r="J280" s="21" t="s">
        <v>24</v>
      </c>
      <c r="K280" s="21" t="s">
        <v>80</v>
      </c>
      <c r="L280" s="10">
        <v>80</v>
      </c>
      <c r="M280" s="10">
        <v>75</v>
      </c>
      <c r="N280" s="21" t="s">
        <v>87</v>
      </c>
      <c r="O280" s="21" t="s">
        <v>579</v>
      </c>
      <c r="P280" s="21" t="s">
        <v>28</v>
      </c>
      <c r="Q280" s="21" t="s">
        <v>580</v>
      </c>
      <c r="R280" s="21" t="s">
        <v>581</v>
      </c>
      <c r="S280" s="10">
        <v>1</v>
      </c>
      <c r="T280" s="10">
        <v>48</v>
      </c>
      <c r="U280" s="10">
        <v>48</v>
      </c>
      <c r="V280" s="21" t="s">
        <v>31</v>
      </c>
      <c r="W280" s="21" t="s">
        <v>31</v>
      </c>
      <c r="X280" s="10"/>
      <c r="Y280" s="28">
        <f>IF(M280&lt;25,1,1+(M280-25)/M280)</f>
        <v>1.6666666666666665</v>
      </c>
      <c r="Z280" s="10">
        <v>1</v>
      </c>
      <c r="AA280" s="28">
        <f>U280*Y280*Z280</f>
        <v>80</v>
      </c>
      <c r="AB280" s="28"/>
      <c r="AC280" s="28">
        <f>AA280+AB280</f>
        <v>80</v>
      </c>
      <c r="AD280" s="10"/>
      <c r="AE280" s="4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9"/>
      <c r="BQ280" s="39"/>
      <c r="BR280" s="39"/>
      <c r="BS280" s="39"/>
      <c r="BT280" s="39"/>
      <c r="BU280" s="39"/>
      <c r="BV280" s="39"/>
      <c r="BW280" s="39"/>
      <c r="BX280" s="39"/>
      <c r="BY280" s="39"/>
      <c r="BZ280" s="39"/>
      <c r="CA280" s="39"/>
      <c r="CB280" s="39"/>
      <c r="CC280" s="39"/>
      <c r="CD280" s="39"/>
      <c r="CE280" s="39"/>
      <c r="CF280" s="39"/>
      <c r="CG280" s="39"/>
    </row>
    <row r="281" spans="1:85" s="18" customFormat="1" outlineLevel="1" x14ac:dyDescent="0.15">
      <c r="A281" s="10"/>
      <c r="B281" s="21"/>
      <c r="C281" s="26"/>
      <c r="D281" s="21"/>
      <c r="E281" s="21"/>
      <c r="F281" s="10"/>
      <c r="G281" s="88" t="s">
        <v>3095</v>
      </c>
      <c r="H281" s="71"/>
      <c r="I281" s="21"/>
      <c r="J281" s="21"/>
      <c r="K281" s="21"/>
      <c r="L281" s="10"/>
      <c r="M281" s="10"/>
      <c r="N281" s="21"/>
      <c r="O281" s="21"/>
      <c r="P281" s="21"/>
      <c r="Q281" s="21"/>
      <c r="R281" s="21"/>
      <c r="S281" s="10"/>
      <c r="T281" s="10"/>
      <c r="U281" s="10"/>
      <c r="V281" s="21"/>
      <c r="W281" s="21"/>
      <c r="X281" s="10"/>
      <c r="Y281" s="28"/>
      <c r="Z281" s="10"/>
      <c r="AA281" s="28"/>
      <c r="AB281" s="28"/>
      <c r="AC281" s="28">
        <f>SUBTOTAL(9,AC280:AC280)</f>
        <v>80</v>
      </c>
      <c r="AD281" s="10"/>
      <c r="AE281" s="4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9"/>
      <c r="BQ281" s="39"/>
      <c r="BR281" s="39"/>
      <c r="BS281" s="39"/>
      <c r="BT281" s="39"/>
      <c r="BU281" s="39"/>
      <c r="BV281" s="39"/>
      <c r="BW281" s="39"/>
      <c r="BX281" s="39"/>
      <c r="BY281" s="39"/>
      <c r="BZ281" s="39"/>
      <c r="CA281" s="39"/>
      <c r="CB281" s="39"/>
      <c r="CC281" s="39"/>
      <c r="CD281" s="39"/>
      <c r="CE281" s="39"/>
      <c r="CF281" s="39"/>
      <c r="CG281" s="39"/>
    </row>
    <row r="282" spans="1:85" s="18" customFormat="1" outlineLevel="2" x14ac:dyDescent="0.15">
      <c r="A282" s="57"/>
      <c r="B282" s="52"/>
      <c r="C282" s="58"/>
      <c r="D282" s="52"/>
      <c r="E282" s="52" t="s">
        <v>2798</v>
      </c>
      <c r="F282" s="52"/>
      <c r="G282" s="56" t="s">
        <v>3041</v>
      </c>
      <c r="H282" s="78" t="s">
        <v>2901</v>
      </c>
      <c r="I282" s="52"/>
      <c r="J282" s="52"/>
      <c r="K282" s="52"/>
      <c r="L282" s="52"/>
      <c r="M282" s="53">
        <v>4</v>
      </c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4"/>
      <c r="Y282" s="55"/>
      <c r="Z282" s="54"/>
      <c r="AA282" s="55"/>
      <c r="AB282" s="55"/>
      <c r="AC282" s="55">
        <f>2*M282</f>
        <v>8</v>
      </c>
      <c r="AD282" s="54"/>
      <c r="AE282" s="4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9"/>
      <c r="BQ282" s="39"/>
      <c r="BR282" s="39"/>
      <c r="BS282" s="39"/>
      <c r="BT282" s="39"/>
      <c r="BU282" s="39"/>
      <c r="BV282" s="39"/>
      <c r="BW282" s="39"/>
      <c r="BX282" s="39"/>
      <c r="BY282" s="39"/>
      <c r="BZ282" s="39"/>
      <c r="CA282" s="39"/>
      <c r="CB282" s="39"/>
      <c r="CC282" s="39"/>
      <c r="CD282" s="39"/>
      <c r="CE282" s="39"/>
      <c r="CF282" s="39"/>
      <c r="CG282" s="39"/>
    </row>
    <row r="283" spans="1:85" s="18" customFormat="1" outlineLevel="1" x14ac:dyDescent="0.15">
      <c r="A283" s="57"/>
      <c r="B283" s="52"/>
      <c r="C283" s="58"/>
      <c r="D283" s="52"/>
      <c r="E283" s="52"/>
      <c r="F283" s="52"/>
      <c r="G283" s="92" t="s">
        <v>3096</v>
      </c>
      <c r="H283" s="78"/>
      <c r="I283" s="52"/>
      <c r="J283" s="52"/>
      <c r="K283" s="52"/>
      <c r="L283" s="52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4"/>
      <c r="Y283" s="55"/>
      <c r="Z283" s="54"/>
      <c r="AA283" s="55"/>
      <c r="AB283" s="55"/>
      <c r="AC283" s="55">
        <f>SUBTOTAL(9,AC282:AC282)</f>
        <v>8</v>
      </c>
      <c r="AD283" s="54"/>
      <c r="AE283" s="4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9"/>
      <c r="BQ283" s="39"/>
      <c r="BR283" s="39"/>
      <c r="BS283" s="39"/>
      <c r="BT283" s="39"/>
      <c r="BU283" s="39"/>
      <c r="BV283" s="39"/>
      <c r="BW283" s="39"/>
      <c r="BX283" s="39"/>
      <c r="BY283" s="39"/>
      <c r="BZ283" s="39"/>
      <c r="CA283" s="39"/>
      <c r="CB283" s="39"/>
      <c r="CC283" s="39"/>
      <c r="CD283" s="39"/>
      <c r="CE283" s="39"/>
      <c r="CF283" s="39"/>
      <c r="CG283" s="39"/>
    </row>
    <row r="284" spans="1:85" s="18" customFormat="1" outlineLevel="2" x14ac:dyDescent="0.15">
      <c r="A284" s="10">
        <v>2015</v>
      </c>
      <c r="B284" s="21" t="s">
        <v>294</v>
      </c>
      <c r="C284" s="26" t="s">
        <v>295</v>
      </c>
      <c r="D284" s="21" t="s">
        <v>1379</v>
      </c>
      <c r="E284" s="21" t="s">
        <v>2270</v>
      </c>
      <c r="F284" s="10">
        <v>3</v>
      </c>
      <c r="G284" s="21" t="s">
        <v>1762</v>
      </c>
      <c r="H284" s="71" t="s">
        <v>2512</v>
      </c>
      <c r="I284" s="21" t="s">
        <v>163</v>
      </c>
      <c r="J284" s="21" t="s">
        <v>24</v>
      </c>
      <c r="K284" s="21" t="s">
        <v>45</v>
      </c>
      <c r="L284" s="10">
        <v>25</v>
      </c>
      <c r="M284" s="10">
        <v>30</v>
      </c>
      <c r="N284" s="21" t="s">
        <v>303</v>
      </c>
      <c r="O284" s="21" t="s">
        <v>47</v>
      </c>
      <c r="P284" s="21" t="s">
        <v>28</v>
      </c>
      <c r="Q284" s="21" t="s">
        <v>233</v>
      </c>
      <c r="R284" s="21" t="s">
        <v>304</v>
      </c>
      <c r="S284" s="10">
        <v>1</v>
      </c>
      <c r="T284" s="10">
        <v>48</v>
      </c>
      <c r="U284" s="10">
        <v>48</v>
      </c>
      <c r="V284" s="21" t="s">
        <v>31</v>
      </c>
      <c r="W284" s="21" t="s">
        <v>31</v>
      </c>
      <c r="X284" s="10"/>
      <c r="Y284" s="28">
        <f>IF(M284&lt;25,1,1+(M284-25)/M284)</f>
        <v>1.1666666666666667</v>
      </c>
      <c r="Z284" s="10">
        <v>1</v>
      </c>
      <c r="AA284" s="28">
        <f>U284*Y284*Z284</f>
        <v>56</v>
      </c>
      <c r="AB284" s="28"/>
      <c r="AC284" s="28">
        <f>(AA284+AB284)/2</f>
        <v>28</v>
      </c>
      <c r="AD284" s="10"/>
      <c r="AE284" s="4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9"/>
      <c r="BQ284" s="39"/>
      <c r="BR284" s="39"/>
      <c r="BS284" s="39"/>
      <c r="BT284" s="39"/>
      <c r="BU284" s="39"/>
      <c r="BV284" s="39"/>
      <c r="BW284" s="39"/>
      <c r="BX284" s="39"/>
      <c r="BY284" s="39"/>
      <c r="BZ284" s="39"/>
      <c r="CA284" s="39"/>
      <c r="CB284" s="39"/>
      <c r="CC284" s="39"/>
      <c r="CD284" s="39"/>
      <c r="CE284" s="39"/>
      <c r="CF284" s="39"/>
      <c r="CG284" s="39"/>
    </row>
    <row r="285" spans="1:85" s="18" customFormat="1" outlineLevel="2" x14ac:dyDescent="0.15">
      <c r="A285" s="10">
        <v>2014</v>
      </c>
      <c r="B285" s="21" t="s">
        <v>1495</v>
      </c>
      <c r="C285" s="26" t="s">
        <v>1496</v>
      </c>
      <c r="D285" s="21" t="s">
        <v>1413</v>
      </c>
      <c r="E285" s="21" t="s">
        <v>2287</v>
      </c>
      <c r="F285" s="10">
        <v>2</v>
      </c>
      <c r="G285" s="21" t="s">
        <v>1762</v>
      </c>
      <c r="H285" s="71" t="s">
        <v>1763</v>
      </c>
      <c r="I285" s="21" t="s">
        <v>41</v>
      </c>
      <c r="J285" s="21" t="s">
        <v>24</v>
      </c>
      <c r="K285" s="21" t="s">
        <v>25</v>
      </c>
      <c r="L285" s="10">
        <v>29</v>
      </c>
      <c r="M285" s="10">
        <v>35</v>
      </c>
      <c r="N285" s="21" t="s">
        <v>1497</v>
      </c>
      <c r="O285" s="21" t="s">
        <v>425</v>
      </c>
      <c r="P285" s="21" t="s">
        <v>28</v>
      </c>
      <c r="Q285" s="21" t="s">
        <v>1358</v>
      </c>
      <c r="R285" s="21" t="s">
        <v>1764</v>
      </c>
      <c r="S285" s="10">
        <v>1</v>
      </c>
      <c r="T285" s="10">
        <v>32</v>
      </c>
      <c r="U285" s="10">
        <v>28</v>
      </c>
      <c r="V285" s="10">
        <v>4</v>
      </c>
      <c r="W285" s="21" t="s">
        <v>31</v>
      </c>
      <c r="X285" s="10">
        <v>1</v>
      </c>
      <c r="Y285" s="28">
        <f>IF(M285&lt;25,1,1+(M285-25)/M285)</f>
        <v>1.2857142857142856</v>
      </c>
      <c r="Z285" s="10">
        <v>1</v>
      </c>
      <c r="AA285" s="28">
        <f>U285*Y285*Z285</f>
        <v>36</v>
      </c>
      <c r="AB285" s="28">
        <f>X285*V285*Y285</f>
        <v>5.1428571428571423</v>
      </c>
      <c r="AC285" s="28">
        <f>AA285+AB285</f>
        <v>41.142857142857139</v>
      </c>
      <c r="AD285" s="10"/>
      <c r="AE285" s="4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9"/>
      <c r="BQ285" s="39"/>
      <c r="BR285" s="39"/>
      <c r="BS285" s="39"/>
      <c r="BT285" s="39"/>
      <c r="BU285" s="39"/>
      <c r="BV285" s="39"/>
      <c r="BW285" s="39"/>
      <c r="BX285" s="39"/>
      <c r="BY285" s="39"/>
      <c r="BZ285" s="39"/>
      <c r="CA285" s="39"/>
      <c r="CB285" s="39"/>
      <c r="CC285" s="39"/>
      <c r="CD285" s="39"/>
      <c r="CE285" s="39"/>
      <c r="CF285" s="39"/>
      <c r="CG285" s="39"/>
    </row>
    <row r="286" spans="1:85" s="18" customFormat="1" outlineLevel="2" x14ac:dyDescent="0.15">
      <c r="A286" s="10"/>
      <c r="B286" s="10"/>
      <c r="C286" s="25"/>
      <c r="D286" s="10"/>
      <c r="E286" s="27" t="s">
        <v>2320</v>
      </c>
      <c r="F286" s="10"/>
      <c r="G286" s="21" t="s">
        <v>1762</v>
      </c>
      <c r="H286" s="72" t="s">
        <v>1763</v>
      </c>
      <c r="I286" s="10"/>
      <c r="J286" s="10"/>
      <c r="K286" s="10"/>
      <c r="L286" s="10"/>
      <c r="M286" s="29">
        <v>8</v>
      </c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28"/>
      <c r="Z286" s="10"/>
      <c r="AA286" s="28"/>
      <c r="AB286" s="28"/>
      <c r="AC286" s="28">
        <f>M286*14</f>
        <v>112</v>
      </c>
      <c r="AD286" s="10"/>
      <c r="AE286" s="4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9"/>
      <c r="BQ286" s="39"/>
      <c r="BR286" s="39"/>
      <c r="BS286" s="39"/>
      <c r="BT286" s="39"/>
      <c r="BU286" s="39"/>
      <c r="BV286" s="39"/>
      <c r="BW286" s="39"/>
      <c r="BX286" s="39"/>
      <c r="BY286" s="39"/>
      <c r="BZ286" s="39"/>
      <c r="CA286" s="39"/>
      <c r="CB286" s="39"/>
      <c r="CC286" s="39"/>
      <c r="CD286" s="39"/>
      <c r="CE286" s="39"/>
      <c r="CF286" s="39"/>
      <c r="CG286" s="39"/>
    </row>
    <row r="287" spans="1:85" s="18" customFormat="1" ht="40.5" outlineLevel="2" x14ac:dyDescent="0.15">
      <c r="A287" s="21"/>
      <c r="B287" s="21"/>
      <c r="C287" s="26" t="s">
        <v>2352</v>
      </c>
      <c r="D287" s="21"/>
      <c r="E287" s="21" t="s">
        <v>2385</v>
      </c>
      <c r="F287" s="21"/>
      <c r="G287" s="21" t="s">
        <v>1762</v>
      </c>
      <c r="H287" s="71" t="s">
        <v>2383</v>
      </c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8">
        <v>15</v>
      </c>
      <c r="AD287" s="10"/>
      <c r="AE287" s="4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9"/>
      <c r="BQ287" s="39"/>
      <c r="BR287" s="39"/>
      <c r="BS287" s="39"/>
      <c r="BT287" s="39"/>
      <c r="BU287" s="39"/>
      <c r="BV287" s="39"/>
      <c r="BW287" s="39"/>
      <c r="BX287" s="39"/>
      <c r="BY287" s="39"/>
      <c r="BZ287" s="39"/>
      <c r="CA287" s="39"/>
      <c r="CB287" s="39"/>
      <c r="CC287" s="39"/>
      <c r="CD287" s="39"/>
      <c r="CE287" s="39"/>
      <c r="CF287" s="39"/>
      <c r="CG287" s="39"/>
    </row>
    <row r="288" spans="1:85" s="18" customFormat="1" outlineLevel="2" x14ac:dyDescent="0.15">
      <c r="A288" s="57"/>
      <c r="B288" s="52"/>
      <c r="C288" s="58"/>
      <c r="D288" s="52"/>
      <c r="E288" s="52" t="s">
        <v>2798</v>
      </c>
      <c r="F288" s="52"/>
      <c r="G288" s="21" t="s">
        <v>1762</v>
      </c>
      <c r="H288" s="78" t="s">
        <v>2902</v>
      </c>
      <c r="I288" s="52"/>
      <c r="J288" s="52"/>
      <c r="K288" s="52"/>
      <c r="L288" s="52"/>
      <c r="M288" s="53">
        <v>11</v>
      </c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4"/>
      <c r="Y288" s="55"/>
      <c r="Z288" s="54"/>
      <c r="AA288" s="55"/>
      <c r="AB288" s="55"/>
      <c r="AC288" s="55">
        <f>2*M288</f>
        <v>22</v>
      </c>
      <c r="AD288" s="54"/>
      <c r="AE288" s="4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9"/>
      <c r="BQ288" s="39"/>
      <c r="BR288" s="39"/>
      <c r="BS288" s="39"/>
      <c r="BT288" s="39"/>
      <c r="BU288" s="39"/>
      <c r="BV288" s="39"/>
      <c r="BW288" s="39"/>
      <c r="BX288" s="39"/>
      <c r="BY288" s="39"/>
      <c r="BZ288" s="39"/>
      <c r="CA288" s="39"/>
      <c r="CB288" s="39"/>
      <c r="CC288" s="39"/>
      <c r="CD288" s="39"/>
      <c r="CE288" s="39"/>
      <c r="CF288" s="39"/>
      <c r="CG288" s="39"/>
    </row>
    <row r="289" spans="1:85" s="18" customFormat="1" outlineLevel="1" x14ac:dyDescent="0.15">
      <c r="A289" s="57"/>
      <c r="B289" s="52"/>
      <c r="C289" s="58"/>
      <c r="D289" s="52"/>
      <c r="E289" s="52"/>
      <c r="F289" s="52"/>
      <c r="G289" s="88" t="s">
        <v>3097</v>
      </c>
      <c r="H289" s="78"/>
      <c r="I289" s="52"/>
      <c r="J289" s="52"/>
      <c r="K289" s="52"/>
      <c r="L289" s="52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4"/>
      <c r="Y289" s="55"/>
      <c r="Z289" s="54"/>
      <c r="AA289" s="55"/>
      <c r="AB289" s="55"/>
      <c r="AC289" s="55">
        <f>SUBTOTAL(9,AC284:AC288)</f>
        <v>218.14285714285714</v>
      </c>
      <c r="AD289" s="54"/>
      <c r="AE289" s="4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9"/>
      <c r="BQ289" s="39"/>
      <c r="BR289" s="39"/>
      <c r="BS289" s="39"/>
      <c r="BT289" s="39"/>
      <c r="BU289" s="39"/>
      <c r="BV289" s="39"/>
      <c r="BW289" s="39"/>
      <c r="BX289" s="39"/>
      <c r="BY289" s="39"/>
      <c r="BZ289" s="39"/>
      <c r="CA289" s="39"/>
      <c r="CB289" s="39"/>
      <c r="CC289" s="39"/>
      <c r="CD289" s="39"/>
      <c r="CE289" s="39"/>
      <c r="CF289" s="39"/>
      <c r="CG289" s="39"/>
    </row>
    <row r="290" spans="1:85" s="18" customFormat="1" outlineLevel="2" x14ac:dyDescent="0.15">
      <c r="A290" s="10">
        <v>2015</v>
      </c>
      <c r="B290" s="21" t="s">
        <v>2047</v>
      </c>
      <c r="C290" s="26" t="s">
        <v>2048</v>
      </c>
      <c r="D290" s="21" t="s">
        <v>1413</v>
      </c>
      <c r="E290" s="21" t="s">
        <v>2280</v>
      </c>
      <c r="F290" s="10">
        <v>3</v>
      </c>
      <c r="G290" s="21" t="s">
        <v>1115</v>
      </c>
      <c r="H290" s="71" t="s">
        <v>1116</v>
      </c>
      <c r="I290" s="21" t="s">
        <v>23</v>
      </c>
      <c r="J290" s="21" t="s">
        <v>24</v>
      </c>
      <c r="K290" s="21" t="s">
        <v>45</v>
      </c>
      <c r="L290" s="10">
        <v>111</v>
      </c>
      <c r="M290" s="10">
        <v>63</v>
      </c>
      <c r="N290" s="21" t="s">
        <v>2049</v>
      </c>
      <c r="O290" s="21" t="s">
        <v>1022</v>
      </c>
      <c r="P290" s="21" t="s">
        <v>28</v>
      </c>
      <c r="Q290" s="21" t="s">
        <v>2092</v>
      </c>
      <c r="R290" s="21" t="s">
        <v>2093</v>
      </c>
      <c r="S290" s="10">
        <v>1</v>
      </c>
      <c r="T290" s="10">
        <v>48</v>
      </c>
      <c r="U290" s="10">
        <v>48</v>
      </c>
      <c r="V290" s="21" t="s">
        <v>31</v>
      </c>
      <c r="W290" s="21" t="s">
        <v>31</v>
      </c>
      <c r="X290" s="10"/>
      <c r="Y290" s="28">
        <f>IF(M290&lt;25,1,1+(M290-25)/M290)</f>
        <v>1.6031746031746033</v>
      </c>
      <c r="Z290" s="10">
        <v>1</v>
      </c>
      <c r="AA290" s="28">
        <f>U290*Y290*Z290</f>
        <v>76.952380952380963</v>
      </c>
      <c r="AB290" s="28"/>
      <c r="AC290" s="28">
        <f>AA290+AB290</f>
        <v>76.952380952380963</v>
      </c>
      <c r="AD290" s="10"/>
      <c r="AE290" s="4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9"/>
      <c r="BQ290" s="39"/>
      <c r="BR290" s="39"/>
      <c r="BS290" s="39"/>
      <c r="BT290" s="39"/>
      <c r="BU290" s="39"/>
      <c r="BV290" s="39"/>
      <c r="BW290" s="39"/>
      <c r="BX290" s="39"/>
      <c r="BY290" s="39"/>
      <c r="BZ290" s="39"/>
      <c r="CA290" s="39"/>
      <c r="CB290" s="39"/>
      <c r="CC290" s="39"/>
      <c r="CD290" s="39"/>
      <c r="CE290" s="39"/>
      <c r="CF290" s="39"/>
      <c r="CG290" s="39"/>
    </row>
    <row r="291" spans="1:85" s="18" customFormat="1" outlineLevel="2" x14ac:dyDescent="0.15">
      <c r="A291" s="10">
        <v>2014</v>
      </c>
      <c r="B291" s="21" t="s">
        <v>1488</v>
      </c>
      <c r="C291" s="26" t="s">
        <v>1489</v>
      </c>
      <c r="D291" s="21" t="s">
        <v>1413</v>
      </c>
      <c r="E291" s="21" t="s">
        <v>2287</v>
      </c>
      <c r="F291" s="10">
        <v>2</v>
      </c>
      <c r="G291" s="21" t="s">
        <v>1115</v>
      </c>
      <c r="H291" s="71" t="s">
        <v>1116</v>
      </c>
      <c r="I291" s="21" t="s">
        <v>23</v>
      </c>
      <c r="J291" s="21" t="s">
        <v>24</v>
      </c>
      <c r="K291" s="21" t="s">
        <v>45</v>
      </c>
      <c r="L291" s="10">
        <v>74</v>
      </c>
      <c r="M291" s="10">
        <v>18</v>
      </c>
      <c r="N291" s="21" t="s">
        <v>1420</v>
      </c>
      <c r="O291" s="21" t="s">
        <v>361</v>
      </c>
      <c r="P291" s="21" t="s">
        <v>28</v>
      </c>
      <c r="Q291" s="21" t="s">
        <v>1361</v>
      </c>
      <c r="R291" s="21" t="s">
        <v>1490</v>
      </c>
      <c r="S291" s="10">
        <v>1</v>
      </c>
      <c r="T291" s="10">
        <v>32</v>
      </c>
      <c r="U291" s="10">
        <v>26</v>
      </c>
      <c r="V291" s="10">
        <v>6</v>
      </c>
      <c r="W291" s="21" t="s">
        <v>31</v>
      </c>
      <c r="X291" s="10">
        <v>1</v>
      </c>
      <c r="Y291" s="28">
        <f>IF(M291&lt;25,1,1+(M291-25)/M291)</f>
        <v>1</v>
      </c>
      <c r="Z291" s="10">
        <v>1</v>
      </c>
      <c r="AA291" s="28">
        <f>U291*Y291*Z291</f>
        <v>26</v>
      </c>
      <c r="AB291" s="28">
        <f>X291*V291*Y291</f>
        <v>6</v>
      </c>
      <c r="AC291" s="28">
        <f>AA291+AB291</f>
        <v>32</v>
      </c>
      <c r="AD291" s="10"/>
      <c r="AE291" s="4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9"/>
      <c r="BQ291" s="39"/>
      <c r="BR291" s="39"/>
      <c r="BS291" s="39"/>
      <c r="BT291" s="39"/>
      <c r="BU291" s="39"/>
      <c r="BV291" s="39"/>
      <c r="BW291" s="39"/>
      <c r="BX291" s="39"/>
      <c r="BY291" s="39"/>
      <c r="BZ291" s="39"/>
      <c r="CA291" s="39"/>
      <c r="CB291" s="39"/>
      <c r="CC291" s="39"/>
      <c r="CD291" s="39"/>
      <c r="CE291" s="39"/>
      <c r="CF291" s="39"/>
      <c r="CG291" s="39"/>
    </row>
    <row r="292" spans="1:85" s="18" customFormat="1" outlineLevel="2" x14ac:dyDescent="0.15">
      <c r="A292" s="10">
        <v>2014</v>
      </c>
      <c r="B292" s="21" t="s">
        <v>1534</v>
      </c>
      <c r="C292" s="26" t="s">
        <v>1535</v>
      </c>
      <c r="D292" s="21" t="s">
        <v>1413</v>
      </c>
      <c r="E292" s="19" t="s">
        <v>2284</v>
      </c>
      <c r="F292" s="10">
        <v>2</v>
      </c>
      <c r="G292" s="21" t="s">
        <v>1115</v>
      </c>
      <c r="H292" s="71" t="s">
        <v>1116</v>
      </c>
      <c r="I292" s="21" t="s">
        <v>23</v>
      </c>
      <c r="J292" s="21" t="s">
        <v>24</v>
      </c>
      <c r="K292" s="21" t="s">
        <v>45</v>
      </c>
      <c r="L292" s="10">
        <v>28</v>
      </c>
      <c r="M292" s="10">
        <v>22</v>
      </c>
      <c r="N292" s="21" t="s">
        <v>1383</v>
      </c>
      <c r="O292" s="21" t="s">
        <v>1196</v>
      </c>
      <c r="P292" s="21" t="s">
        <v>28</v>
      </c>
      <c r="Q292" s="21" t="s">
        <v>1351</v>
      </c>
      <c r="R292" s="21" t="s">
        <v>1536</v>
      </c>
      <c r="S292" s="10">
        <v>1</v>
      </c>
      <c r="T292" s="10">
        <v>32</v>
      </c>
      <c r="U292" s="10">
        <v>32</v>
      </c>
      <c r="V292" s="21" t="s">
        <v>31</v>
      </c>
      <c r="W292" s="21" t="s">
        <v>31</v>
      </c>
      <c r="X292" s="10"/>
      <c r="Y292" s="28">
        <f>IF(M292&lt;25,1,1+(M292-25)/M292)</f>
        <v>1</v>
      </c>
      <c r="Z292" s="10">
        <v>2</v>
      </c>
      <c r="AA292" s="28">
        <f>U292*Y292*Z292</f>
        <v>64</v>
      </c>
      <c r="AB292" s="28"/>
      <c r="AC292" s="28">
        <f>AA292+AB292</f>
        <v>64</v>
      </c>
      <c r="AD292" s="10"/>
      <c r="AE292" s="4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9"/>
      <c r="BQ292" s="39"/>
      <c r="BR292" s="39"/>
      <c r="BS292" s="39"/>
      <c r="BT292" s="39"/>
      <c r="BU292" s="39"/>
      <c r="BV292" s="39"/>
      <c r="BW292" s="39"/>
      <c r="BX292" s="39"/>
      <c r="BY292" s="39"/>
      <c r="BZ292" s="39"/>
      <c r="CA292" s="39"/>
      <c r="CB292" s="39"/>
      <c r="CC292" s="39"/>
      <c r="CD292" s="39"/>
      <c r="CE292" s="39"/>
      <c r="CF292" s="39"/>
      <c r="CG292" s="39"/>
    </row>
    <row r="293" spans="1:85" s="18" customFormat="1" outlineLevel="2" x14ac:dyDescent="0.15">
      <c r="A293" s="10">
        <v>2015</v>
      </c>
      <c r="B293" s="21" t="s">
        <v>1108</v>
      </c>
      <c r="C293" s="26" t="s">
        <v>1109</v>
      </c>
      <c r="D293" s="21" t="s">
        <v>1379</v>
      </c>
      <c r="E293" s="21" t="s">
        <v>2294</v>
      </c>
      <c r="F293" s="10">
        <v>3</v>
      </c>
      <c r="G293" s="21" t="s">
        <v>1115</v>
      </c>
      <c r="H293" s="71" t="s">
        <v>1116</v>
      </c>
      <c r="I293" s="21" t="s">
        <v>23</v>
      </c>
      <c r="J293" s="21" t="s">
        <v>24</v>
      </c>
      <c r="K293" s="21" t="s">
        <v>45</v>
      </c>
      <c r="L293" s="10">
        <v>35</v>
      </c>
      <c r="M293" s="10">
        <v>53</v>
      </c>
      <c r="N293" s="21" t="s">
        <v>781</v>
      </c>
      <c r="O293" s="21" t="s">
        <v>1117</v>
      </c>
      <c r="P293" s="21" t="s">
        <v>28</v>
      </c>
      <c r="Q293" s="21" t="s">
        <v>76</v>
      </c>
      <c r="R293" s="21" t="s">
        <v>1118</v>
      </c>
      <c r="S293" s="10">
        <v>1</v>
      </c>
      <c r="T293" s="10">
        <v>48</v>
      </c>
      <c r="U293" s="10">
        <v>44</v>
      </c>
      <c r="V293" s="10">
        <v>4</v>
      </c>
      <c r="W293" s="21" t="s">
        <v>31</v>
      </c>
      <c r="X293" s="10"/>
      <c r="Y293" s="28">
        <f>IF(M293&lt;25,1,1+(M293-25)/M293)</f>
        <v>1.5283018867924527</v>
      </c>
      <c r="Z293" s="10">
        <v>1.2</v>
      </c>
      <c r="AA293" s="28">
        <f>T293*Y293*Z293</f>
        <v>88.030188679245271</v>
      </c>
      <c r="AB293" s="28"/>
      <c r="AC293" s="28">
        <f>AA293+AB293</f>
        <v>88.030188679245271</v>
      </c>
      <c r="AD293" s="10"/>
      <c r="AE293" s="4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9"/>
      <c r="BQ293" s="39"/>
      <c r="BR293" s="39"/>
      <c r="BS293" s="39"/>
      <c r="BT293" s="39"/>
      <c r="BU293" s="39"/>
      <c r="BV293" s="39"/>
      <c r="BW293" s="39"/>
      <c r="BX293" s="39"/>
      <c r="BY293" s="39"/>
      <c r="BZ293" s="39"/>
      <c r="CA293" s="39"/>
      <c r="CB293" s="39"/>
      <c r="CC293" s="39"/>
      <c r="CD293" s="39"/>
      <c r="CE293" s="39"/>
      <c r="CF293" s="39"/>
      <c r="CG293" s="39"/>
    </row>
    <row r="294" spans="1:85" s="18" customFormat="1" outlineLevel="2" x14ac:dyDescent="0.15">
      <c r="A294" s="21"/>
      <c r="B294" s="21"/>
      <c r="C294" s="21" t="s">
        <v>2666</v>
      </c>
      <c r="D294" s="21" t="s">
        <v>2580</v>
      </c>
      <c r="E294" s="21" t="s">
        <v>2581</v>
      </c>
      <c r="F294" s="21"/>
      <c r="G294" s="21" t="s">
        <v>1115</v>
      </c>
      <c r="H294" s="71" t="s">
        <v>2668</v>
      </c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 t="s">
        <v>29</v>
      </c>
      <c r="AC294" s="21">
        <v>24</v>
      </c>
      <c r="AD294" s="21" t="s">
        <v>2745</v>
      </c>
      <c r="AE294" s="4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9"/>
      <c r="BQ294" s="39"/>
      <c r="BR294" s="39"/>
      <c r="BS294" s="39"/>
      <c r="BT294" s="39"/>
      <c r="BU294" s="39"/>
      <c r="BV294" s="39"/>
      <c r="BW294" s="39"/>
      <c r="BX294" s="39"/>
      <c r="BY294" s="39"/>
      <c r="BZ294" s="39"/>
      <c r="CA294" s="39"/>
      <c r="CB294" s="39"/>
      <c r="CC294" s="39"/>
      <c r="CD294" s="39"/>
      <c r="CE294" s="39"/>
      <c r="CF294" s="39"/>
      <c r="CG294" s="39"/>
    </row>
    <row r="295" spans="1:85" s="18" customFormat="1" outlineLevel="2" x14ac:dyDescent="0.15">
      <c r="A295" s="21"/>
      <c r="B295" s="21"/>
      <c r="C295" s="21" t="s">
        <v>1856</v>
      </c>
      <c r="D295" s="21" t="s">
        <v>1380</v>
      </c>
      <c r="E295" s="21" t="s">
        <v>2578</v>
      </c>
      <c r="F295" s="21"/>
      <c r="G295" s="21" t="s">
        <v>1115</v>
      </c>
      <c r="H295" s="71" t="s">
        <v>2563</v>
      </c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>
        <v>23.11</v>
      </c>
      <c r="AD295" s="21" t="s">
        <v>2745</v>
      </c>
      <c r="AE295" s="4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9"/>
      <c r="BQ295" s="39"/>
      <c r="BR295" s="39"/>
      <c r="BS295" s="39"/>
      <c r="BT295" s="39"/>
      <c r="BU295" s="39"/>
      <c r="BV295" s="39"/>
      <c r="BW295" s="39"/>
      <c r="BX295" s="39"/>
      <c r="BY295" s="39"/>
      <c r="BZ295" s="39"/>
      <c r="CA295" s="39"/>
      <c r="CB295" s="39"/>
      <c r="CC295" s="39"/>
      <c r="CD295" s="39"/>
      <c r="CE295" s="39"/>
      <c r="CF295" s="39"/>
      <c r="CG295" s="39"/>
    </row>
    <row r="296" spans="1:85" s="18" customFormat="1" outlineLevel="2" x14ac:dyDescent="0.15">
      <c r="A296" s="10"/>
      <c r="B296" s="10"/>
      <c r="C296" s="25"/>
      <c r="D296" s="10"/>
      <c r="E296" s="27" t="s">
        <v>2320</v>
      </c>
      <c r="F296" s="10"/>
      <c r="G296" s="21" t="s">
        <v>1115</v>
      </c>
      <c r="H296" s="72" t="s">
        <v>1116</v>
      </c>
      <c r="I296" s="10"/>
      <c r="J296" s="10"/>
      <c r="K296" s="10"/>
      <c r="L296" s="10"/>
      <c r="M296" s="29">
        <v>4</v>
      </c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28"/>
      <c r="Z296" s="10"/>
      <c r="AA296" s="28"/>
      <c r="AB296" s="28"/>
      <c r="AC296" s="28">
        <f>M296*14</f>
        <v>56</v>
      </c>
      <c r="AD296" s="10"/>
      <c r="AE296" s="4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9"/>
      <c r="BQ296" s="39"/>
      <c r="BR296" s="39"/>
      <c r="BS296" s="39"/>
      <c r="BT296" s="39"/>
      <c r="BU296" s="39"/>
      <c r="BV296" s="39"/>
      <c r="BW296" s="39"/>
      <c r="BX296" s="39"/>
      <c r="BY296" s="39"/>
      <c r="BZ296" s="39"/>
      <c r="CA296" s="39"/>
      <c r="CB296" s="39"/>
      <c r="CC296" s="39"/>
      <c r="CD296" s="39"/>
      <c r="CE296" s="39"/>
      <c r="CF296" s="39"/>
      <c r="CG296" s="39"/>
    </row>
    <row r="297" spans="1:85" s="18" customFormat="1" outlineLevel="2" x14ac:dyDescent="0.15">
      <c r="A297" s="10">
        <v>2015</v>
      </c>
      <c r="B297" s="21" t="s">
        <v>1596</v>
      </c>
      <c r="C297" s="26" t="s">
        <v>1597</v>
      </c>
      <c r="D297" s="21" t="s">
        <v>1413</v>
      </c>
      <c r="E297" s="21" t="s">
        <v>2277</v>
      </c>
      <c r="F297" s="10">
        <v>2</v>
      </c>
      <c r="G297" s="21" t="s">
        <v>1115</v>
      </c>
      <c r="H297" s="71" t="s">
        <v>2495</v>
      </c>
      <c r="I297" s="21" t="s">
        <v>101</v>
      </c>
      <c r="J297" s="21" t="s">
        <v>60</v>
      </c>
      <c r="K297" s="21" t="s">
        <v>64</v>
      </c>
      <c r="L297" s="10">
        <v>108</v>
      </c>
      <c r="M297" s="10">
        <v>43</v>
      </c>
      <c r="N297" s="21" t="s">
        <v>1598</v>
      </c>
      <c r="O297" s="21" t="s">
        <v>1873</v>
      </c>
      <c r="P297" s="21" t="s">
        <v>28</v>
      </c>
      <c r="Q297" s="21" t="s">
        <v>260</v>
      </c>
      <c r="R297" s="21" t="s">
        <v>1874</v>
      </c>
      <c r="S297" s="10">
        <v>1</v>
      </c>
      <c r="T297" s="21" t="s">
        <v>31</v>
      </c>
      <c r="U297" s="21" t="s">
        <v>31</v>
      </c>
      <c r="V297" s="21" t="s">
        <v>31</v>
      </c>
      <c r="W297" s="21" t="s">
        <v>31</v>
      </c>
      <c r="X297" s="10"/>
      <c r="Y297" s="28">
        <f>IF(M297&lt;25,1,1+(M297-25)/M297)</f>
        <v>1.4186046511627908</v>
      </c>
      <c r="Z297" s="10"/>
      <c r="AA297" s="28"/>
      <c r="AB297" s="28"/>
      <c r="AC297" s="28">
        <f>32*Y297*F297</f>
        <v>90.79069767441861</v>
      </c>
      <c r="AD297" s="10"/>
      <c r="AE297" s="4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9"/>
      <c r="BQ297" s="39"/>
      <c r="BR297" s="39"/>
      <c r="BS297" s="39"/>
      <c r="BT297" s="39"/>
      <c r="BU297" s="39"/>
      <c r="BV297" s="39"/>
      <c r="BW297" s="39"/>
      <c r="BX297" s="39"/>
      <c r="BY297" s="39"/>
      <c r="BZ297" s="39"/>
      <c r="CA297" s="39"/>
      <c r="CB297" s="39"/>
      <c r="CC297" s="39"/>
      <c r="CD297" s="39"/>
      <c r="CE297" s="39"/>
      <c r="CF297" s="39"/>
      <c r="CG297" s="39"/>
    </row>
    <row r="298" spans="1:85" s="18" customFormat="1" outlineLevel="2" x14ac:dyDescent="0.15">
      <c r="A298" s="57">
        <v>2017</v>
      </c>
      <c r="B298" s="52" t="s">
        <v>1278</v>
      </c>
      <c r="C298" s="58" t="s">
        <v>1279</v>
      </c>
      <c r="D298" s="52" t="s">
        <v>2747</v>
      </c>
      <c r="E298" s="52" t="s">
        <v>2794</v>
      </c>
      <c r="F298" s="52">
        <v>1</v>
      </c>
      <c r="G298" s="21" t="s">
        <v>1115</v>
      </c>
      <c r="H298" s="71" t="s">
        <v>2495</v>
      </c>
      <c r="I298" s="52" t="s">
        <v>163</v>
      </c>
      <c r="J298" s="52" t="s">
        <v>24</v>
      </c>
      <c r="K298" s="52" t="s">
        <v>25</v>
      </c>
      <c r="L298" s="52">
        <v>600</v>
      </c>
      <c r="M298" s="53">
        <v>66</v>
      </c>
      <c r="N298" s="53" t="s">
        <v>710</v>
      </c>
      <c r="O298" s="53" t="s">
        <v>1282</v>
      </c>
      <c r="P298" s="53" t="s">
        <v>28</v>
      </c>
      <c r="Q298" s="53" t="s">
        <v>384</v>
      </c>
      <c r="R298" s="53" t="s">
        <v>1283</v>
      </c>
      <c r="S298" s="53">
        <v>1</v>
      </c>
      <c r="T298" s="53">
        <v>2</v>
      </c>
      <c r="U298" s="53">
        <v>2</v>
      </c>
      <c r="V298" s="53" t="s">
        <v>31</v>
      </c>
      <c r="W298" s="53" t="s">
        <v>31</v>
      </c>
      <c r="X298" s="54"/>
      <c r="Y298" s="55">
        <v>1.6212121212121211</v>
      </c>
      <c r="Z298" s="54">
        <v>1</v>
      </c>
      <c r="AA298" s="55">
        <v>3.2424242424242422</v>
      </c>
      <c r="AB298" s="55"/>
      <c r="AC298" s="55">
        <v>3.2424242424242422</v>
      </c>
      <c r="AD298" s="54"/>
      <c r="AE298" s="4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9"/>
      <c r="BQ298" s="39"/>
      <c r="BR298" s="39"/>
      <c r="BS298" s="39"/>
      <c r="BT298" s="39"/>
      <c r="BU298" s="39"/>
      <c r="BV298" s="39"/>
      <c r="BW298" s="39"/>
      <c r="BX298" s="39"/>
      <c r="BY298" s="39"/>
      <c r="BZ298" s="39"/>
      <c r="CA298" s="39"/>
      <c r="CB298" s="39"/>
      <c r="CC298" s="39"/>
      <c r="CD298" s="39"/>
      <c r="CE298" s="39"/>
      <c r="CF298" s="39"/>
      <c r="CG298" s="39"/>
    </row>
    <row r="299" spans="1:85" s="18" customFormat="1" outlineLevel="2" x14ac:dyDescent="0.15">
      <c r="A299" s="57"/>
      <c r="B299" s="52"/>
      <c r="C299" s="58"/>
      <c r="D299" s="52"/>
      <c r="E299" s="52" t="s">
        <v>2798</v>
      </c>
      <c r="F299" s="52"/>
      <c r="G299" s="21" t="s">
        <v>1115</v>
      </c>
      <c r="H299" s="78" t="s">
        <v>2903</v>
      </c>
      <c r="I299" s="52"/>
      <c r="J299" s="52"/>
      <c r="K299" s="52"/>
      <c r="L299" s="52"/>
      <c r="M299" s="53">
        <v>24</v>
      </c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4"/>
      <c r="Y299" s="55"/>
      <c r="Z299" s="54"/>
      <c r="AA299" s="55"/>
      <c r="AB299" s="55"/>
      <c r="AC299" s="55">
        <f>2*M299</f>
        <v>48</v>
      </c>
      <c r="AD299" s="54"/>
      <c r="AE299" s="4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9"/>
      <c r="BQ299" s="39"/>
      <c r="BR299" s="39"/>
      <c r="BS299" s="39"/>
      <c r="BT299" s="39"/>
      <c r="BU299" s="39"/>
      <c r="BV299" s="39"/>
      <c r="BW299" s="39"/>
      <c r="BX299" s="39"/>
      <c r="BY299" s="39"/>
      <c r="BZ299" s="39"/>
      <c r="CA299" s="39"/>
      <c r="CB299" s="39"/>
      <c r="CC299" s="39"/>
      <c r="CD299" s="39"/>
      <c r="CE299" s="39"/>
      <c r="CF299" s="39"/>
      <c r="CG299" s="39"/>
    </row>
    <row r="300" spans="1:85" s="18" customFormat="1" outlineLevel="1" x14ac:dyDescent="0.15">
      <c r="A300" s="57"/>
      <c r="B300" s="52"/>
      <c r="C300" s="58"/>
      <c r="D300" s="52"/>
      <c r="E300" s="52"/>
      <c r="F300" s="52"/>
      <c r="G300" s="88" t="s">
        <v>3098</v>
      </c>
      <c r="H300" s="78"/>
      <c r="I300" s="52"/>
      <c r="J300" s="52"/>
      <c r="K300" s="52"/>
      <c r="L300" s="52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4"/>
      <c r="Y300" s="55"/>
      <c r="Z300" s="54"/>
      <c r="AA300" s="55"/>
      <c r="AB300" s="55"/>
      <c r="AC300" s="55">
        <f>SUBTOTAL(9,AC290:AC299)</f>
        <v>506.12569154846909</v>
      </c>
      <c r="AD300" s="54"/>
      <c r="AE300" s="4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9"/>
      <c r="BQ300" s="39"/>
      <c r="BR300" s="39"/>
      <c r="BS300" s="39"/>
      <c r="BT300" s="39"/>
      <c r="BU300" s="39"/>
      <c r="BV300" s="39"/>
      <c r="BW300" s="39"/>
      <c r="BX300" s="39"/>
      <c r="BY300" s="39"/>
      <c r="BZ300" s="39"/>
      <c r="CA300" s="39"/>
      <c r="CB300" s="39"/>
      <c r="CC300" s="39"/>
      <c r="CD300" s="39"/>
      <c r="CE300" s="39"/>
      <c r="CF300" s="39"/>
      <c r="CG300" s="39"/>
    </row>
    <row r="301" spans="1:85" s="18" customFormat="1" outlineLevel="2" x14ac:dyDescent="0.15">
      <c r="A301" s="10">
        <v>2016</v>
      </c>
      <c r="B301" s="21" t="s">
        <v>692</v>
      </c>
      <c r="C301" s="26" t="s">
        <v>693</v>
      </c>
      <c r="D301" s="21" t="s">
        <v>1413</v>
      </c>
      <c r="E301" s="21" t="s">
        <v>2280</v>
      </c>
      <c r="F301" s="10">
        <v>4</v>
      </c>
      <c r="G301" s="21" t="s">
        <v>694</v>
      </c>
      <c r="H301" s="71" t="s">
        <v>695</v>
      </c>
      <c r="I301" s="21" t="s">
        <v>41</v>
      </c>
      <c r="J301" s="21" t="s">
        <v>52</v>
      </c>
      <c r="K301" s="21" t="s">
        <v>53</v>
      </c>
      <c r="L301" s="10">
        <v>84</v>
      </c>
      <c r="M301" s="10">
        <v>91</v>
      </c>
      <c r="N301" s="21" t="s">
        <v>1880</v>
      </c>
      <c r="O301" s="21" t="s">
        <v>2219</v>
      </c>
      <c r="P301" s="21" t="s">
        <v>28</v>
      </c>
      <c r="Q301" s="21" t="s">
        <v>154</v>
      </c>
      <c r="R301" s="21" t="s">
        <v>2220</v>
      </c>
      <c r="S301" s="10">
        <v>1</v>
      </c>
      <c r="T301" s="10">
        <v>64</v>
      </c>
      <c r="U301" s="10">
        <v>64</v>
      </c>
      <c r="V301" s="21" t="s">
        <v>31</v>
      </c>
      <c r="W301" s="21" t="s">
        <v>31</v>
      </c>
      <c r="X301" s="10"/>
      <c r="Y301" s="28">
        <f>IF(M301&lt;25,1,1+(M301-25)/M301)</f>
        <v>1.7252747252747254</v>
      </c>
      <c r="Z301" s="10">
        <v>1</v>
      </c>
      <c r="AA301" s="28">
        <f>U301*Y301*Z301</f>
        <v>110.41758241758242</v>
      </c>
      <c r="AB301" s="28"/>
      <c r="AC301" s="28">
        <f>AA301+AB301</f>
        <v>110.41758241758242</v>
      </c>
      <c r="AD301" s="10"/>
      <c r="AE301" s="4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9"/>
      <c r="BQ301" s="39"/>
      <c r="BR301" s="39"/>
      <c r="BS301" s="39"/>
      <c r="BT301" s="39"/>
      <c r="BU301" s="39"/>
      <c r="BV301" s="39"/>
      <c r="BW301" s="39"/>
      <c r="BX301" s="39"/>
      <c r="BY301" s="39"/>
      <c r="BZ301" s="39"/>
      <c r="CA301" s="39"/>
      <c r="CB301" s="39"/>
      <c r="CC301" s="39"/>
      <c r="CD301" s="39"/>
      <c r="CE301" s="39"/>
      <c r="CF301" s="39"/>
      <c r="CG301" s="39"/>
    </row>
    <row r="302" spans="1:85" s="18" customFormat="1" outlineLevel="2" x14ac:dyDescent="0.15">
      <c r="A302" s="10">
        <v>2016</v>
      </c>
      <c r="B302" s="21" t="s">
        <v>692</v>
      </c>
      <c r="C302" s="26" t="s">
        <v>693</v>
      </c>
      <c r="D302" s="21" t="s">
        <v>1413</v>
      </c>
      <c r="E302" s="21" t="s">
        <v>2280</v>
      </c>
      <c r="F302" s="10">
        <v>4</v>
      </c>
      <c r="G302" s="21" t="s">
        <v>694</v>
      </c>
      <c r="H302" s="71" t="s">
        <v>695</v>
      </c>
      <c r="I302" s="21" t="s">
        <v>41</v>
      </c>
      <c r="J302" s="21" t="s">
        <v>52</v>
      </c>
      <c r="K302" s="21" t="s">
        <v>53</v>
      </c>
      <c r="L302" s="10">
        <v>36</v>
      </c>
      <c r="M302" s="10">
        <v>69</v>
      </c>
      <c r="N302" s="21" t="s">
        <v>2113</v>
      </c>
      <c r="O302" s="21" t="s">
        <v>2114</v>
      </c>
      <c r="P302" s="21" t="s">
        <v>28</v>
      </c>
      <c r="Q302" s="21" t="s">
        <v>473</v>
      </c>
      <c r="R302" s="21" t="s">
        <v>2115</v>
      </c>
      <c r="S302" s="10">
        <v>1</v>
      </c>
      <c r="T302" s="10">
        <v>64</v>
      </c>
      <c r="U302" s="10">
        <v>64</v>
      </c>
      <c r="V302" s="21" t="s">
        <v>31</v>
      </c>
      <c r="W302" s="21" t="s">
        <v>31</v>
      </c>
      <c r="X302" s="10"/>
      <c r="Y302" s="28">
        <f>IF(M302&lt;25,1,1+(M302-25)/M302)</f>
        <v>1.6376811594202898</v>
      </c>
      <c r="Z302" s="10">
        <v>1</v>
      </c>
      <c r="AA302" s="28">
        <f>U302*Y302*Z302</f>
        <v>104.81159420289855</v>
      </c>
      <c r="AB302" s="28"/>
      <c r="AC302" s="28">
        <f>AA302+AB302</f>
        <v>104.81159420289855</v>
      </c>
      <c r="AD302" s="10"/>
      <c r="AE302" s="4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9"/>
      <c r="BQ302" s="39"/>
      <c r="BR302" s="39"/>
      <c r="BS302" s="39"/>
      <c r="BT302" s="39"/>
      <c r="BU302" s="39"/>
      <c r="BV302" s="39"/>
      <c r="BW302" s="39"/>
      <c r="BX302" s="39"/>
      <c r="BY302" s="39"/>
      <c r="BZ302" s="39"/>
      <c r="CA302" s="39"/>
      <c r="CB302" s="39"/>
      <c r="CC302" s="39"/>
      <c r="CD302" s="39"/>
      <c r="CE302" s="39"/>
      <c r="CF302" s="39"/>
      <c r="CG302" s="39"/>
    </row>
    <row r="303" spans="1:85" s="18" customFormat="1" outlineLevel="2" x14ac:dyDescent="0.15">
      <c r="A303" s="10">
        <v>2016</v>
      </c>
      <c r="B303" s="21" t="s">
        <v>692</v>
      </c>
      <c r="C303" s="26" t="s">
        <v>693</v>
      </c>
      <c r="D303" s="21" t="s">
        <v>1379</v>
      </c>
      <c r="E303" s="21" t="s">
        <v>2280</v>
      </c>
      <c r="F303" s="10">
        <v>4</v>
      </c>
      <c r="G303" s="21" t="s">
        <v>694</v>
      </c>
      <c r="H303" s="71" t="s">
        <v>695</v>
      </c>
      <c r="I303" s="21" t="s">
        <v>41</v>
      </c>
      <c r="J303" s="21" t="s">
        <v>52</v>
      </c>
      <c r="K303" s="21" t="s">
        <v>53</v>
      </c>
      <c r="L303" s="10">
        <v>60</v>
      </c>
      <c r="M303" s="10">
        <v>105</v>
      </c>
      <c r="N303" s="21" t="s">
        <v>149</v>
      </c>
      <c r="O303" s="21" t="s">
        <v>457</v>
      </c>
      <c r="P303" s="21" t="s">
        <v>28</v>
      </c>
      <c r="Q303" s="21" t="s">
        <v>637</v>
      </c>
      <c r="R303" s="21" t="s">
        <v>697</v>
      </c>
      <c r="S303" s="10">
        <v>1</v>
      </c>
      <c r="T303" s="10">
        <v>64</v>
      </c>
      <c r="U303" s="10">
        <v>64</v>
      </c>
      <c r="V303" s="21" t="s">
        <v>31</v>
      </c>
      <c r="W303" s="21" t="s">
        <v>31</v>
      </c>
      <c r="X303" s="10"/>
      <c r="Y303" s="28">
        <f>IF(M303&lt;25,1,1+(M303-25)/M303)</f>
        <v>1.7619047619047619</v>
      </c>
      <c r="Z303" s="10">
        <v>1</v>
      </c>
      <c r="AA303" s="28">
        <f>U303*Y303*Z303</f>
        <v>112.76190476190476</v>
      </c>
      <c r="AB303" s="28"/>
      <c r="AC303" s="28">
        <f>AA303+AB303</f>
        <v>112.76190476190476</v>
      </c>
      <c r="AD303" s="10"/>
      <c r="AE303" s="4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9"/>
      <c r="BQ303" s="39"/>
      <c r="BR303" s="39"/>
      <c r="BS303" s="39"/>
      <c r="BT303" s="39"/>
      <c r="BU303" s="39"/>
      <c r="BV303" s="39"/>
      <c r="BW303" s="39"/>
      <c r="BX303" s="39"/>
      <c r="BY303" s="39"/>
      <c r="BZ303" s="39"/>
      <c r="CA303" s="39"/>
      <c r="CB303" s="39"/>
      <c r="CC303" s="39"/>
      <c r="CD303" s="39"/>
      <c r="CE303" s="39"/>
      <c r="CF303" s="39"/>
      <c r="CG303" s="39"/>
    </row>
    <row r="304" spans="1:85" s="18" customFormat="1" outlineLevel="2" x14ac:dyDescent="0.15">
      <c r="A304" s="10">
        <v>2016</v>
      </c>
      <c r="B304" s="21" t="s">
        <v>692</v>
      </c>
      <c r="C304" s="26" t="s">
        <v>693</v>
      </c>
      <c r="D304" s="21" t="s">
        <v>1379</v>
      </c>
      <c r="E304" s="21" t="s">
        <v>2280</v>
      </c>
      <c r="F304" s="10">
        <v>4</v>
      </c>
      <c r="G304" s="21" t="s">
        <v>694</v>
      </c>
      <c r="H304" s="71" t="s">
        <v>695</v>
      </c>
      <c r="I304" s="21" t="s">
        <v>41</v>
      </c>
      <c r="J304" s="21" t="s">
        <v>52</v>
      </c>
      <c r="K304" s="21" t="s">
        <v>53</v>
      </c>
      <c r="L304" s="10">
        <v>300</v>
      </c>
      <c r="M304" s="10">
        <v>123</v>
      </c>
      <c r="N304" s="21" t="s">
        <v>599</v>
      </c>
      <c r="O304" s="21" t="s">
        <v>457</v>
      </c>
      <c r="P304" s="21" t="s">
        <v>28</v>
      </c>
      <c r="Q304" s="21" t="s">
        <v>610</v>
      </c>
      <c r="R304" s="21" t="s">
        <v>696</v>
      </c>
      <c r="S304" s="10">
        <v>1</v>
      </c>
      <c r="T304" s="10">
        <v>64</v>
      </c>
      <c r="U304" s="10">
        <v>64</v>
      </c>
      <c r="V304" s="21" t="s">
        <v>31</v>
      </c>
      <c r="W304" s="21" t="s">
        <v>31</v>
      </c>
      <c r="X304" s="10"/>
      <c r="Y304" s="28">
        <f>IF(M304&lt;25,1,1+(M304-25)/M304)</f>
        <v>1.7967479674796749</v>
      </c>
      <c r="Z304" s="10">
        <v>1</v>
      </c>
      <c r="AA304" s="28">
        <f>U304*Y304*Z304</f>
        <v>114.99186991869919</v>
      </c>
      <c r="AB304" s="28"/>
      <c r="AC304" s="28">
        <f>AA304+AB304</f>
        <v>114.99186991869919</v>
      </c>
      <c r="AD304" s="10"/>
      <c r="AE304" s="4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9"/>
      <c r="BQ304" s="39"/>
      <c r="BR304" s="39"/>
      <c r="BS304" s="39"/>
      <c r="BT304" s="39"/>
      <c r="BU304" s="39"/>
      <c r="BV304" s="39"/>
      <c r="BW304" s="39"/>
      <c r="BX304" s="39"/>
      <c r="BY304" s="39"/>
      <c r="BZ304" s="39"/>
      <c r="CA304" s="39"/>
      <c r="CB304" s="39"/>
      <c r="CC304" s="39"/>
      <c r="CD304" s="39"/>
      <c r="CE304" s="39"/>
      <c r="CF304" s="39"/>
      <c r="CG304" s="39"/>
    </row>
    <row r="305" spans="1:85" s="18" customFormat="1" outlineLevel="2" x14ac:dyDescent="0.15">
      <c r="A305" s="10">
        <v>2016</v>
      </c>
      <c r="B305" s="21" t="s">
        <v>922</v>
      </c>
      <c r="C305" s="26" t="s">
        <v>923</v>
      </c>
      <c r="D305" s="21" t="s">
        <v>1413</v>
      </c>
      <c r="E305" s="21" t="s">
        <v>2269</v>
      </c>
      <c r="F305" s="10">
        <v>4</v>
      </c>
      <c r="G305" s="21" t="s">
        <v>694</v>
      </c>
      <c r="H305" s="71" t="s">
        <v>695</v>
      </c>
      <c r="I305" s="21" t="s">
        <v>41</v>
      </c>
      <c r="J305" s="21" t="s">
        <v>52</v>
      </c>
      <c r="K305" s="21" t="s">
        <v>53</v>
      </c>
      <c r="L305" s="10">
        <v>100</v>
      </c>
      <c r="M305" s="10">
        <v>138</v>
      </c>
      <c r="N305" s="21" t="s">
        <v>2267</v>
      </c>
      <c r="O305" s="21" t="s">
        <v>2206</v>
      </c>
      <c r="P305" s="21" t="s">
        <v>28</v>
      </c>
      <c r="Q305" s="21" t="s">
        <v>1951</v>
      </c>
      <c r="R305" s="21" t="s">
        <v>2268</v>
      </c>
      <c r="S305" s="10">
        <v>1</v>
      </c>
      <c r="T305" s="10">
        <v>51</v>
      </c>
      <c r="U305" s="10">
        <v>51</v>
      </c>
      <c r="V305" s="21" t="s">
        <v>29</v>
      </c>
      <c r="W305" s="21" t="s">
        <v>29</v>
      </c>
      <c r="X305" s="10"/>
      <c r="Y305" s="28">
        <f>IF(M305&lt;25,1,1+(M305-25)/M305)</f>
        <v>1.818840579710145</v>
      </c>
      <c r="Z305" s="10">
        <v>1</v>
      </c>
      <c r="AA305" s="28"/>
      <c r="AB305" s="28"/>
      <c r="AC305" s="28">
        <f>U305*Z305*Y305</f>
        <v>92.760869565217391</v>
      </c>
      <c r="AD305" s="10"/>
      <c r="AE305" s="4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9"/>
      <c r="BQ305" s="39"/>
      <c r="BR305" s="39"/>
      <c r="BS305" s="39"/>
      <c r="BT305" s="39"/>
      <c r="BU305" s="39"/>
      <c r="BV305" s="39"/>
      <c r="BW305" s="39"/>
      <c r="BX305" s="39"/>
      <c r="BY305" s="39"/>
      <c r="BZ305" s="39"/>
      <c r="CA305" s="39"/>
      <c r="CB305" s="39"/>
      <c r="CC305" s="39"/>
      <c r="CD305" s="39"/>
      <c r="CE305" s="39"/>
      <c r="CF305" s="39"/>
      <c r="CG305" s="39"/>
    </row>
    <row r="306" spans="1:85" s="18" customFormat="1" outlineLevel="2" x14ac:dyDescent="0.15">
      <c r="A306" s="57"/>
      <c r="B306" s="52"/>
      <c r="C306" s="58"/>
      <c r="D306" s="52"/>
      <c r="E306" s="52" t="s">
        <v>2798</v>
      </c>
      <c r="F306" s="52"/>
      <c r="G306" s="21" t="s">
        <v>694</v>
      </c>
      <c r="H306" s="71" t="s">
        <v>695</v>
      </c>
      <c r="I306" s="52"/>
      <c r="J306" s="52"/>
      <c r="K306" s="52"/>
      <c r="L306" s="52"/>
      <c r="M306" s="53">
        <v>10</v>
      </c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4"/>
      <c r="Y306" s="55"/>
      <c r="Z306" s="54"/>
      <c r="AA306" s="55"/>
      <c r="AB306" s="55"/>
      <c r="AC306" s="55">
        <f>2*M306</f>
        <v>20</v>
      </c>
      <c r="AD306" s="54"/>
      <c r="AE306" s="4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9"/>
      <c r="BQ306" s="39"/>
      <c r="BR306" s="39"/>
      <c r="BS306" s="39"/>
      <c r="BT306" s="39"/>
      <c r="BU306" s="39"/>
      <c r="BV306" s="39"/>
      <c r="BW306" s="39"/>
      <c r="BX306" s="39"/>
      <c r="BY306" s="39"/>
      <c r="BZ306" s="39"/>
      <c r="CA306" s="39"/>
      <c r="CB306" s="39"/>
      <c r="CC306" s="39"/>
      <c r="CD306" s="39"/>
      <c r="CE306" s="39"/>
      <c r="CF306" s="39"/>
      <c r="CG306" s="39"/>
    </row>
    <row r="307" spans="1:85" s="18" customFormat="1" outlineLevel="1" x14ac:dyDescent="0.15">
      <c r="A307" s="57"/>
      <c r="B307" s="52"/>
      <c r="C307" s="58"/>
      <c r="D307" s="52"/>
      <c r="E307" s="52"/>
      <c r="F307" s="52"/>
      <c r="G307" s="88" t="s">
        <v>3099</v>
      </c>
      <c r="H307" s="71"/>
      <c r="I307" s="52"/>
      <c r="J307" s="52"/>
      <c r="K307" s="52"/>
      <c r="L307" s="52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4"/>
      <c r="Y307" s="55"/>
      <c r="Z307" s="54"/>
      <c r="AA307" s="55"/>
      <c r="AB307" s="55"/>
      <c r="AC307" s="55">
        <f>SUBTOTAL(9,AC301:AC306)</f>
        <v>555.74382086630237</v>
      </c>
      <c r="AD307" s="54"/>
      <c r="AE307" s="4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9"/>
      <c r="BQ307" s="39"/>
      <c r="BR307" s="39"/>
      <c r="BS307" s="39"/>
      <c r="BT307" s="39"/>
      <c r="BU307" s="39"/>
      <c r="BV307" s="39"/>
      <c r="BW307" s="39"/>
      <c r="BX307" s="39"/>
      <c r="BY307" s="39"/>
      <c r="BZ307" s="39"/>
      <c r="CA307" s="39"/>
      <c r="CB307" s="39"/>
      <c r="CC307" s="39"/>
      <c r="CD307" s="39"/>
      <c r="CE307" s="39"/>
      <c r="CF307" s="39"/>
      <c r="CG307" s="39"/>
    </row>
    <row r="308" spans="1:85" s="18" customFormat="1" outlineLevel="2" x14ac:dyDescent="0.15">
      <c r="A308" s="10">
        <v>2015</v>
      </c>
      <c r="B308" s="21" t="s">
        <v>1302</v>
      </c>
      <c r="C308" s="26" t="s">
        <v>1303</v>
      </c>
      <c r="D308" s="21" t="s">
        <v>1379</v>
      </c>
      <c r="E308" s="21" t="s">
        <v>2280</v>
      </c>
      <c r="F308" s="10">
        <v>3</v>
      </c>
      <c r="G308" s="21" t="s">
        <v>1304</v>
      </c>
      <c r="H308" s="71" t="s">
        <v>1305</v>
      </c>
      <c r="I308" s="21" t="s">
        <v>23</v>
      </c>
      <c r="J308" s="21" t="s">
        <v>24</v>
      </c>
      <c r="K308" s="21" t="s">
        <v>80</v>
      </c>
      <c r="L308" s="10">
        <v>32</v>
      </c>
      <c r="M308" s="10">
        <v>18</v>
      </c>
      <c r="N308" s="21" t="s">
        <v>198</v>
      </c>
      <c r="O308" s="21" t="s">
        <v>1061</v>
      </c>
      <c r="P308" s="21" t="s">
        <v>28</v>
      </c>
      <c r="Q308" s="21" t="s">
        <v>860</v>
      </c>
      <c r="R308" s="21" t="s">
        <v>1306</v>
      </c>
      <c r="S308" s="10">
        <v>1</v>
      </c>
      <c r="T308" s="10">
        <v>48</v>
      </c>
      <c r="U308" s="10">
        <v>48</v>
      </c>
      <c r="V308" s="21" t="s">
        <v>31</v>
      </c>
      <c r="W308" s="21" t="s">
        <v>31</v>
      </c>
      <c r="X308" s="10"/>
      <c r="Y308" s="28">
        <f>IF(M308&lt;25,1,1+(M308-25)/M308)</f>
        <v>1</v>
      </c>
      <c r="Z308" s="10">
        <v>1</v>
      </c>
      <c r="AA308" s="28">
        <f>U308*Y308*Z308</f>
        <v>48</v>
      </c>
      <c r="AB308" s="28"/>
      <c r="AC308" s="28">
        <f>AA308+AB308</f>
        <v>48</v>
      </c>
      <c r="AD308" s="10"/>
      <c r="AE308" s="4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9"/>
      <c r="BQ308" s="39"/>
      <c r="BR308" s="39"/>
      <c r="BS308" s="39"/>
      <c r="BT308" s="39"/>
      <c r="BU308" s="39"/>
      <c r="BV308" s="39"/>
      <c r="BW308" s="39"/>
      <c r="BX308" s="39"/>
      <c r="BY308" s="39"/>
      <c r="BZ308" s="39"/>
      <c r="CA308" s="39"/>
      <c r="CB308" s="39"/>
      <c r="CC308" s="39"/>
      <c r="CD308" s="39"/>
      <c r="CE308" s="39"/>
      <c r="CF308" s="39"/>
      <c r="CG308" s="39"/>
    </row>
    <row r="309" spans="1:85" s="18" customFormat="1" outlineLevel="2" x14ac:dyDescent="0.15">
      <c r="A309" s="10">
        <v>2016</v>
      </c>
      <c r="B309" s="21" t="s">
        <v>407</v>
      </c>
      <c r="C309" s="26" t="s">
        <v>408</v>
      </c>
      <c r="D309" s="21" t="s">
        <v>1413</v>
      </c>
      <c r="E309" s="21" t="s">
        <v>2295</v>
      </c>
      <c r="F309" s="10">
        <v>3</v>
      </c>
      <c r="G309" s="21" t="s">
        <v>1304</v>
      </c>
      <c r="H309" s="71" t="s">
        <v>1305</v>
      </c>
      <c r="I309" s="21" t="s">
        <v>23</v>
      </c>
      <c r="J309" s="21" t="s">
        <v>24</v>
      </c>
      <c r="K309" s="21" t="s">
        <v>80</v>
      </c>
      <c r="L309" s="10">
        <v>88</v>
      </c>
      <c r="M309" s="10">
        <v>88</v>
      </c>
      <c r="N309" s="21" t="s">
        <v>1539</v>
      </c>
      <c r="O309" s="21" t="s">
        <v>2183</v>
      </c>
      <c r="P309" s="21" t="s">
        <v>28</v>
      </c>
      <c r="Q309" s="21" t="s">
        <v>29</v>
      </c>
      <c r="R309" s="21" t="s">
        <v>2184</v>
      </c>
      <c r="S309" s="10">
        <v>1</v>
      </c>
      <c r="T309" s="10">
        <v>48</v>
      </c>
      <c r="U309" s="10">
        <v>32</v>
      </c>
      <c r="V309" s="10"/>
      <c r="W309" s="10">
        <v>16</v>
      </c>
      <c r="X309" s="27">
        <v>1</v>
      </c>
      <c r="Y309" s="28">
        <f>IF(M309&lt;25,1,1+(M309-25)/M309)</f>
        <v>1.7159090909090908</v>
      </c>
      <c r="Z309" s="10">
        <v>1</v>
      </c>
      <c r="AA309" s="28">
        <f>U309*Y309*Z309</f>
        <v>54.909090909090907</v>
      </c>
      <c r="AB309" s="28">
        <f>X309*W309*Y309</f>
        <v>27.454545454545453</v>
      </c>
      <c r="AC309" s="28">
        <f>AA309+AB309</f>
        <v>82.36363636363636</v>
      </c>
      <c r="AD309" s="10"/>
      <c r="AE309" s="4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9"/>
      <c r="BQ309" s="39"/>
      <c r="BR309" s="39"/>
      <c r="BS309" s="39"/>
      <c r="BT309" s="39"/>
      <c r="BU309" s="39"/>
      <c r="BV309" s="39"/>
      <c r="BW309" s="39"/>
      <c r="BX309" s="39"/>
      <c r="BY309" s="39"/>
      <c r="BZ309" s="39"/>
      <c r="CA309" s="39"/>
      <c r="CB309" s="39"/>
      <c r="CC309" s="39"/>
      <c r="CD309" s="39"/>
      <c r="CE309" s="39"/>
      <c r="CF309" s="39"/>
      <c r="CG309" s="39"/>
    </row>
    <row r="310" spans="1:85" s="18" customFormat="1" outlineLevel="2" x14ac:dyDescent="0.15">
      <c r="A310" s="10">
        <v>2016</v>
      </c>
      <c r="B310" s="21" t="s">
        <v>407</v>
      </c>
      <c r="C310" s="26" t="s">
        <v>408</v>
      </c>
      <c r="D310" s="21" t="s">
        <v>1413</v>
      </c>
      <c r="E310" s="21" t="s">
        <v>2295</v>
      </c>
      <c r="F310" s="10">
        <v>3</v>
      </c>
      <c r="G310" s="21" t="s">
        <v>1304</v>
      </c>
      <c r="H310" s="71" t="s">
        <v>1305</v>
      </c>
      <c r="I310" s="21" t="s">
        <v>23</v>
      </c>
      <c r="J310" s="21" t="s">
        <v>24</v>
      </c>
      <c r="K310" s="21" t="s">
        <v>80</v>
      </c>
      <c r="L310" s="10">
        <v>88</v>
      </c>
      <c r="M310" s="10">
        <v>88</v>
      </c>
      <c r="N310" s="21" t="s">
        <v>1425</v>
      </c>
      <c r="O310" s="21" t="s">
        <v>421</v>
      </c>
      <c r="P310" s="21" t="s">
        <v>28</v>
      </c>
      <c r="Q310" s="21" t="s">
        <v>29</v>
      </c>
      <c r="R310" s="21" t="s">
        <v>2185</v>
      </c>
      <c r="S310" s="10">
        <v>1</v>
      </c>
      <c r="T310" s="10">
        <v>48</v>
      </c>
      <c r="U310" s="10">
        <v>32</v>
      </c>
      <c r="V310" s="10"/>
      <c r="W310" s="10">
        <v>16</v>
      </c>
      <c r="X310" s="27">
        <v>1</v>
      </c>
      <c r="Y310" s="28">
        <f>IF(M310&lt;25,1,1+(M310-25)/M310)</f>
        <v>1.7159090909090908</v>
      </c>
      <c r="Z310" s="10">
        <v>1</v>
      </c>
      <c r="AA310" s="28">
        <f>U310*Y310*Z310</f>
        <v>54.909090909090907</v>
      </c>
      <c r="AB310" s="28">
        <f>X310*W310*Y310</f>
        <v>27.454545454545453</v>
      </c>
      <c r="AC310" s="28">
        <f>AA310+AB310</f>
        <v>82.36363636363636</v>
      </c>
      <c r="AD310" s="10"/>
      <c r="AE310" s="4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9"/>
      <c r="BQ310" s="39"/>
      <c r="BR310" s="39"/>
      <c r="BS310" s="39"/>
      <c r="BT310" s="39"/>
      <c r="BU310" s="39"/>
      <c r="BV310" s="39"/>
      <c r="BW310" s="39"/>
      <c r="BX310" s="39"/>
      <c r="BY310" s="39"/>
      <c r="BZ310" s="39"/>
      <c r="CA310" s="39"/>
      <c r="CB310" s="39"/>
      <c r="CC310" s="39"/>
      <c r="CD310" s="39"/>
      <c r="CE310" s="39"/>
      <c r="CF310" s="39"/>
      <c r="CG310" s="39"/>
    </row>
    <row r="311" spans="1:85" s="18" customFormat="1" outlineLevel="2" x14ac:dyDescent="0.15">
      <c r="A311" s="10">
        <v>2014</v>
      </c>
      <c r="B311" s="21" t="s">
        <v>1511</v>
      </c>
      <c r="C311" s="26" t="s">
        <v>1512</v>
      </c>
      <c r="D311" s="21" t="s">
        <v>1413</v>
      </c>
      <c r="E311" s="21" t="s">
        <v>2287</v>
      </c>
      <c r="F311" s="10">
        <v>2</v>
      </c>
      <c r="G311" s="21" t="s">
        <v>1304</v>
      </c>
      <c r="H311" s="71" t="s">
        <v>1305</v>
      </c>
      <c r="I311" s="21" t="s">
        <v>23</v>
      </c>
      <c r="J311" s="21" t="s">
        <v>24</v>
      </c>
      <c r="K311" s="21" t="s">
        <v>80</v>
      </c>
      <c r="L311" s="10">
        <v>32</v>
      </c>
      <c r="M311" s="10">
        <v>20</v>
      </c>
      <c r="N311" s="21" t="s">
        <v>1513</v>
      </c>
      <c r="O311" s="21" t="s">
        <v>459</v>
      </c>
      <c r="P311" s="21" t="s">
        <v>28</v>
      </c>
      <c r="Q311" s="21" t="s">
        <v>1355</v>
      </c>
      <c r="R311" s="21" t="s">
        <v>1514</v>
      </c>
      <c r="S311" s="10">
        <v>1</v>
      </c>
      <c r="T311" s="10">
        <v>32</v>
      </c>
      <c r="U311" s="10">
        <v>24</v>
      </c>
      <c r="V311" s="10">
        <v>8</v>
      </c>
      <c r="W311" s="21" t="s">
        <v>31</v>
      </c>
      <c r="X311" s="10">
        <v>1</v>
      </c>
      <c r="Y311" s="28">
        <f>IF(M311&lt;25,1,1+(M311-25)/M311)</f>
        <v>1</v>
      </c>
      <c r="Z311" s="10">
        <v>1</v>
      </c>
      <c r="AA311" s="28">
        <f>U311*Y311*Z311</f>
        <v>24</v>
      </c>
      <c r="AB311" s="28">
        <f>X311*V311*Y311</f>
        <v>8</v>
      </c>
      <c r="AC311" s="28">
        <f>AA311+AB311</f>
        <v>32</v>
      </c>
      <c r="AD311" s="10"/>
      <c r="AE311" s="4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  <c r="CB311" s="39"/>
      <c r="CC311" s="39"/>
      <c r="CD311" s="39"/>
      <c r="CE311" s="39"/>
      <c r="CF311" s="39"/>
      <c r="CG311" s="39"/>
    </row>
    <row r="312" spans="1:85" s="18" customFormat="1" outlineLevel="2" x14ac:dyDescent="0.15">
      <c r="A312" s="21"/>
      <c r="B312" s="21"/>
      <c r="C312" s="21" t="s">
        <v>2678</v>
      </c>
      <c r="D312" s="21" t="s">
        <v>2580</v>
      </c>
      <c r="E312" s="21" t="s">
        <v>2581</v>
      </c>
      <c r="F312" s="21"/>
      <c r="G312" s="21" t="s">
        <v>1304</v>
      </c>
      <c r="H312" s="71" t="s">
        <v>2679</v>
      </c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 t="s">
        <v>29</v>
      </c>
      <c r="AC312" s="21">
        <v>16</v>
      </c>
      <c r="AD312" s="21" t="s">
        <v>2745</v>
      </c>
      <c r="AE312" s="4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9"/>
      <c r="BQ312" s="39"/>
      <c r="BR312" s="39"/>
      <c r="BS312" s="39"/>
      <c r="BT312" s="39"/>
      <c r="BU312" s="39"/>
      <c r="BV312" s="39"/>
      <c r="BW312" s="39"/>
      <c r="BX312" s="39"/>
      <c r="BY312" s="39"/>
      <c r="BZ312" s="39"/>
      <c r="CA312" s="39"/>
      <c r="CB312" s="39"/>
      <c r="CC312" s="39"/>
      <c r="CD312" s="39"/>
      <c r="CE312" s="39"/>
      <c r="CF312" s="39"/>
      <c r="CG312" s="39"/>
    </row>
    <row r="313" spans="1:85" s="18" customFormat="1" outlineLevel="2" x14ac:dyDescent="0.15">
      <c r="A313" s="61">
        <v>2016</v>
      </c>
      <c r="B313" s="61" t="s">
        <v>461</v>
      </c>
      <c r="C313" s="61" t="s">
        <v>462</v>
      </c>
      <c r="D313" s="61" t="s">
        <v>2747</v>
      </c>
      <c r="E313" s="61" t="s">
        <v>2748</v>
      </c>
      <c r="F313" s="62" t="s">
        <v>2749</v>
      </c>
      <c r="G313" s="62" t="s">
        <v>1304</v>
      </c>
      <c r="H313" s="73" t="s">
        <v>1305</v>
      </c>
      <c r="I313" s="62"/>
      <c r="J313" s="62"/>
      <c r="K313" s="62"/>
      <c r="L313" s="62"/>
      <c r="M313" s="63">
        <v>100</v>
      </c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3">
        <v>2</v>
      </c>
      <c r="Y313" s="62"/>
      <c r="Z313" s="62"/>
      <c r="AA313" s="62"/>
      <c r="AB313" s="62"/>
      <c r="AC313" s="62">
        <v>192</v>
      </c>
      <c r="AD313" s="62"/>
      <c r="AE313" s="4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9"/>
      <c r="BQ313" s="39"/>
      <c r="BR313" s="39"/>
      <c r="BS313" s="39"/>
      <c r="BT313" s="39"/>
      <c r="BU313" s="39"/>
      <c r="BV313" s="39"/>
      <c r="BW313" s="39"/>
      <c r="BX313" s="39"/>
      <c r="BY313" s="39"/>
      <c r="BZ313" s="39"/>
      <c r="CA313" s="39"/>
      <c r="CB313" s="39"/>
      <c r="CC313" s="39"/>
      <c r="CD313" s="39"/>
      <c r="CE313" s="39"/>
      <c r="CF313" s="39"/>
      <c r="CG313" s="39"/>
    </row>
    <row r="314" spans="1:85" s="46" customFormat="1" outlineLevel="2" x14ac:dyDescent="0.15">
      <c r="A314" s="10"/>
      <c r="B314" s="10"/>
      <c r="C314" s="25"/>
      <c r="D314" s="10"/>
      <c r="E314" s="27" t="s">
        <v>2320</v>
      </c>
      <c r="F314" s="10"/>
      <c r="G314" s="21" t="s">
        <v>1304</v>
      </c>
      <c r="H314" s="72" t="s">
        <v>1305</v>
      </c>
      <c r="I314" s="10"/>
      <c r="J314" s="10"/>
      <c r="K314" s="10"/>
      <c r="L314" s="10"/>
      <c r="M314" s="29">
        <v>6</v>
      </c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28"/>
      <c r="Z314" s="10"/>
      <c r="AA314" s="28"/>
      <c r="AB314" s="28"/>
      <c r="AC314" s="28">
        <f>M314*14</f>
        <v>84</v>
      </c>
      <c r="AD314" s="10"/>
      <c r="AE314" s="49"/>
      <c r="AF314" s="45"/>
      <c r="AG314" s="45"/>
      <c r="AH314" s="45"/>
      <c r="AI314" s="45"/>
      <c r="AJ314" s="45"/>
      <c r="AK314" s="45"/>
      <c r="AL314" s="45"/>
      <c r="AM314" s="45"/>
      <c r="AN314" s="45"/>
      <c r="AO314" s="45"/>
      <c r="AP314" s="45"/>
      <c r="AQ314" s="45"/>
      <c r="AR314" s="45"/>
      <c r="AS314" s="45"/>
      <c r="AT314" s="45"/>
      <c r="AU314" s="45"/>
      <c r="AV314" s="45"/>
      <c r="AW314" s="45"/>
      <c r="AX314" s="45"/>
      <c r="AY314" s="45"/>
      <c r="AZ314" s="45"/>
      <c r="BA314" s="45"/>
      <c r="BB314" s="45"/>
      <c r="BC314" s="45"/>
      <c r="BD314" s="45"/>
      <c r="BE314" s="45"/>
      <c r="BF314" s="45"/>
      <c r="BG314" s="45"/>
      <c r="BH314" s="45"/>
      <c r="BI314" s="45"/>
      <c r="BJ314" s="45"/>
      <c r="BK314" s="45"/>
      <c r="BL314" s="45"/>
      <c r="BM314" s="45"/>
      <c r="BN314" s="45"/>
      <c r="BO314" s="45"/>
      <c r="BP314" s="45"/>
      <c r="BQ314" s="45"/>
      <c r="BR314" s="45"/>
      <c r="BS314" s="45"/>
      <c r="BT314" s="45"/>
      <c r="BU314" s="45"/>
      <c r="BV314" s="45"/>
      <c r="BW314" s="45"/>
      <c r="BX314" s="45"/>
      <c r="BY314" s="45"/>
      <c r="BZ314" s="45"/>
      <c r="CA314" s="45"/>
      <c r="CB314" s="45"/>
      <c r="CC314" s="45"/>
      <c r="CD314" s="45"/>
      <c r="CE314" s="45"/>
      <c r="CF314" s="45"/>
      <c r="CG314" s="45"/>
    </row>
    <row r="315" spans="1:85" s="46" customFormat="1" ht="27" outlineLevel="2" x14ac:dyDescent="0.15">
      <c r="A315" s="21"/>
      <c r="B315" s="21"/>
      <c r="C315" s="26" t="s">
        <v>2353</v>
      </c>
      <c r="D315" s="21"/>
      <c r="E315" s="21" t="s">
        <v>2385</v>
      </c>
      <c r="F315" s="21"/>
      <c r="G315" s="21" t="s">
        <v>1304</v>
      </c>
      <c r="H315" s="71" t="s">
        <v>2366</v>
      </c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8">
        <v>15</v>
      </c>
      <c r="AD315" s="10"/>
      <c r="AE315" s="49"/>
      <c r="AF315" s="45"/>
      <c r="AG315" s="45"/>
      <c r="AH315" s="45"/>
      <c r="AI315" s="45"/>
      <c r="AJ315" s="45"/>
      <c r="AK315" s="45"/>
      <c r="AL315" s="45"/>
      <c r="AM315" s="45"/>
      <c r="AN315" s="45"/>
      <c r="AO315" s="45"/>
      <c r="AP315" s="45"/>
      <c r="AQ315" s="45"/>
      <c r="AR315" s="45"/>
      <c r="AS315" s="45"/>
      <c r="AT315" s="45"/>
      <c r="AU315" s="45"/>
      <c r="AV315" s="45"/>
      <c r="AW315" s="45"/>
      <c r="AX315" s="45"/>
      <c r="AY315" s="45"/>
      <c r="AZ315" s="45"/>
      <c r="BA315" s="45"/>
      <c r="BB315" s="45"/>
      <c r="BC315" s="45"/>
      <c r="BD315" s="45"/>
      <c r="BE315" s="45"/>
      <c r="BF315" s="45"/>
      <c r="BG315" s="45"/>
      <c r="BH315" s="45"/>
      <c r="BI315" s="45"/>
      <c r="BJ315" s="45"/>
      <c r="BK315" s="45"/>
      <c r="BL315" s="45"/>
      <c r="BM315" s="45"/>
      <c r="BN315" s="45"/>
      <c r="BO315" s="45"/>
      <c r="BP315" s="45"/>
      <c r="BQ315" s="45"/>
      <c r="BR315" s="45"/>
      <c r="BS315" s="45"/>
      <c r="BT315" s="45"/>
      <c r="BU315" s="45"/>
      <c r="BV315" s="45"/>
      <c r="BW315" s="45"/>
      <c r="BX315" s="45"/>
      <c r="BY315" s="45"/>
      <c r="BZ315" s="45"/>
      <c r="CA315" s="45"/>
      <c r="CB315" s="45"/>
      <c r="CC315" s="45"/>
      <c r="CD315" s="45"/>
      <c r="CE315" s="45"/>
      <c r="CF315" s="45"/>
      <c r="CG315" s="45"/>
    </row>
    <row r="316" spans="1:85" s="18" customFormat="1" ht="40.5" outlineLevel="2" x14ac:dyDescent="0.15">
      <c r="A316" s="21"/>
      <c r="B316" s="21"/>
      <c r="C316" s="26" t="s">
        <v>2335</v>
      </c>
      <c r="D316" s="21"/>
      <c r="E316" s="21" t="s">
        <v>2385</v>
      </c>
      <c r="F316" s="21"/>
      <c r="G316" s="21" t="s">
        <v>1304</v>
      </c>
      <c r="H316" s="71" t="s">
        <v>2366</v>
      </c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8">
        <v>15</v>
      </c>
      <c r="AD316" s="10"/>
      <c r="AE316" s="4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9"/>
      <c r="BQ316" s="39"/>
      <c r="BR316" s="39"/>
      <c r="BS316" s="39"/>
      <c r="BT316" s="39"/>
      <c r="BU316" s="39"/>
      <c r="BV316" s="39"/>
      <c r="BW316" s="39"/>
      <c r="BX316" s="39"/>
      <c r="BY316" s="39"/>
      <c r="BZ316" s="39"/>
      <c r="CA316" s="39"/>
      <c r="CB316" s="39"/>
      <c r="CC316" s="39"/>
      <c r="CD316" s="39"/>
      <c r="CE316" s="39"/>
      <c r="CF316" s="39"/>
      <c r="CG316" s="39"/>
    </row>
    <row r="317" spans="1:85" s="18" customFormat="1" outlineLevel="2" x14ac:dyDescent="0.15">
      <c r="A317" s="10">
        <v>2014</v>
      </c>
      <c r="B317" s="21" t="s">
        <v>1347</v>
      </c>
      <c r="C317" s="26" t="s">
        <v>1348</v>
      </c>
      <c r="D317" s="21" t="s">
        <v>1379</v>
      </c>
      <c r="E317" s="19" t="s">
        <v>2530</v>
      </c>
      <c r="F317" s="10" t="s">
        <v>2531</v>
      </c>
      <c r="G317" s="21" t="s">
        <v>1304</v>
      </c>
      <c r="H317" s="71" t="s">
        <v>2534</v>
      </c>
      <c r="I317" s="21"/>
      <c r="J317" s="21"/>
      <c r="K317" s="21"/>
      <c r="L317" s="10"/>
      <c r="M317" s="10">
        <v>4</v>
      </c>
      <c r="N317" s="21"/>
      <c r="O317" s="21"/>
      <c r="P317" s="21"/>
      <c r="Q317" s="21"/>
      <c r="R317" s="21"/>
      <c r="S317" s="10"/>
      <c r="T317" s="21"/>
      <c r="U317" s="21"/>
      <c r="V317" s="21"/>
      <c r="W317" s="21"/>
      <c r="X317" s="10"/>
      <c r="Y317" s="28">
        <f>IF(M317&lt;25,1,1+(M317-25)/M317)</f>
        <v>1</v>
      </c>
      <c r="Z317" s="10"/>
      <c r="AA317" s="28"/>
      <c r="AB317" s="28"/>
      <c r="AC317" s="28">
        <f>0.3*13*M317</f>
        <v>15.6</v>
      </c>
      <c r="AD317" s="10"/>
      <c r="AE317" s="4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9"/>
      <c r="BQ317" s="39"/>
      <c r="BR317" s="39"/>
      <c r="BS317" s="39"/>
      <c r="BT317" s="39"/>
      <c r="BU317" s="39"/>
      <c r="BV317" s="39"/>
      <c r="BW317" s="39"/>
      <c r="BX317" s="39"/>
      <c r="BY317" s="39"/>
      <c r="BZ317" s="39"/>
      <c r="CA317" s="39"/>
      <c r="CB317" s="39"/>
      <c r="CC317" s="39"/>
      <c r="CD317" s="39"/>
      <c r="CE317" s="39"/>
      <c r="CF317" s="39"/>
      <c r="CG317" s="39"/>
    </row>
    <row r="318" spans="1:85" s="18" customFormat="1" outlineLevel="2" x14ac:dyDescent="0.15">
      <c r="A318" s="10"/>
      <c r="B318" s="10"/>
      <c r="C318" s="25"/>
      <c r="D318" s="10"/>
      <c r="E318" s="27" t="s">
        <v>2320</v>
      </c>
      <c r="F318" s="10"/>
      <c r="G318" s="21" t="s">
        <v>1304</v>
      </c>
      <c r="H318" s="71" t="s">
        <v>2534</v>
      </c>
      <c r="I318" s="10"/>
      <c r="J318" s="10"/>
      <c r="K318" s="10"/>
      <c r="L318" s="10"/>
      <c r="M318" s="29">
        <v>1</v>
      </c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28"/>
      <c r="Z318" s="10"/>
      <c r="AA318" s="28"/>
      <c r="AB318" s="28"/>
      <c r="AC318" s="28">
        <f>M318*14</f>
        <v>14</v>
      </c>
      <c r="AD318" s="10"/>
      <c r="AE318" s="4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9"/>
      <c r="BQ318" s="39"/>
      <c r="BR318" s="39"/>
      <c r="BS318" s="39"/>
      <c r="BT318" s="39"/>
      <c r="BU318" s="39"/>
      <c r="BV318" s="39"/>
      <c r="BW318" s="39"/>
      <c r="BX318" s="39"/>
      <c r="BY318" s="39"/>
      <c r="BZ318" s="39"/>
      <c r="CA318" s="39"/>
      <c r="CB318" s="39"/>
      <c r="CC318" s="39"/>
      <c r="CD318" s="39"/>
      <c r="CE318" s="39"/>
      <c r="CF318" s="39"/>
      <c r="CG318" s="39"/>
    </row>
    <row r="319" spans="1:85" s="18" customFormat="1" outlineLevel="2" x14ac:dyDescent="0.15">
      <c r="A319" s="57"/>
      <c r="B319" s="52"/>
      <c r="C319" s="58"/>
      <c r="D319" s="52"/>
      <c r="E319" s="52" t="s">
        <v>2798</v>
      </c>
      <c r="F319" s="52"/>
      <c r="G319" s="21" t="s">
        <v>1304</v>
      </c>
      <c r="H319" s="78" t="s">
        <v>2904</v>
      </c>
      <c r="I319" s="52"/>
      <c r="J319" s="52"/>
      <c r="K319" s="52"/>
      <c r="L319" s="52"/>
      <c r="M319" s="53">
        <v>14</v>
      </c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4"/>
      <c r="Y319" s="55"/>
      <c r="Z319" s="54"/>
      <c r="AA319" s="55"/>
      <c r="AB319" s="55"/>
      <c r="AC319" s="55">
        <f>2*M319</f>
        <v>28</v>
      </c>
      <c r="AD319" s="54"/>
      <c r="AE319" s="4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9"/>
      <c r="BQ319" s="39"/>
      <c r="BR319" s="39"/>
      <c r="BS319" s="39"/>
      <c r="BT319" s="39"/>
      <c r="BU319" s="39"/>
      <c r="BV319" s="39"/>
      <c r="BW319" s="39"/>
      <c r="BX319" s="39"/>
      <c r="BY319" s="39"/>
      <c r="BZ319" s="39"/>
      <c r="CA319" s="39"/>
      <c r="CB319" s="39"/>
      <c r="CC319" s="39"/>
      <c r="CD319" s="39"/>
      <c r="CE319" s="39"/>
      <c r="CF319" s="39"/>
      <c r="CG319" s="39"/>
    </row>
    <row r="320" spans="1:85" s="18" customFormat="1" outlineLevel="1" x14ac:dyDescent="0.15">
      <c r="A320" s="57"/>
      <c r="B320" s="52"/>
      <c r="C320" s="58"/>
      <c r="D320" s="52"/>
      <c r="E320" s="52"/>
      <c r="F320" s="52"/>
      <c r="G320" s="88" t="s">
        <v>3100</v>
      </c>
      <c r="H320" s="78"/>
      <c r="I320" s="52"/>
      <c r="J320" s="52"/>
      <c r="K320" s="52"/>
      <c r="L320" s="52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4"/>
      <c r="Y320" s="55"/>
      <c r="Z320" s="54"/>
      <c r="AA320" s="55"/>
      <c r="AB320" s="55"/>
      <c r="AC320" s="55">
        <f>SUBTOTAL(9,AC308:AC319)</f>
        <v>624.32727272727277</v>
      </c>
      <c r="AD320" s="54"/>
      <c r="AE320" s="4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9"/>
      <c r="BQ320" s="39"/>
      <c r="BR320" s="39"/>
      <c r="BS320" s="39"/>
      <c r="BT320" s="39"/>
      <c r="BU320" s="39"/>
      <c r="BV320" s="39"/>
      <c r="BW320" s="39"/>
      <c r="BX320" s="39"/>
      <c r="BY320" s="39"/>
      <c r="BZ320" s="39"/>
      <c r="CA320" s="39"/>
      <c r="CB320" s="39"/>
      <c r="CC320" s="39"/>
      <c r="CD320" s="39"/>
      <c r="CE320" s="39"/>
      <c r="CF320" s="39"/>
      <c r="CG320" s="39"/>
    </row>
    <row r="321" spans="1:85" s="18" customFormat="1" outlineLevel="2" x14ac:dyDescent="0.15">
      <c r="A321" s="10"/>
      <c r="B321" s="10"/>
      <c r="C321" s="25"/>
      <c r="D321" s="10"/>
      <c r="E321" s="21" t="s">
        <v>2321</v>
      </c>
      <c r="F321" s="10"/>
      <c r="G321" s="21" t="s">
        <v>898</v>
      </c>
      <c r="H321" s="72" t="s">
        <v>899</v>
      </c>
      <c r="I321" s="10"/>
      <c r="J321" s="10"/>
      <c r="K321" s="10"/>
      <c r="L321" s="10"/>
      <c r="M321" s="29">
        <v>3</v>
      </c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28"/>
      <c r="Z321" s="10"/>
      <c r="AA321" s="28"/>
      <c r="AB321" s="28"/>
      <c r="AC321" s="28">
        <f>M321*14</f>
        <v>42</v>
      </c>
      <c r="AD321" s="10"/>
      <c r="AE321" s="4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9"/>
      <c r="BQ321" s="39"/>
      <c r="BR321" s="39"/>
      <c r="BS321" s="39"/>
      <c r="BT321" s="39"/>
      <c r="BU321" s="39"/>
      <c r="BV321" s="39"/>
      <c r="BW321" s="39"/>
      <c r="BX321" s="39"/>
      <c r="BY321" s="39"/>
      <c r="BZ321" s="39"/>
      <c r="CA321" s="39"/>
      <c r="CB321" s="39"/>
      <c r="CC321" s="39"/>
      <c r="CD321" s="39"/>
      <c r="CE321" s="39"/>
      <c r="CF321" s="39"/>
      <c r="CG321" s="39"/>
    </row>
    <row r="322" spans="1:85" s="18" customFormat="1" outlineLevel="2" x14ac:dyDescent="0.15">
      <c r="A322" s="10">
        <v>2016</v>
      </c>
      <c r="B322" s="21" t="s">
        <v>896</v>
      </c>
      <c r="C322" s="26" t="s">
        <v>897</v>
      </c>
      <c r="D322" s="21" t="s">
        <v>1379</v>
      </c>
      <c r="E322" s="21" t="s">
        <v>2280</v>
      </c>
      <c r="F322" s="10">
        <v>3</v>
      </c>
      <c r="G322" s="21" t="s">
        <v>898</v>
      </c>
      <c r="H322" s="71" t="s">
        <v>899</v>
      </c>
      <c r="I322" s="21" t="s">
        <v>41</v>
      </c>
      <c r="J322" s="21" t="s">
        <v>24</v>
      </c>
      <c r="K322" s="21" t="s">
        <v>25</v>
      </c>
      <c r="L322" s="10">
        <v>220</v>
      </c>
      <c r="M322" s="10">
        <v>69</v>
      </c>
      <c r="N322" s="21" t="s">
        <v>356</v>
      </c>
      <c r="O322" s="21" t="s">
        <v>241</v>
      </c>
      <c r="P322" s="21" t="s">
        <v>28</v>
      </c>
      <c r="Q322" s="21" t="s">
        <v>900</v>
      </c>
      <c r="R322" s="21" t="s">
        <v>901</v>
      </c>
      <c r="S322" s="10">
        <v>1</v>
      </c>
      <c r="T322" s="10">
        <v>48</v>
      </c>
      <c r="U322" s="10">
        <v>48</v>
      </c>
      <c r="V322" s="21" t="s">
        <v>31</v>
      </c>
      <c r="W322" s="21" t="s">
        <v>31</v>
      </c>
      <c r="X322" s="10"/>
      <c r="Y322" s="28">
        <f>IF(M322&lt;25,1,1+(M322-25)/M322)</f>
        <v>1.6376811594202898</v>
      </c>
      <c r="Z322" s="10">
        <v>1</v>
      </c>
      <c r="AA322" s="28">
        <f>U322*Y322*Z322</f>
        <v>78.608695652173907</v>
      </c>
      <c r="AB322" s="28"/>
      <c r="AC322" s="28">
        <f>AA322+AB322</f>
        <v>78.608695652173907</v>
      </c>
      <c r="AD322" s="10"/>
      <c r="AE322" s="4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9"/>
      <c r="BQ322" s="39"/>
      <c r="BR322" s="39"/>
      <c r="BS322" s="39"/>
      <c r="BT322" s="39"/>
      <c r="BU322" s="39"/>
      <c r="BV322" s="39"/>
      <c r="BW322" s="39"/>
      <c r="BX322" s="39"/>
      <c r="BY322" s="39"/>
      <c r="BZ322" s="39"/>
      <c r="CA322" s="39"/>
      <c r="CB322" s="39"/>
      <c r="CC322" s="39"/>
      <c r="CD322" s="39"/>
      <c r="CE322" s="39"/>
      <c r="CF322" s="39"/>
      <c r="CG322" s="39"/>
    </row>
    <row r="323" spans="1:85" s="18" customFormat="1" outlineLevel="2" x14ac:dyDescent="0.15">
      <c r="A323" s="10">
        <v>2015</v>
      </c>
      <c r="B323" s="21" t="s">
        <v>2137</v>
      </c>
      <c r="C323" s="26" t="s">
        <v>2138</v>
      </c>
      <c r="D323" s="21" t="s">
        <v>1413</v>
      </c>
      <c r="E323" s="21" t="s">
        <v>2280</v>
      </c>
      <c r="F323" s="10">
        <v>3</v>
      </c>
      <c r="G323" s="21" t="s">
        <v>898</v>
      </c>
      <c r="H323" s="71" t="s">
        <v>899</v>
      </c>
      <c r="I323" s="21" t="s">
        <v>41</v>
      </c>
      <c r="J323" s="21" t="s">
        <v>24</v>
      </c>
      <c r="K323" s="21" t="s">
        <v>25</v>
      </c>
      <c r="L323" s="10">
        <v>42</v>
      </c>
      <c r="M323" s="10">
        <v>90</v>
      </c>
      <c r="N323" s="21" t="s">
        <v>2049</v>
      </c>
      <c r="O323" s="21" t="s">
        <v>2030</v>
      </c>
      <c r="P323" s="21" t="s">
        <v>28</v>
      </c>
      <c r="Q323" s="21" t="s">
        <v>1649</v>
      </c>
      <c r="R323" s="21" t="s">
        <v>2218</v>
      </c>
      <c r="S323" s="10">
        <v>1</v>
      </c>
      <c r="T323" s="10">
        <v>48</v>
      </c>
      <c r="U323" s="10">
        <v>48</v>
      </c>
      <c r="V323" s="21" t="s">
        <v>31</v>
      </c>
      <c r="W323" s="21" t="s">
        <v>31</v>
      </c>
      <c r="X323" s="10"/>
      <c r="Y323" s="28">
        <f>IF(M323&lt;25,1,1+(M323-25)/M323)</f>
        <v>1.7222222222222223</v>
      </c>
      <c r="Z323" s="10">
        <v>1</v>
      </c>
      <c r="AA323" s="28">
        <f>U323*Y323*Z323</f>
        <v>82.666666666666671</v>
      </c>
      <c r="AB323" s="28"/>
      <c r="AC323" s="28">
        <f>AA323+AB323</f>
        <v>82.666666666666671</v>
      </c>
      <c r="AD323" s="10"/>
      <c r="AE323" s="4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9"/>
      <c r="BQ323" s="39"/>
      <c r="BR323" s="39"/>
      <c r="BS323" s="39"/>
      <c r="BT323" s="39"/>
      <c r="BU323" s="39"/>
      <c r="BV323" s="39"/>
      <c r="BW323" s="39"/>
      <c r="BX323" s="39"/>
      <c r="BY323" s="39"/>
      <c r="BZ323" s="39"/>
      <c r="CA323" s="39"/>
      <c r="CB323" s="39"/>
      <c r="CC323" s="39"/>
      <c r="CD323" s="39"/>
      <c r="CE323" s="39"/>
      <c r="CF323" s="39"/>
      <c r="CG323" s="39"/>
    </row>
    <row r="324" spans="1:85" s="18" customFormat="1" outlineLevel="2" x14ac:dyDescent="0.15">
      <c r="A324" s="21"/>
      <c r="B324" s="21"/>
      <c r="C324" s="21" t="s">
        <v>2105</v>
      </c>
      <c r="D324" s="21" t="s">
        <v>1380</v>
      </c>
      <c r="E324" s="21" t="s">
        <v>2578</v>
      </c>
      <c r="F324" s="21"/>
      <c r="G324" s="21" t="s">
        <v>898</v>
      </c>
      <c r="H324" s="71" t="s">
        <v>2557</v>
      </c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>
        <v>39.76</v>
      </c>
      <c r="AD324" s="21" t="s">
        <v>2745</v>
      </c>
      <c r="AE324" s="4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9"/>
      <c r="BQ324" s="39"/>
      <c r="BR324" s="39"/>
      <c r="BS324" s="39"/>
      <c r="BT324" s="39"/>
      <c r="BU324" s="39"/>
      <c r="BV324" s="39"/>
      <c r="BW324" s="39"/>
      <c r="BX324" s="39"/>
      <c r="BY324" s="39"/>
      <c r="BZ324" s="39"/>
      <c r="CA324" s="39"/>
      <c r="CB324" s="39"/>
      <c r="CC324" s="39"/>
      <c r="CD324" s="39"/>
      <c r="CE324" s="39"/>
      <c r="CF324" s="39"/>
      <c r="CG324" s="39"/>
    </row>
    <row r="325" spans="1:85" s="18" customFormat="1" outlineLevel="2" x14ac:dyDescent="0.15">
      <c r="A325" s="10"/>
      <c r="B325" s="10"/>
      <c r="C325" s="25"/>
      <c r="D325" s="10"/>
      <c r="E325" s="27" t="s">
        <v>2320</v>
      </c>
      <c r="F325" s="10"/>
      <c r="G325" s="21" t="s">
        <v>898</v>
      </c>
      <c r="H325" s="72" t="s">
        <v>899</v>
      </c>
      <c r="I325" s="10"/>
      <c r="J325" s="10"/>
      <c r="K325" s="10"/>
      <c r="L325" s="10"/>
      <c r="M325" s="29">
        <v>6</v>
      </c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28"/>
      <c r="Z325" s="10"/>
      <c r="AA325" s="28"/>
      <c r="AB325" s="28"/>
      <c r="AC325" s="28">
        <f>M325*14</f>
        <v>84</v>
      </c>
      <c r="AD325" s="10"/>
      <c r="AE325" s="4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9"/>
      <c r="BQ325" s="39"/>
      <c r="BR325" s="39"/>
      <c r="BS325" s="39"/>
      <c r="BT325" s="39"/>
      <c r="BU325" s="39"/>
      <c r="BV325" s="39"/>
      <c r="BW325" s="39"/>
      <c r="BX325" s="39"/>
      <c r="BY325" s="39"/>
      <c r="BZ325" s="39"/>
      <c r="CA325" s="39"/>
      <c r="CB325" s="39"/>
      <c r="CC325" s="39"/>
      <c r="CD325" s="39"/>
      <c r="CE325" s="39"/>
      <c r="CF325" s="39"/>
      <c r="CG325" s="39"/>
    </row>
    <row r="326" spans="1:85" s="18" customFormat="1" ht="27" outlineLevel="2" x14ac:dyDescent="0.15">
      <c r="A326" s="21"/>
      <c r="B326" s="21"/>
      <c r="C326" s="26" t="s">
        <v>2450</v>
      </c>
      <c r="D326" s="21"/>
      <c r="E326" s="21" t="s">
        <v>2385</v>
      </c>
      <c r="F326" s="21"/>
      <c r="G326" s="21" t="s">
        <v>898</v>
      </c>
      <c r="H326" s="71" t="s">
        <v>2485</v>
      </c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8">
        <v>15</v>
      </c>
      <c r="AD326" s="10"/>
      <c r="AE326" s="4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9"/>
      <c r="BQ326" s="39"/>
      <c r="BR326" s="39"/>
      <c r="BS326" s="39"/>
      <c r="BT326" s="39"/>
      <c r="BU326" s="39"/>
      <c r="BV326" s="39"/>
      <c r="BW326" s="39"/>
      <c r="BX326" s="39"/>
      <c r="BY326" s="39"/>
      <c r="BZ326" s="39"/>
      <c r="CA326" s="39"/>
      <c r="CB326" s="39"/>
      <c r="CC326" s="39"/>
      <c r="CD326" s="39"/>
      <c r="CE326" s="39"/>
      <c r="CF326" s="39"/>
      <c r="CG326" s="39"/>
    </row>
    <row r="327" spans="1:85" s="18" customFormat="1" outlineLevel="2" x14ac:dyDescent="0.15">
      <c r="A327" s="10">
        <v>2015</v>
      </c>
      <c r="B327" s="21" t="s">
        <v>1821</v>
      </c>
      <c r="C327" s="26" t="s">
        <v>1822</v>
      </c>
      <c r="D327" s="21" t="s">
        <v>1413</v>
      </c>
      <c r="E327" s="21" t="s">
        <v>2277</v>
      </c>
      <c r="F327" s="10">
        <v>2</v>
      </c>
      <c r="G327" s="21" t="s">
        <v>898</v>
      </c>
      <c r="H327" s="71" t="s">
        <v>2503</v>
      </c>
      <c r="I327" s="21" t="s">
        <v>346</v>
      </c>
      <c r="J327" s="21" t="s">
        <v>120</v>
      </c>
      <c r="K327" s="21" t="s">
        <v>121</v>
      </c>
      <c r="L327" s="10">
        <v>300</v>
      </c>
      <c r="M327" s="10">
        <v>38</v>
      </c>
      <c r="N327" s="21" t="s">
        <v>1598</v>
      </c>
      <c r="O327" s="21" t="s">
        <v>1824</v>
      </c>
      <c r="P327" s="21" t="s">
        <v>28</v>
      </c>
      <c r="Q327" s="21" t="s">
        <v>1825</v>
      </c>
      <c r="R327" s="21" t="s">
        <v>1826</v>
      </c>
      <c r="S327" s="10">
        <v>1</v>
      </c>
      <c r="T327" s="21" t="s">
        <v>31</v>
      </c>
      <c r="U327" s="21" t="s">
        <v>31</v>
      </c>
      <c r="V327" s="21" t="s">
        <v>31</v>
      </c>
      <c r="W327" s="21" t="s">
        <v>31</v>
      </c>
      <c r="X327" s="10"/>
      <c r="Y327" s="28">
        <f>IF(M327&lt;25,1,1+(M327-25)/M327)</f>
        <v>1.3421052631578947</v>
      </c>
      <c r="Z327" s="10"/>
      <c r="AA327" s="28"/>
      <c r="AB327" s="28"/>
      <c r="AC327" s="28">
        <f>32*Y327*F327</f>
        <v>85.89473684210526</v>
      </c>
      <c r="AD327" s="10"/>
      <c r="AE327" s="4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9"/>
      <c r="BQ327" s="39"/>
      <c r="BR327" s="39"/>
      <c r="BS327" s="39"/>
      <c r="BT327" s="39"/>
      <c r="BU327" s="39"/>
      <c r="BV327" s="39"/>
      <c r="BW327" s="39"/>
      <c r="BX327" s="39"/>
      <c r="BY327" s="39"/>
      <c r="BZ327" s="39"/>
      <c r="CA327" s="39"/>
      <c r="CB327" s="39"/>
      <c r="CC327" s="39"/>
      <c r="CD327" s="39"/>
      <c r="CE327" s="39"/>
      <c r="CF327" s="39"/>
      <c r="CG327" s="39"/>
    </row>
    <row r="328" spans="1:85" s="18" customFormat="1" outlineLevel="2" x14ac:dyDescent="0.15">
      <c r="A328" s="10">
        <v>2014</v>
      </c>
      <c r="B328" s="21" t="s">
        <v>1347</v>
      </c>
      <c r="C328" s="26" t="s">
        <v>1348</v>
      </c>
      <c r="D328" s="21" t="s">
        <v>1379</v>
      </c>
      <c r="E328" s="19" t="s">
        <v>2530</v>
      </c>
      <c r="F328" s="10" t="s">
        <v>2531</v>
      </c>
      <c r="G328" s="21" t="s">
        <v>898</v>
      </c>
      <c r="H328" s="71" t="s">
        <v>2503</v>
      </c>
      <c r="I328" s="21"/>
      <c r="J328" s="21"/>
      <c r="K328" s="21"/>
      <c r="L328" s="10"/>
      <c r="M328" s="10">
        <v>6</v>
      </c>
      <c r="N328" s="21"/>
      <c r="O328" s="21"/>
      <c r="P328" s="21"/>
      <c r="Q328" s="21"/>
      <c r="R328" s="21"/>
      <c r="S328" s="10"/>
      <c r="T328" s="21"/>
      <c r="U328" s="21"/>
      <c r="V328" s="21"/>
      <c r="W328" s="21"/>
      <c r="X328" s="10"/>
      <c r="Y328" s="28">
        <f>IF(M328&lt;25,1,1+(M328-25)/M328)</f>
        <v>1</v>
      </c>
      <c r="Z328" s="10"/>
      <c r="AA328" s="28"/>
      <c r="AB328" s="28"/>
      <c r="AC328" s="28">
        <f>0.3*13*M328</f>
        <v>23.4</v>
      </c>
      <c r="AD328" s="10"/>
      <c r="AE328" s="4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9"/>
      <c r="BQ328" s="39"/>
      <c r="BR328" s="39"/>
      <c r="BS328" s="39"/>
      <c r="BT328" s="39"/>
      <c r="BU328" s="39"/>
      <c r="BV328" s="39"/>
      <c r="BW328" s="39"/>
      <c r="BX328" s="39"/>
      <c r="BY328" s="39"/>
      <c r="BZ328" s="39"/>
      <c r="CA328" s="39"/>
      <c r="CB328" s="39"/>
      <c r="CC328" s="39"/>
      <c r="CD328" s="39"/>
      <c r="CE328" s="39"/>
      <c r="CF328" s="39"/>
      <c r="CG328" s="39"/>
    </row>
    <row r="329" spans="1:85" s="18" customFormat="1" outlineLevel="2" x14ac:dyDescent="0.15">
      <c r="A329" s="57"/>
      <c r="B329" s="52"/>
      <c r="C329" s="58"/>
      <c r="D329" s="52"/>
      <c r="E329" s="52" t="s">
        <v>2798</v>
      </c>
      <c r="F329" s="52"/>
      <c r="G329" s="21" t="s">
        <v>898</v>
      </c>
      <c r="H329" s="78" t="s">
        <v>2905</v>
      </c>
      <c r="I329" s="52"/>
      <c r="J329" s="52"/>
      <c r="K329" s="52"/>
      <c r="L329" s="52"/>
      <c r="M329" s="53">
        <v>18</v>
      </c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4"/>
      <c r="Y329" s="55"/>
      <c r="Z329" s="54"/>
      <c r="AA329" s="55"/>
      <c r="AB329" s="55"/>
      <c r="AC329" s="55">
        <f>2*M329</f>
        <v>36</v>
      </c>
      <c r="AD329" s="54"/>
      <c r="AE329" s="4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9"/>
      <c r="BQ329" s="39"/>
      <c r="BR329" s="39"/>
      <c r="BS329" s="39"/>
      <c r="BT329" s="39"/>
      <c r="BU329" s="39"/>
      <c r="BV329" s="39"/>
      <c r="BW329" s="39"/>
      <c r="BX329" s="39"/>
      <c r="BY329" s="39"/>
      <c r="BZ329" s="39"/>
      <c r="CA329" s="39"/>
      <c r="CB329" s="39"/>
      <c r="CC329" s="39"/>
      <c r="CD329" s="39"/>
      <c r="CE329" s="39"/>
      <c r="CF329" s="39"/>
      <c r="CG329" s="39"/>
    </row>
    <row r="330" spans="1:85" s="18" customFormat="1" outlineLevel="1" x14ac:dyDescent="0.15">
      <c r="A330" s="57"/>
      <c r="B330" s="52"/>
      <c r="C330" s="58"/>
      <c r="D330" s="52"/>
      <c r="E330" s="52"/>
      <c r="F330" s="52"/>
      <c r="G330" s="88" t="s">
        <v>3101</v>
      </c>
      <c r="H330" s="78"/>
      <c r="I330" s="52"/>
      <c r="J330" s="52"/>
      <c r="K330" s="52"/>
      <c r="L330" s="52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4"/>
      <c r="Y330" s="55"/>
      <c r="Z330" s="54"/>
      <c r="AA330" s="55"/>
      <c r="AB330" s="55"/>
      <c r="AC330" s="55">
        <f>SUBTOTAL(9,AC321:AC329)</f>
        <v>487.33009916094579</v>
      </c>
      <c r="AD330" s="54"/>
      <c r="AE330" s="4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9"/>
      <c r="BQ330" s="39"/>
      <c r="BR330" s="39"/>
      <c r="BS330" s="39"/>
      <c r="BT330" s="39"/>
      <c r="BU330" s="39"/>
      <c r="BV330" s="39"/>
      <c r="BW330" s="39"/>
      <c r="BX330" s="39"/>
      <c r="BY330" s="39"/>
      <c r="BZ330" s="39"/>
      <c r="CA330" s="39"/>
      <c r="CB330" s="39"/>
      <c r="CC330" s="39"/>
      <c r="CD330" s="39"/>
      <c r="CE330" s="39"/>
      <c r="CF330" s="39"/>
      <c r="CG330" s="39"/>
    </row>
    <row r="331" spans="1:85" s="18" customFormat="1" outlineLevel="2" x14ac:dyDescent="0.15">
      <c r="A331" s="10"/>
      <c r="B331" s="10"/>
      <c r="C331" s="25"/>
      <c r="D331" s="10"/>
      <c r="E331" s="27" t="s">
        <v>2320</v>
      </c>
      <c r="F331" s="10"/>
      <c r="G331" s="21" t="s">
        <v>2522</v>
      </c>
      <c r="H331" s="72" t="s">
        <v>2311</v>
      </c>
      <c r="I331" s="10"/>
      <c r="J331" s="10"/>
      <c r="K331" s="10"/>
      <c r="L331" s="10"/>
      <c r="M331" s="29">
        <v>1</v>
      </c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28"/>
      <c r="Z331" s="10"/>
      <c r="AA331" s="28"/>
      <c r="AB331" s="28"/>
      <c r="AC331" s="28">
        <f>M331*14</f>
        <v>14</v>
      </c>
      <c r="AD331" s="10"/>
      <c r="AE331" s="4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9"/>
      <c r="BQ331" s="39"/>
      <c r="BR331" s="39"/>
      <c r="BS331" s="39"/>
      <c r="BT331" s="39"/>
      <c r="BU331" s="39"/>
      <c r="BV331" s="39"/>
      <c r="BW331" s="39"/>
      <c r="BX331" s="39"/>
      <c r="BY331" s="39"/>
      <c r="BZ331" s="39"/>
      <c r="CA331" s="39"/>
      <c r="CB331" s="39"/>
      <c r="CC331" s="39"/>
      <c r="CD331" s="39"/>
      <c r="CE331" s="39"/>
      <c r="CF331" s="39"/>
      <c r="CG331" s="39"/>
    </row>
    <row r="332" spans="1:85" s="18" customFormat="1" outlineLevel="2" x14ac:dyDescent="0.15">
      <c r="A332" s="57"/>
      <c r="B332" s="52"/>
      <c r="C332" s="58"/>
      <c r="D332" s="52"/>
      <c r="E332" s="52" t="s">
        <v>2798</v>
      </c>
      <c r="F332" s="52"/>
      <c r="G332" s="21" t="s">
        <v>2522</v>
      </c>
      <c r="H332" s="78" t="s">
        <v>2906</v>
      </c>
      <c r="I332" s="52"/>
      <c r="J332" s="52"/>
      <c r="K332" s="52"/>
      <c r="L332" s="52"/>
      <c r="M332" s="53">
        <v>8</v>
      </c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4"/>
      <c r="Y332" s="55"/>
      <c r="Z332" s="54"/>
      <c r="AA332" s="55"/>
      <c r="AB332" s="55"/>
      <c r="AC332" s="55">
        <f>2*M332</f>
        <v>16</v>
      </c>
      <c r="AD332" s="54"/>
      <c r="AE332" s="4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9"/>
      <c r="BQ332" s="39"/>
      <c r="BR332" s="39"/>
      <c r="BS332" s="39"/>
      <c r="BT332" s="39"/>
      <c r="BU332" s="39"/>
      <c r="BV332" s="39"/>
      <c r="BW332" s="39"/>
      <c r="BX332" s="39"/>
      <c r="BY332" s="39"/>
      <c r="BZ332" s="39"/>
      <c r="CA332" s="39"/>
      <c r="CB332" s="39"/>
      <c r="CC332" s="39"/>
      <c r="CD332" s="39"/>
      <c r="CE332" s="39"/>
      <c r="CF332" s="39"/>
      <c r="CG332" s="39"/>
    </row>
    <row r="333" spans="1:85" s="18" customFormat="1" outlineLevel="1" x14ac:dyDescent="0.15">
      <c r="A333" s="57"/>
      <c r="B333" s="52"/>
      <c r="C333" s="58"/>
      <c r="D333" s="52"/>
      <c r="E333" s="52"/>
      <c r="F333" s="52"/>
      <c r="G333" s="88" t="s">
        <v>3102</v>
      </c>
      <c r="H333" s="78"/>
      <c r="I333" s="52"/>
      <c r="J333" s="52"/>
      <c r="K333" s="52"/>
      <c r="L333" s="52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4"/>
      <c r="Y333" s="55"/>
      <c r="Z333" s="54"/>
      <c r="AA333" s="55"/>
      <c r="AB333" s="55"/>
      <c r="AC333" s="55">
        <f>SUBTOTAL(9,AC331:AC332)</f>
        <v>30</v>
      </c>
      <c r="AD333" s="54"/>
      <c r="AE333" s="4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9"/>
      <c r="BQ333" s="39"/>
      <c r="BR333" s="39"/>
      <c r="BS333" s="39"/>
      <c r="BT333" s="39"/>
      <c r="BU333" s="39"/>
      <c r="BV333" s="39"/>
      <c r="BW333" s="39"/>
      <c r="BX333" s="39"/>
      <c r="BY333" s="39"/>
      <c r="BZ333" s="39"/>
      <c r="CA333" s="39"/>
      <c r="CB333" s="39"/>
      <c r="CC333" s="39"/>
      <c r="CD333" s="39"/>
      <c r="CE333" s="39"/>
      <c r="CF333" s="39"/>
      <c r="CG333" s="39"/>
    </row>
    <row r="334" spans="1:85" s="18" customFormat="1" outlineLevel="2" x14ac:dyDescent="0.15">
      <c r="A334" s="10">
        <v>2014</v>
      </c>
      <c r="B334" s="21" t="s">
        <v>1476</v>
      </c>
      <c r="C334" s="26" t="s">
        <v>1477</v>
      </c>
      <c r="D334" s="21" t="s">
        <v>1413</v>
      </c>
      <c r="E334" s="19" t="s">
        <v>2270</v>
      </c>
      <c r="F334" s="10">
        <v>2</v>
      </c>
      <c r="G334" s="21" t="s">
        <v>358</v>
      </c>
      <c r="H334" s="71" t="s">
        <v>359</v>
      </c>
      <c r="I334" s="21" t="s">
        <v>41</v>
      </c>
      <c r="J334" s="21" t="s">
        <v>24</v>
      </c>
      <c r="K334" s="21" t="s">
        <v>25</v>
      </c>
      <c r="L334" s="10">
        <v>28</v>
      </c>
      <c r="M334" s="10">
        <v>29</v>
      </c>
      <c r="N334" s="21" t="s">
        <v>1480</v>
      </c>
      <c r="O334" s="21" t="s">
        <v>361</v>
      </c>
      <c r="P334" s="21" t="s">
        <v>28</v>
      </c>
      <c r="Q334" s="21" t="s">
        <v>1351</v>
      </c>
      <c r="R334" s="21" t="s">
        <v>1618</v>
      </c>
      <c r="S334" s="10">
        <v>1</v>
      </c>
      <c r="T334" s="10">
        <v>32</v>
      </c>
      <c r="U334" s="10">
        <v>32</v>
      </c>
      <c r="V334" s="21" t="s">
        <v>31</v>
      </c>
      <c r="W334" s="21" t="s">
        <v>31</v>
      </c>
      <c r="X334" s="10"/>
      <c r="Y334" s="28">
        <f>IF(M334&lt;25,1,1+(M334-25)/M334)</f>
        <v>1.1379310344827587</v>
      </c>
      <c r="Z334" s="10">
        <v>1</v>
      </c>
      <c r="AA334" s="28">
        <f>U334*Y334*Z334</f>
        <v>36.413793103448278</v>
      </c>
      <c r="AB334" s="28"/>
      <c r="AC334" s="28">
        <f>AA334+AB334</f>
        <v>36.413793103448278</v>
      </c>
      <c r="AD334" s="10"/>
      <c r="AE334" s="4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9"/>
      <c r="BQ334" s="39"/>
      <c r="BR334" s="39"/>
      <c r="BS334" s="39"/>
      <c r="BT334" s="39"/>
      <c r="BU334" s="39"/>
      <c r="BV334" s="39"/>
      <c r="BW334" s="39"/>
      <c r="BX334" s="39"/>
      <c r="BY334" s="39"/>
      <c r="BZ334" s="39"/>
      <c r="CA334" s="39"/>
      <c r="CB334" s="39"/>
      <c r="CC334" s="39"/>
      <c r="CD334" s="39"/>
      <c r="CE334" s="39"/>
      <c r="CF334" s="39"/>
      <c r="CG334" s="39"/>
    </row>
    <row r="335" spans="1:85" s="18" customFormat="1" outlineLevel="2" x14ac:dyDescent="0.15">
      <c r="A335" s="10">
        <v>2015</v>
      </c>
      <c r="B335" s="21" t="s">
        <v>352</v>
      </c>
      <c r="C335" s="26" t="s">
        <v>353</v>
      </c>
      <c r="D335" s="21" t="s">
        <v>1379</v>
      </c>
      <c r="E335" s="21" t="s">
        <v>2287</v>
      </c>
      <c r="F335" s="10">
        <v>3</v>
      </c>
      <c r="G335" s="21" t="s">
        <v>358</v>
      </c>
      <c r="H335" s="71" t="s">
        <v>359</v>
      </c>
      <c r="I335" s="21" t="s">
        <v>41</v>
      </c>
      <c r="J335" s="21" t="s">
        <v>24</v>
      </c>
      <c r="K335" s="21" t="s">
        <v>25</v>
      </c>
      <c r="L335" s="10">
        <v>77</v>
      </c>
      <c r="M335" s="10">
        <v>44</v>
      </c>
      <c r="N335" s="21" t="s">
        <v>287</v>
      </c>
      <c r="O335" s="21" t="s">
        <v>75</v>
      </c>
      <c r="P335" s="21" t="s">
        <v>28</v>
      </c>
      <c r="Q335" s="21" t="s">
        <v>233</v>
      </c>
      <c r="R335" s="21" t="s">
        <v>360</v>
      </c>
      <c r="S335" s="10">
        <v>1</v>
      </c>
      <c r="T335" s="10">
        <v>48</v>
      </c>
      <c r="U335" s="10">
        <v>44</v>
      </c>
      <c r="V335" s="10">
        <v>4</v>
      </c>
      <c r="W335" s="21" t="s">
        <v>31</v>
      </c>
      <c r="X335" s="10">
        <v>1</v>
      </c>
      <c r="Y335" s="28">
        <f>IF(M335&lt;25,1,1+(M335-25)/M335)</f>
        <v>1.4318181818181819</v>
      </c>
      <c r="Z335" s="10">
        <v>1</v>
      </c>
      <c r="AA335" s="28">
        <f>U335*Y335*Z335</f>
        <v>63</v>
      </c>
      <c r="AB335" s="28">
        <f>X335*V335*Y335</f>
        <v>5.7272727272727275</v>
      </c>
      <c r="AC335" s="28">
        <f>AA335+AB335</f>
        <v>68.727272727272734</v>
      </c>
      <c r="AD335" s="10"/>
      <c r="AE335" s="4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9"/>
      <c r="BQ335" s="39"/>
      <c r="BR335" s="39"/>
      <c r="BS335" s="39"/>
      <c r="BT335" s="39"/>
      <c r="BU335" s="39"/>
      <c r="BV335" s="39"/>
      <c r="BW335" s="39"/>
      <c r="BX335" s="39"/>
      <c r="BY335" s="39"/>
      <c r="BZ335" s="39"/>
      <c r="CA335" s="39"/>
      <c r="CB335" s="39"/>
      <c r="CC335" s="39"/>
      <c r="CD335" s="39"/>
      <c r="CE335" s="39"/>
      <c r="CF335" s="39"/>
      <c r="CG335" s="39"/>
    </row>
    <row r="336" spans="1:85" s="18" customFormat="1" outlineLevel="2" x14ac:dyDescent="0.15">
      <c r="A336" s="21"/>
      <c r="B336" s="21"/>
      <c r="C336" s="21" t="s">
        <v>2599</v>
      </c>
      <c r="D336" s="21" t="s">
        <v>2580</v>
      </c>
      <c r="E336" s="21" t="s">
        <v>2581</v>
      </c>
      <c r="F336" s="21"/>
      <c r="G336" s="21" t="s">
        <v>358</v>
      </c>
      <c r="H336" s="71" t="s">
        <v>2601</v>
      </c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 t="s">
        <v>29</v>
      </c>
      <c r="AC336" s="21">
        <v>23.3</v>
      </c>
      <c r="AD336" s="21" t="s">
        <v>2745</v>
      </c>
      <c r="AE336" s="4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9"/>
      <c r="BQ336" s="39"/>
      <c r="BR336" s="39"/>
      <c r="BS336" s="39"/>
      <c r="BT336" s="39"/>
      <c r="BU336" s="39"/>
      <c r="BV336" s="39"/>
      <c r="BW336" s="39"/>
      <c r="BX336" s="39"/>
      <c r="BY336" s="39"/>
      <c r="BZ336" s="39"/>
      <c r="CA336" s="39"/>
      <c r="CB336" s="39"/>
      <c r="CC336" s="39"/>
      <c r="CD336" s="39"/>
      <c r="CE336" s="39"/>
      <c r="CF336" s="39"/>
      <c r="CG336" s="39"/>
    </row>
    <row r="337" spans="1:85" s="18" customFormat="1" outlineLevel="2" x14ac:dyDescent="0.15">
      <c r="A337" s="61">
        <v>2016</v>
      </c>
      <c r="B337" s="61" t="s">
        <v>1708</v>
      </c>
      <c r="C337" s="61" t="s">
        <v>1709</v>
      </c>
      <c r="D337" s="62" t="s">
        <v>2750</v>
      </c>
      <c r="E337" s="21" t="s">
        <v>2752</v>
      </c>
      <c r="F337" s="62">
        <v>3</v>
      </c>
      <c r="G337" s="65" t="s">
        <v>2753</v>
      </c>
      <c r="H337" s="75" t="s">
        <v>2754</v>
      </c>
      <c r="I337" s="62"/>
      <c r="J337" s="62"/>
      <c r="K337" s="62"/>
      <c r="L337" s="62">
        <v>35</v>
      </c>
      <c r="M337" s="62">
        <v>32</v>
      </c>
      <c r="N337" s="62" t="s">
        <v>29</v>
      </c>
      <c r="O337" s="62" t="s">
        <v>29</v>
      </c>
      <c r="P337" s="62" t="s">
        <v>28</v>
      </c>
      <c r="Q337" s="62" t="s">
        <v>29</v>
      </c>
      <c r="R337" s="62" t="s">
        <v>1710</v>
      </c>
      <c r="S337" s="62">
        <v>1</v>
      </c>
      <c r="T337" s="62">
        <v>96</v>
      </c>
      <c r="U337" s="62" t="s">
        <v>31</v>
      </c>
      <c r="V337" s="62">
        <v>96</v>
      </c>
      <c r="W337" s="62" t="s">
        <v>31</v>
      </c>
      <c r="X337" s="62">
        <v>1</v>
      </c>
      <c r="Y337" s="62"/>
      <c r="Z337" s="62"/>
      <c r="AA337" s="62"/>
      <c r="AB337" s="62"/>
      <c r="AC337" s="62">
        <v>117</v>
      </c>
      <c r="AD337" s="21" t="s">
        <v>2756</v>
      </c>
      <c r="AE337" s="4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9"/>
      <c r="BQ337" s="39"/>
      <c r="BR337" s="39"/>
      <c r="BS337" s="39"/>
      <c r="BT337" s="39"/>
      <c r="BU337" s="39"/>
      <c r="BV337" s="39"/>
      <c r="BW337" s="39"/>
      <c r="BX337" s="39"/>
      <c r="BY337" s="39"/>
      <c r="BZ337" s="39"/>
      <c r="CA337" s="39"/>
      <c r="CB337" s="39"/>
      <c r="CC337" s="39"/>
      <c r="CD337" s="39"/>
      <c r="CE337" s="39"/>
      <c r="CF337" s="39"/>
      <c r="CG337" s="39"/>
    </row>
    <row r="338" spans="1:85" s="18" customFormat="1" outlineLevel="2" x14ac:dyDescent="0.15">
      <c r="A338" s="10"/>
      <c r="B338" s="10"/>
      <c r="C338" s="25"/>
      <c r="D338" s="10"/>
      <c r="E338" s="27" t="s">
        <v>2320</v>
      </c>
      <c r="F338" s="10"/>
      <c r="G338" s="21" t="s">
        <v>358</v>
      </c>
      <c r="H338" s="72" t="s">
        <v>359</v>
      </c>
      <c r="I338" s="10"/>
      <c r="J338" s="10"/>
      <c r="K338" s="10"/>
      <c r="L338" s="10"/>
      <c r="M338" s="29">
        <v>6</v>
      </c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28"/>
      <c r="Z338" s="10"/>
      <c r="AA338" s="28"/>
      <c r="AB338" s="28"/>
      <c r="AC338" s="28">
        <f>M338*14</f>
        <v>84</v>
      </c>
      <c r="AD338" s="10"/>
      <c r="AE338" s="4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9"/>
      <c r="BQ338" s="39"/>
      <c r="BR338" s="39"/>
      <c r="BS338" s="39"/>
      <c r="BT338" s="39"/>
      <c r="BU338" s="39"/>
      <c r="BV338" s="39"/>
      <c r="BW338" s="39"/>
      <c r="BX338" s="39"/>
      <c r="BY338" s="39"/>
      <c r="BZ338" s="39"/>
      <c r="CA338" s="39"/>
      <c r="CB338" s="39"/>
      <c r="CC338" s="39"/>
      <c r="CD338" s="39"/>
      <c r="CE338" s="39"/>
      <c r="CF338" s="39"/>
      <c r="CG338" s="39"/>
    </row>
    <row r="339" spans="1:85" s="18" customFormat="1" outlineLevel="2" x14ac:dyDescent="0.15">
      <c r="A339" s="57"/>
      <c r="B339" s="52"/>
      <c r="C339" s="58"/>
      <c r="D339" s="52"/>
      <c r="E339" s="52" t="s">
        <v>2798</v>
      </c>
      <c r="F339" s="52"/>
      <c r="G339" s="21" t="s">
        <v>358</v>
      </c>
      <c r="H339" s="72" t="s">
        <v>359</v>
      </c>
      <c r="I339" s="52"/>
      <c r="J339" s="52"/>
      <c r="K339" s="52"/>
      <c r="L339" s="52"/>
      <c r="M339" s="53">
        <v>10</v>
      </c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4"/>
      <c r="Y339" s="55"/>
      <c r="Z339" s="54"/>
      <c r="AA339" s="55"/>
      <c r="AB339" s="55"/>
      <c r="AC339" s="55">
        <f>2*M339</f>
        <v>20</v>
      </c>
      <c r="AD339" s="54"/>
      <c r="AE339" s="4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9"/>
      <c r="BQ339" s="39"/>
      <c r="BR339" s="39"/>
      <c r="BS339" s="39"/>
      <c r="BT339" s="39"/>
      <c r="BU339" s="39"/>
      <c r="BV339" s="39"/>
      <c r="BW339" s="39"/>
      <c r="BX339" s="39"/>
      <c r="BY339" s="39"/>
      <c r="BZ339" s="39"/>
      <c r="CA339" s="39"/>
      <c r="CB339" s="39"/>
      <c r="CC339" s="39"/>
      <c r="CD339" s="39"/>
      <c r="CE339" s="39"/>
      <c r="CF339" s="39"/>
      <c r="CG339" s="39"/>
    </row>
    <row r="340" spans="1:85" s="18" customFormat="1" outlineLevel="1" x14ac:dyDescent="0.15">
      <c r="A340" s="57"/>
      <c r="B340" s="52"/>
      <c r="C340" s="58"/>
      <c r="D340" s="52"/>
      <c r="E340" s="52"/>
      <c r="F340" s="52"/>
      <c r="G340" s="88" t="s">
        <v>3103</v>
      </c>
      <c r="H340" s="72"/>
      <c r="I340" s="52"/>
      <c r="J340" s="52"/>
      <c r="K340" s="52"/>
      <c r="L340" s="52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4"/>
      <c r="Y340" s="55"/>
      <c r="Z340" s="54"/>
      <c r="AA340" s="55"/>
      <c r="AB340" s="55"/>
      <c r="AC340" s="55">
        <f>SUBTOTAL(9,AC334:AC339)</f>
        <v>349.44106583072102</v>
      </c>
      <c r="AD340" s="54"/>
      <c r="AE340" s="4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9"/>
      <c r="BQ340" s="39"/>
      <c r="BR340" s="39"/>
      <c r="BS340" s="39"/>
      <c r="BT340" s="39"/>
      <c r="BU340" s="39"/>
      <c r="BV340" s="39"/>
      <c r="BW340" s="39"/>
      <c r="BX340" s="39"/>
      <c r="BY340" s="39"/>
      <c r="BZ340" s="39"/>
      <c r="CA340" s="39"/>
      <c r="CB340" s="39"/>
      <c r="CC340" s="39"/>
      <c r="CD340" s="39"/>
      <c r="CE340" s="39"/>
      <c r="CF340" s="39"/>
      <c r="CG340" s="39"/>
    </row>
    <row r="341" spans="1:85" s="46" customFormat="1" outlineLevel="2" x14ac:dyDescent="0.15">
      <c r="A341" s="10">
        <v>2015</v>
      </c>
      <c r="B341" s="21" t="s">
        <v>820</v>
      </c>
      <c r="C341" s="26" t="s">
        <v>821</v>
      </c>
      <c r="D341" s="21" t="s">
        <v>1379</v>
      </c>
      <c r="E341" s="21" t="s">
        <v>2280</v>
      </c>
      <c r="F341" s="10">
        <v>3</v>
      </c>
      <c r="G341" s="21" t="s">
        <v>822</v>
      </c>
      <c r="H341" s="71" t="s">
        <v>823</v>
      </c>
      <c r="I341" s="21" t="s">
        <v>41</v>
      </c>
      <c r="J341" s="21" t="s">
        <v>24</v>
      </c>
      <c r="K341" s="21" t="s">
        <v>25</v>
      </c>
      <c r="L341" s="10">
        <v>40</v>
      </c>
      <c r="M341" s="10">
        <v>19</v>
      </c>
      <c r="N341" s="21" t="s">
        <v>198</v>
      </c>
      <c r="O341" s="21" t="s">
        <v>47</v>
      </c>
      <c r="P341" s="21" t="s">
        <v>28</v>
      </c>
      <c r="Q341" s="21" t="s">
        <v>76</v>
      </c>
      <c r="R341" s="21" t="s">
        <v>824</v>
      </c>
      <c r="S341" s="10">
        <v>1</v>
      </c>
      <c r="T341" s="10">
        <v>48</v>
      </c>
      <c r="U341" s="10">
        <v>48</v>
      </c>
      <c r="V341" s="21" t="s">
        <v>31</v>
      </c>
      <c r="W341" s="21" t="s">
        <v>31</v>
      </c>
      <c r="X341" s="10"/>
      <c r="Y341" s="28">
        <f>IF(M341&lt;25,1,1+(M341-25)/M341)</f>
        <v>1</v>
      </c>
      <c r="Z341" s="10">
        <v>1</v>
      </c>
      <c r="AA341" s="28">
        <f>U341*Y341*Z341</f>
        <v>48</v>
      </c>
      <c r="AB341" s="28"/>
      <c r="AC341" s="28">
        <f>AA341+AB341</f>
        <v>48</v>
      </c>
      <c r="AD341" s="10"/>
      <c r="AE341" s="49"/>
      <c r="AF341" s="45"/>
      <c r="AG341" s="45"/>
      <c r="AH341" s="45"/>
      <c r="AI341" s="45"/>
      <c r="AJ341" s="45"/>
      <c r="AK341" s="45"/>
      <c r="AL341" s="45"/>
      <c r="AM341" s="45"/>
      <c r="AN341" s="45"/>
      <c r="AO341" s="45"/>
      <c r="AP341" s="45"/>
      <c r="AQ341" s="45"/>
      <c r="AR341" s="45"/>
      <c r="AS341" s="45"/>
      <c r="AT341" s="45"/>
      <c r="AU341" s="45"/>
      <c r="AV341" s="45"/>
      <c r="AW341" s="45"/>
      <c r="AX341" s="45"/>
      <c r="AY341" s="45"/>
      <c r="AZ341" s="45"/>
      <c r="BA341" s="45"/>
      <c r="BB341" s="45"/>
      <c r="BC341" s="45"/>
      <c r="BD341" s="45"/>
      <c r="BE341" s="45"/>
      <c r="BF341" s="45"/>
      <c r="BG341" s="45"/>
      <c r="BH341" s="45"/>
      <c r="BI341" s="45"/>
      <c r="BJ341" s="45"/>
      <c r="BK341" s="45"/>
      <c r="BL341" s="45"/>
      <c r="BM341" s="45"/>
      <c r="BN341" s="45"/>
      <c r="BO341" s="45"/>
      <c r="BP341" s="45"/>
      <c r="BQ341" s="45"/>
      <c r="BR341" s="45"/>
      <c r="BS341" s="45"/>
      <c r="BT341" s="45"/>
      <c r="BU341" s="45"/>
      <c r="BV341" s="45"/>
      <c r="BW341" s="45"/>
      <c r="BX341" s="45"/>
      <c r="BY341" s="45"/>
      <c r="BZ341" s="45"/>
      <c r="CA341" s="45"/>
      <c r="CB341" s="45"/>
      <c r="CC341" s="45"/>
      <c r="CD341" s="45"/>
      <c r="CE341" s="45"/>
      <c r="CF341" s="45"/>
      <c r="CG341" s="45"/>
    </row>
    <row r="342" spans="1:85" s="18" customFormat="1" outlineLevel="2" x14ac:dyDescent="0.15">
      <c r="A342" s="10">
        <v>2017</v>
      </c>
      <c r="B342" s="21" t="s">
        <v>873</v>
      </c>
      <c r="C342" s="26" t="s">
        <v>874</v>
      </c>
      <c r="D342" s="21" t="s">
        <v>1379</v>
      </c>
      <c r="E342" s="19" t="s">
        <v>2289</v>
      </c>
      <c r="F342" s="10">
        <v>2</v>
      </c>
      <c r="G342" s="21" t="s">
        <v>822</v>
      </c>
      <c r="H342" s="71" t="s">
        <v>823</v>
      </c>
      <c r="I342" s="21" t="s">
        <v>41</v>
      </c>
      <c r="J342" s="21" t="s">
        <v>24</v>
      </c>
      <c r="K342" s="21" t="s">
        <v>25</v>
      </c>
      <c r="L342" s="10">
        <v>35</v>
      </c>
      <c r="M342" s="10">
        <v>31</v>
      </c>
      <c r="N342" s="21" t="s">
        <v>875</v>
      </c>
      <c r="O342" s="21" t="s">
        <v>241</v>
      </c>
      <c r="P342" s="21" t="s">
        <v>28</v>
      </c>
      <c r="Q342" s="21" t="s">
        <v>37</v>
      </c>
      <c r="R342" s="21" t="s">
        <v>876</v>
      </c>
      <c r="S342" s="10">
        <v>1</v>
      </c>
      <c r="T342" s="10">
        <v>32</v>
      </c>
      <c r="U342" s="10">
        <v>16</v>
      </c>
      <c r="V342" s="21" t="s">
        <v>31</v>
      </c>
      <c r="W342" s="10">
        <v>16</v>
      </c>
      <c r="X342" s="27">
        <v>1</v>
      </c>
      <c r="Y342" s="28">
        <f>IF(M342&lt;25,1,1+(M342-25)/M342)</f>
        <v>1.1935483870967742</v>
      </c>
      <c r="Z342" s="10">
        <v>1</v>
      </c>
      <c r="AA342" s="28">
        <f>U342*Y342*Z342</f>
        <v>19.096774193548388</v>
      </c>
      <c r="AB342" s="28">
        <f>X342*W342*Y342</f>
        <v>19.096774193548388</v>
      </c>
      <c r="AC342" s="28">
        <f>AA342+AB342</f>
        <v>38.193548387096776</v>
      </c>
      <c r="AD342" s="10"/>
      <c r="AE342" s="4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9"/>
      <c r="BQ342" s="39"/>
      <c r="BR342" s="39"/>
      <c r="BS342" s="39"/>
      <c r="BT342" s="39"/>
      <c r="BU342" s="39"/>
      <c r="BV342" s="39"/>
      <c r="BW342" s="39"/>
      <c r="BX342" s="39"/>
      <c r="BY342" s="39"/>
      <c r="BZ342" s="39"/>
      <c r="CA342" s="39"/>
      <c r="CB342" s="39"/>
      <c r="CC342" s="39"/>
      <c r="CD342" s="39"/>
      <c r="CE342" s="39"/>
      <c r="CF342" s="39"/>
      <c r="CG342" s="39"/>
    </row>
    <row r="343" spans="1:85" s="18" customFormat="1" outlineLevel="2" x14ac:dyDescent="0.15">
      <c r="A343" s="21"/>
      <c r="B343" s="21"/>
      <c r="C343" s="21" t="s">
        <v>2604</v>
      </c>
      <c r="D343" s="21" t="s">
        <v>2580</v>
      </c>
      <c r="E343" s="21" t="s">
        <v>2581</v>
      </c>
      <c r="F343" s="21"/>
      <c r="G343" s="21" t="s">
        <v>822</v>
      </c>
      <c r="H343" s="71" t="s">
        <v>2605</v>
      </c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 t="s">
        <v>29</v>
      </c>
      <c r="AC343" s="21">
        <v>16</v>
      </c>
      <c r="AD343" s="21" t="s">
        <v>2745</v>
      </c>
      <c r="AE343" s="4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9"/>
      <c r="BQ343" s="39"/>
      <c r="BR343" s="39"/>
      <c r="BS343" s="39"/>
      <c r="BT343" s="39"/>
      <c r="BU343" s="39"/>
      <c r="BV343" s="39"/>
      <c r="BW343" s="39"/>
      <c r="BX343" s="39"/>
      <c r="BY343" s="39"/>
      <c r="BZ343" s="39"/>
      <c r="CA343" s="39"/>
      <c r="CB343" s="39"/>
      <c r="CC343" s="39"/>
      <c r="CD343" s="39"/>
      <c r="CE343" s="39"/>
      <c r="CF343" s="39"/>
      <c r="CG343" s="39"/>
    </row>
    <row r="344" spans="1:85" s="18" customFormat="1" outlineLevel="2" x14ac:dyDescent="0.15">
      <c r="A344" s="10"/>
      <c r="B344" s="10"/>
      <c r="C344" s="25"/>
      <c r="D344" s="10"/>
      <c r="E344" s="27" t="s">
        <v>2320</v>
      </c>
      <c r="F344" s="10"/>
      <c r="G344" s="21" t="s">
        <v>822</v>
      </c>
      <c r="H344" s="72" t="s">
        <v>823</v>
      </c>
      <c r="I344" s="10"/>
      <c r="J344" s="10"/>
      <c r="K344" s="10"/>
      <c r="L344" s="10"/>
      <c r="M344" s="29">
        <v>4</v>
      </c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28"/>
      <c r="Z344" s="10"/>
      <c r="AA344" s="28"/>
      <c r="AB344" s="28"/>
      <c r="AC344" s="28">
        <f>M344*14</f>
        <v>56</v>
      </c>
      <c r="AD344" s="10"/>
      <c r="AE344" s="4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9"/>
      <c r="BQ344" s="39"/>
      <c r="BR344" s="39"/>
      <c r="BS344" s="39"/>
      <c r="BT344" s="39"/>
      <c r="BU344" s="39"/>
      <c r="BV344" s="39"/>
      <c r="BW344" s="39"/>
      <c r="BX344" s="39"/>
      <c r="BY344" s="39"/>
      <c r="BZ344" s="39"/>
      <c r="CA344" s="39"/>
      <c r="CB344" s="39"/>
      <c r="CC344" s="39"/>
      <c r="CD344" s="39"/>
      <c r="CE344" s="39"/>
      <c r="CF344" s="39"/>
      <c r="CG344" s="39"/>
    </row>
    <row r="345" spans="1:85" s="18" customFormat="1" outlineLevel="2" x14ac:dyDescent="0.15">
      <c r="A345" s="10">
        <v>2015</v>
      </c>
      <c r="B345" s="21" t="s">
        <v>1596</v>
      </c>
      <c r="C345" s="26" t="s">
        <v>1597</v>
      </c>
      <c r="D345" s="21" t="s">
        <v>1413</v>
      </c>
      <c r="E345" s="21" t="s">
        <v>2277</v>
      </c>
      <c r="F345" s="10">
        <v>2</v>
      </c>
      <c r="G345" s="21" t="s">
        <v>822</v>
      </c>
      <c r="H345" s="71" t="s">
        <v>2496</v>
      </c>
      <c r="I345" s="21" t="s">
        <v>98</v>
      </c>
      <c r="J345" s="21" t="s">
        <v>60</v>
      </c>
      <c r="K345" s="21" t="s">
        <v>61</v>
      </c>
      <c r="L345" s="10">
        <v>74</v>
      </c>
      <c r="M345" s="10">
        <v>28</v>
      </c>
      <c r="N345" s="21" t="s">
        <v>1598</v>
      </c>
      <c r="O345" s="21" t="s">
        <v>1599</v>
      </c>
      <c r="P345" s="21" t="s">
        <v>28</v>
      </c>
      <c r="Q345" s="21" t="s">
        <v>217</v>
      </c>
      <c r="R345" s="21" t="s">
        <v>1600</v>
      </c>
      <c r="S345" s="10">
        <v>1</v>
      </c>
      <c r="T345" s="21" t="s">
        <v>31</v>
      </c>
      <c r="U345" s="21" t="s">
        <v>31</v>
      </c>
      <c r="V345" s="21" t="s">
        <v>31</v>
      </c>
      <c r="W345" s="21" t="s">
        <v>31</v>
      </c>
      <c r="X345" s="10"/>
      <c r="Y345" s="28">
        <f>IF(M345&lt;25,1,1+(M345-25)/M345)</f>
        <v>1.1071428571428572</v>
      </c>
      <c r="Z345" s="10"/>
      <c r="AA345" s="28"/>
      <c r="AB345" s="28"/>
      <c r="AC345" s="28">
        <f>32*Y345*F345</f>
        <v>70.857142857142861</v>
      </c>
      <c r="AD345" s="10"/>
      <c r="AE345" s="4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9"/>
      <c r="BQ345" s="39"/>
      <c r="BR345" s="39"/>
      <c r="BS345" s="39"/>
      <c r="BT345" s="39"/>
      <c r="BU345" s="39"/>
      <c r="BV345" s="39"/>
      <c r="BW345" s="39"/>
      <c r="BX345" s="39"/>
      <c r="BY345" s="39"/>
      <c r="BZ345" s="39"/>
      <c r="CA345" s="39"/>
      <c r="CB345" s="39"/>
      <c r="CC345" s="39"/>
      <c r="CD345" s="39"/>
      <c r="CE345" s="39"/>
      <c r="CF345" s="39"/>
      <c r="CG345" s="39"/>
    </row>
    <row r="346" spans="1:85" s="18" customFormat="1" outlineLevel="2" x14ac:dyDescent="0.15">
      <c r="A346" s="57"/>
      <c r="B346" s="52"/>
      <c r="C346" s="58"/>
      <c r="D346" s="52"/>
      <c r="E346" s="52" t="s">
        <v>2798</v>
      </c>
      <c r="F346" s="52"/>
      <c r="G346" s="21" t="s">
        <v>822</v>
      </c>
      <c r="H346" s="78" t="s">
        <v>2907</v>
      </c>
      <c r="I346" s="52"/>
      <c r="J346" s="52"/>
      <c r="K346" s="52"/>
      <c r="L346" s="52"/>
      <c r="M346" s="53">
        <v>14</v>
      </c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4"/>
      <c r="Y346" s="55"/>
      <c r="Z346" s="54"/>
      <c r="AA346" s="55"/>
      <c r="AB346" s="55"/>
      <c r="AC346" s="55">
        <f>2*M346</f>
        <v>28</v>
      </c>
      <c r="AD346" s="54"/>
      <c r="AE346" s="4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9"/>
      <c r="BQ346" s="39"/>
      <c r="BR346" s="39"/>
      <c r="BS346" s="39"/>
      <c r="BT346" s="39"/>
      <c r="BU346" s="39"/>
      <c r="BV346" s="39"/>
      <c r="BW346" s="39"/>
      <c r="BX346" s="39"/>
      <c r="BY346" s="39"/>
      <c r="BZ346" s="39"/>
      <c r="CA346" s="39"/>
      <c r="CB346" s="39"/>
      <c r="CC346" s="39"/>
      <c r="CD346" s="39"/>
      <c r="CE346" s="39"/>
      <c r="CF346" s="39"/>
      <c r="CG346" s="39"/>
    </row>
    <row r="347" spans="1:85" s="18" customFormat="1" outlineLevel="1" x14ac:dyDescent="0.15">
      <c r="A347" s="57"/>
      <c r="B347" s="52"/>
      <c r="C347" s="58"/>
      <c r="D347" s="52"/>
      <c r="E347" s="52"/>
      <c r="F347" s="52"/>
      <c r="G347" s="88" t="s">
        <v>3104</v>
      </c>
      <c r="H347" s="78"/>
      <c r="I347" s="52"/>
      <c r="J347" s="52"/>
      <c r="K347" s="52"/>
      <c r="L347" s="52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4"/>
      <c r="Y347" s="55"/>
      <c r="Z347" s="54"/>
      <c r="AA347" s="55"/>
      <c r="AB347" s="55"/>
      <c r="AC347" s="55">
        <f>SUBTOTAL(9,AC341:AC346)</f>
        <v>257.0506912442396</v>
      </c>
      <c r="AD347" s="54"/>
      <c r="AE347" s="4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9"/>
      <c r="BQ347" s="39"/>
      <c r="BR347" s="39"/>
      <c r="BS347" s="39"/>
      <c r="BT347" s="39"/>
      <c r="BU347" s="39"/>
      <c r="BV347" s="39"/>
      <c r="BW347" s="39"/>
      <c r="BX347" s="39"/>
      <c r="BY347" s="39"/>
      <c r="BZ347" s="39"/>
      <c r="CA347" s="39"/>
      <c r="CB347" s="39"/>
      <c r="CC347" s="39"/>
      <c r="CD347" s="39"/>
      <c r="CE347" s="39"/>
      <c r="CF347" s="39"/>
      <c r="CG347" s="39"/>
    </row>
    <row r="348" spans="1:85" s="18" customFormat="1" outlineLevel="2" x14ac:dyDescent="0.15">
      <c r="A348" s="10">
        <v>2016</v>
      </c>
      <c r="B348" s="21" t="s">
        <v>2108</v>
      </c>
      <c r="C348" s="26" t="s">
        <v>2109</v>
      </c>
      <c r="D348" s="21" t="s">
        <v>1413</v>
      </c>
      <c r="E348" s="19" t="s">
        <v>2270</v>
      </c>
      <c r="F348" s="10">
        <v>2</v>
      </c>
      <c r="G348" s="21" t="s">
        <v>1228</v>
      </c>
      <c r="H348" s="71" t="s">
        <v>1229</v>
      </c>
      <c r="I348" s="21" t="s">
        <v>23</v>
      </c>
      <c r="J348" s="21" t="s">
        <v>24</v>
      </c>
      <c r="K348" s="21" t="s">
        <v>80</v>
      </c>
      <c r="L348" s="10">
        <v>100</v>
      </c>
      <c r="M348" s="10">
        <v>76</v>
      </c>
      <c r="N348" s="21" t="s">
        <v>2110</v>
      </c>
      <c r="O348" s="21" t="s">
        <v>88</v>
      </c>
      <c r="P348" s="21" t="s">
        <v>28</v>
      </c>
      <c r="Q348" s="21" t="s">
        <v>29</v>
      </c>
      <c r="R348" s="21" t="s">
        <v>2111</v>
      </c>
      <c r="S348" s="10">
        <v>1</v>
      </c>
      <c r="T348" s="10">
        <v>32</v>
      </c>
      <c r="U348" s="10">
        <v>32</v>
      </c>
      <c r="V348" s="21" t="s">
        <v>31</v>
      </c>
      <c r="W348" s="21" t="s">
        <v>31</v>
      </c>
      <c r="X348" s="10"/>
      <c r="Y348" s="28">
        <f>IF(M348&lt;25,1,1+(M348-25)/M348)</f>
        <v>1.6710526315789473</v>
      </c>
      <c r="Z348" s="10">
        <v>1</v>
      </c>
      <c r="AA348" s="28">
        <f>U348*Y348*Z348</f>
        <v>53.473684210526315</v>
      </c>
      <c r="AB348" s="28"/>
      <c r="AC348" s="28">
        <f>AA348+AB348</f>
        <v>53.473684210526315</v>
      </c>
      <c r="AD348" s="10"/>
      <c r="AE348" s="4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9"/>
      <c r="BQ348" s="39"/>
      <c r="BR348" s="39"/>
      <c r="BS348" s="39"/>
      <c r="BT348" s="39"/>
      <c r="BU348" s="39"/>
      <c r="BV348" s="39"/>
      <c r="BW348" s="39"/>
      <c r="BX348" s="39"/>
      <c r="BY348" s="39"/>
      <c r="BZ348" s="39"/>
      <c r="CA348" s="39"/>
      <c r="CB348" s="39"/>
      <c r="CC348" s="39"/>
      <c r="CD348" s="39"/>
      <c r="CE348" s="39"/>
      <c r="CF348" s="39"/>
      <c r="CG348" s="39"/>
    </row>
    <row r="349" spans="1:85" s="18" customFormat="1" outlineLevel="2" x14ac:dyDescent="0.15">
      <c r="A349" s="10">
        <v>2016</v>
      </c>
      <c r="B349" s="21" t="s">
        <v>407</v>
      </c>
      <c r="C349" s="26" t="s">
        <v>408</v>
      </c>
      <c r="D349" s="21" t="s">
        <v>1413</v>
      </c>
      <c r="E349" s="21" t="s">
        <v>2295</v>
      </c>
      <c r="F349" s="10">
        <v>3</v>
      </c>
      <c r="G349" s="21" t="s">
        <v>1228</v>
      </c>
      <c r="H349" s="71" t="s">
        <v>1229</v>
      </c>
      <c r="I349" s="21" t="s">
        <v>23</v>
      </c>
      <c r="J349" s="21" t="s">
        <v>24</v>
      </c>
      <c r="K349" s="21" t="s">
        <v>80</v>
      </c>
      <c r="L349" s="10">
        <v>88</v>
      </c>
      <c r="M349" s="10">
        <v>89</v>
      </c>
      <c r="N349" s="21" t="s">
        <v>1539</v>
      </c>
      <c r="O349" s="21" t="s">
        <v>445</v>
      </c>
      <c r="P349" s="21" t="s">
        <v>28</v>
      </c>
      <c r="Q349" s="21" t="s">
        <v>29</v>
      </c>
      <c r="R349" s="21" t="s">
        <v>2204</v>
      </c>
      <c r="S349" s="10">
        <v>1</v>
      </c>
      <c r="T349" s="10">
        <v>48</v>
      </c>
      <c r="U349" s="10">
        <v>32</v>
      </c>
      <c r="V349" s="10"/>
      <c r="W349" s="10">
        <v>16</v>
      </c>
      <c r="X349" s="27">
        <v>1</v>
      </c>
      <c r="Y349" s="28">
        <f>IF(M349&lt;25,1,1+(M349-25)/M349)</f>
        <v>1.7191011235955056</v>
      </c>
      <c r="Z349" s="10">
        <v>1</v>
      </c>
      <c r="AA349" s="28">
        <f>U349*Y349*Z349</f>
        <v>55.011235955056179</v>
      </c>
      <c r="AB349" s="28">
        <f>X349*W349*Y349</f>
        <v>27.50561797752809</v>
      </c>
      <c r="AC349" s="28">
        <f>AA349+AB349</f>
        <v>82.516853932584269</v>
      </c>
      <c r="AD349" s="10"/>
      <c r="AE349" s="4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9"/>
      <c r="BQ349" s="39"/>
      <c r="BR349" s="39"/>
      <c r="BS349" s="39"/>
      <c r="BT349" s="39"/>
      <c r="BU349" s="39"/>
      <c r="BV349" s="39"/>
      <c r="BW349" s="39"/>
      <c r="BX349" s="39"/>
      <c r="BY349" s="39"/>
      <c r="BZ349" s="39"/>
      <c r="CA349" s="39"/>
      <c r="CB349" s="39"/>
      <c r="CC349" s="39"/>
      <c r="CD349" s="39"/>
      <c r="CE349" s="39"/>
      <c r="CF349" s="39"/>
      <c r="CG349" s="39"/>
    </row>
    <row r="350" spans="1:85" s="18" customFormat="1" outlineLevel="2" x14ac:dyDescent="0.15">
      <c r="A350" s="10">
        <v>2016</v>
      </c>
      <c r="B350" s="21" t="s">
        <v>407</v>
      </c>
      <c r="C350" s="26" t="s">
        <v>408</v>
      </c>
      <c r="D350" s="21" t="s">
        <v>1413</v>
      </c>
      <c r="E350" s="21" t="s">
        <v>2295</v>
      </c>
      <c r="F350" s="10">
        <v>3</v>
      </c>
      <c r="G350" s="21" t="s">
        <v>1228</v>
      </c>
      <c r="H350" s="71" t="s">
        <v>1229</v>
      </c>
      <c r="I350" s="21" t="s">
        <v>23</v>
      </c>
      <c r="J350" s="21" t="s">
        <v>24</v>
      </c>
      <c r="K350" s="21" t="s">
        <v>80</v>
      </c>
      <c r="L350" s="10">
        <v>88</v>
      </c>
      <c r="M350" s="10">
        <v>88</v>
      </c>
      <c r="N350" s="21" t="s">
        <v>1576</v>
      </c>
      <c r="O350" s="21" t="s">
        <v>2183</v>
      </c>
      <c r="P350" s="21" t="s">
        <v>28</v>
      </c>
      <c r="Q350" s="21" t="s">
        <v>29</v>
      </c>
      <c r="R350" s="21" t="s">
        <v>2186</v>
      </c>
      <c r="S350" s="10">
        <v>1</v>
      </c>
      <c r="T350" s="10">
        <v>48</v>
      </c>
      <c r="U350" s="10">
        <v>32</v>
      </c>
      <c r="V350" s="10"/>
      <c r="W350" s="10">
        <v>16</v>
      </c>
      <c r="X350" s="27">
        <v>1</v>
      </c>
      <c r="Y350" s="28">
        <f>IF(M350&lt;25,1,1+(M350-25)/M350)</f>
        <v>1.7159090909090908</v>
      </c>
      <c r="Z350" s="10">
        <v>1</v>
      </c>
      <c r="AA350" s="28">
        <f>U350*Y350*Z350</f>
        <v>54.909090909090907</v>
      </c>
      <c r="AB350" s="28">
        <f>X350*W350*Y350</f>
        <v>27.454545454545453</v>
      </c>
      <c r="AC350" s="28">
        <f>AA350+AB350</f>
        <v>82.36363636363636</v>
      </c>
      <c r="AD350" s="10"/>
      <c r="AE350" s="4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9"/>
      <c r="BQ350" s="39"/>
      <c r="BR350" s="39"/>
      <c r="BS350" s="39"/>
      <c r="BT350" s="39"/>
      <c r="BU350" s="39"/>
      <c r="BV350" s="39"/>
      <c r="BW350" s="39"/>
      <c r="BX350" s="39"/>
      <c r="BY350" s="39"/>
      <c r="BZ350" s="39"/>
      <c r="CA350" s="39"/>
      <c r="CB350" s="39"/>
      <c r="CC350" s="39"/>
      <c r="CD350" s="39"/>
      <c r="CE350" s="39"/>
      <c r="CF350" s="39"/>
      <c r="CG350" s="39"/>
    </row>
    <row r="351" spans="1:85" s="18" customFormat="1" outlineLevel="2" x14ac:dyDescent="0.15">
      <c r="A351" s="10">
        <v>2017</v>
      </c>
      <c r="B351" s="21" t="s">
        <v>1226</v>
      </c>
      <c r="C351" s="26" t="s">
        <v>1227</v>
      </c>
      <c r="D351" s="21" t="s">
        <v>1379</v>
      </c>
      <c r="E351" s="21" t="s">
        <v>2290</v>
      </c>
      <c r="F351" s="10">
        <v>1</v>
      </c>
      <c r="G351" s="21" t="s">
        <v>1228</v>
      </c>
      <c r="H351" s="71" t="s">
        <v>1229</v>
      </c>
      <c r="I351" s="21" t="s">
        <v>23</v>
      </c>
      <c r="J351" s="21" t="s">
        <v>24</v>
      </c>
      <c r="K351" s="21" t="s">
        <v>80</v>
      </c>
      <c r="L351" s="10">
        <v>100</v>
      </c>
      <c r="M351" s="10">
        <v>97</v>
      </c>
      <c r="N351" s="21" t="s">
        <v>1232</v>
      </c>
      <c r="O351" s="21" t="s">
        <v>430</v>
      </c>
      <c r="P351" s="21" t="s">
        <v>28</v>
      </c>
      <c r="Q351" s="21" t="s">
        <v>29</v>
      </c>
      <c r="R351" s="21" t="s">
        <v>1233</v>
      </c>
      <c r="S351" s="10">
        <v>1</v>
      </c>
      <c r="T351" s="10">
        <v>16</v>
      </c>
      <c r="U351" s="10">
        <v>8</v>
      </c>
      <c r="V351" s="21" t="s">
        <v>31</v>
      </c>
      <c r="W351" s="10">
        <v>8</v>
      </c>
      <c r="X351" s="27">
        <v>1</v>
      </c>
      <c r="Y351" s="28">
        <f>IF(M351&lt;25,1,1+(M351-25)/M351)</f>
        <v>1.7422680412371134</v>
      </c>
      <c r="Z351" s="10">
        <v>1</v>
      </c>
      <c r="AA351" s="28">
        <f>U351*Y351*Z351</f>
        <v>13.938144329896907</v>
      </c>
      <c r="AB351" s="28">
        <f>X351*W351*Y351</f>
        <v>13.938144329896907</v>
      </c>
      <c r="AC351" s="28">
        <f>AA351+AB351</f>
        <v>27.876288659793815</v>
      </c>
      <c r="AD351" s="10"/>
      <c r="AE351" s="4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9"/>
      <c r="BQ351" s="39"/>
      <c r="BR351" s="39"/>
      <c r="BS351" s="39"/>
      <c r="BT351" s="39"/>
      <c r="BU351" s="39"/>
      <c r="BV351" s="39"/>
      <c r="BW351" s="39"/>
      <c r="BX351" s="39"/>
      <c r="BY351" s="39"/>
      <c r="BZ351" s="39"/>
      <c r="CA351" s="39"/>
      <c r="CB351" s="39"/>
      <c r="CC351" s="39"/>
      <c r="CD351" s="39"/>
      <c r="CE351" s="39"/>
      <c r="CF351" s="39"/>
      <c r="CG351" s="39"/>
    </row>
    <row r="352" spans="1:85" s="18" customFormat="1" outlineLevel="2" x14ac:dyDescent="0.15">
      <c r="A352" s="10">
        <v>2017</v>
      </c>
      <c r="B352" s="21" t="s">
        <v>1226</v>
      </c>
      <c r="C352" s="26" t="s">
        <v>1227</v>
      </c>
      <c r="D352" s="21" t="s">
        <v>1379</v>
      </c>
      <c r="E352" s="21" t="s">
        <v>2291</v>
      </c>
      <c r="F352" s="10">
        <v>1</v>
      </c>
      <c r="G352" s="21" t="s">
        <v>1228</v>
      </c>
      <c r="H352" s="71" t="s">
        <v>1229</v>
      </c>
      <c r="I352" s="21" t="s">
        <v>23</v>
      </c>
      <c r="J352" s="21" t="s">
        <v>24</v>
      </c>
      <c r="K352" s="21" t="s">
        <v>80</v>
      </c>
      <c r="L352" s="10">
        <v>100</v>
      </c>
      <c r="M352" s="10">
        <v>102</v>
      </c>
      <c r="N352" s="21" t="s">
        <v>1230</v>
      </c>
      <c r="O352" s="21" t="s">
        <v>430</v>
      </c>
      <c r="P352" s="21" t="s">
        <v>28</v>
      </c>
      <c r="Q352" s="21" t="s">
        <v>29</v>
      </c>
      <c r="R352" s="21" t="s">
        <v>1231</v>
      </c>
      <c r="S352" s="10">
        <v>1</v>
      </c>
      <c r="T352" s="10">
        <v>16</v>
      </c>
      <c r="U352" s="10">
        <v>8</v>
      </c>
      <c r="V352" s="21" t="s">
        <v>31</v>
      </c>
      <c r="W352" s="10">
        <v>8</v>
      </c>
      <c r="X352" s="27">
        <v>1</v>
      </c>
      <c r="Y352" s="28">
        <f>IF(M352&lt;25,1,1+(M352-25)/M352)</f>
        <v>1.7549019607843137</v>
      </c>
      <c r="Z352" s="10">
        <v>1</v>
      </c>
      <c r="AA352" s="28">
        <f>U352*Y352*Z352</f>
        <v>14.03921568627451</v>
      </c>
      <c r="AB352" s="28">
        <f>X352*W352*Y352</f>
        <v>14.03921568627451</v>
      </c>
      <c r="AC352" s="28">
        <f>AA352+AB352</f>
        <v>28.078431372549019</v>
      </c>
      <c r="AD352" s="10"/>
      <c r="AE352" s="4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9"/>
      <c r="BQ352" s="39"/>
      <c r="BR352" s="39"/>
      <c r="BS352" s="39"/>
      <c r="BT352" s="39"/>
      <c r="BU352" s="39"/>
      <c r="BV352" s="39"/>
      <c r="BW352" s="39"/>
      <c r="BX352" s="39"/>
      <c r="BY352" s="39"/>
      <c r="BZ352" s="39"/>
      <c r="CA352" s="39"/>
      <c r="CB352" s="39"/>
      <c r="CC352" s="39"/>
      <c r="CD352" s="39"/>
      <c r="CE352" s="39"/>
      <c r="CF352" s="39"/>
      <c r="CG352" s="39"/>
    </row>
    <row r="353" spans="1:85" s="18" customFormat="1" outlineLevel="1" x14ac:dyDescent="0.15">
      <c r="A353" s="10"/>
      <c r="B353" s="21"/>
      <c r="C353" s="26"/>
      <c r="D353" s="21"/>
      <c r="E353" s="21"/>
      <c r="F353" s="10"/>
      <c r="G353" s="88" t="s">
        <v>3105</v>
      </c>
      <c r="H353" s="71"/>
      <c r="I353" s="21"/>
      <c r="J353" s="21"/>
      <c r="K353" s="21"/>
      <c r="L353" s="10"/>
      <c r="M353" s="10"/>
      <c r="N353" s="21"/>
      <c r="O353" s="21"/>
      <c r="P353" s="21"/>
      <c r="Q353" s="21"/>
      <c r="R353" s="21"/>
      <c r="S353" s="10"/>
      <c r="T353" s="10"/>
      <c r="U353" s="10"/>
      <c r="V353" s="21"/>
      <c r="W353" s="10"/>
      <c r="X353" s="27"/>
      <c r="Y353" s="28"/>
      <c r="Z353" s="10"/>
      <c r="AA353" s="28"/>
      <c r="AB353" s="28"/>
      <c r="AC353" s="28">
        <f>SUBTOTAL(9,AC348:AC352)</f>
        <v>274.30889453908981</v>
      </c>
      <c r="AD353" s="10"/>
      <c r="AE353" s="4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9"/>
      <c r="BQ353" s="39"/>
      <c r="BR353" s="39"/>
      <c r="BS353" s="39"/>
      <c r="BT353" s="39"/>
      <c r="BU353" s="39"/>
      <c r="BV353" s="39"/>
      <c r="BW353" s="39"/>
      <c r="BX353" s="39"/>
      <c r="BY353" s="39"/>
      <c r="BZ353" s="39"/>
      <c r="CA353" s="39"/>
      <c r="CB353" s="39"/>
      <c r="CC353" s="39"/>
      <c r="CD353" s="39"/>
      <c r="CE353" s="39"/>
      <c r="CF353" s="39"/>
      <c r="CG353" s="39"/>
    </row>
    <row r="354" spans="1:85" s="18" customFormat="1" outlineLevel="2" x14ac:dyDescent="0.15">
      <c r="A354" s="10">
        <v>2016</v>
      </c>
      <c r="B354" s="21" t="s">
        <v>1444</v>
      </c>
      <c r="C354" s="26" t="s">
        <v>1445</v>
      </c>
      <c r="D354" s="21" t="s">
        <v>1413</v>
      </c>
      <c r="E354" s="21" t="s">
        <v>139</v>
      </c>
      <c r="F354" s="10">
        <v>3</v>
      </c>
      <c r="G354" s="21" t="s">
        <v>235</v>
      </c>
      <c r="H354" s="71" t="s">
        <v>236</v>
      </c>
      <c r="I354" s="21" t="s">
        <v>23</v>
      </c>
      <c r="J354" s="21" t="s">
        <v>24</v>
      </c>
      <c r="K354" s="21" t="s">
        <v>237</v>
      </c>
      <c r="L354" s="10">
        <v>50</v>
      </c>
      <c r="M354" s="10">
        <v>14</v>
      </c>
      <c r="N354" s="21" t="s">
        <v>1399</v>
      </c>
      <c r="O354" s="21" t="s">
        <v>560</v>
      </c>
      <c r="P354" s="21" t="s">
        <v>28</v>
      </c>
      <c r="Q354" s="21" t="s">
        <v>29</v>
      </c>
      <c r="R354" s="21" t="s">
        <v>1446</v>
      </c>
      <c r="S354" s="10">
        <v>1</v>
      </c>
      <c r="T354" s="10">
        <v>48</v>
      </c>
      <c r="U354" s="10">
        <v>48</v>
      </c>
      <c r="V354" s="21" t="s">
        <v>31</v>
      </c>
      <c r="W354" s="21" t="s">
        <v>31</v>
      </c>
      <c r="X354" s="10"/>
      <c r="Y354" s="28">
        <f t="shared" ref="Y354:Y360" si="0">IF(M354&lt;25,1,1+(M354-25)/M354)</f>
        <v>1</v>
      </c>
      <c r="Z354" s="10">
        <v>1</v>
      </c>
      <c r="AA354" s="28"/>
      <c r="AB354" s="28"/>
      <c r="AC354" s="28">
        <f>T354*Z354</f>
        <v>48</v>
      </c>
      <c r="AD354" s="10"/>
      <c r="AE354" s="4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9"/>
      <c r="BQ354" s="39"/>
      <c r="BR354" s="39"/>
      <c r="BS354" s="39"/>
      <c r="BT354" s="39"/>
      <c r="BU354" s="39"/>
      <c r="BV354" s="39"/>
      <c r="BW354" s="39"/>
      <c r="BX354" s="39"/>
      <c r="BY354" s="39"/>
      <c r="BZ354" s="39"/>
      <c r="CA354" s="39"/>
      <c r="CB354" s="39"/>
      <c r="CC354" s="39"/>
      <c r="CD354" s="39"/>
      <c r="CE354" s="39"/>
      <c r="CF354" s="39"/>
      <c r="CG354" s="39"/>
    </row>
    <row r="355" spans="1:85" s="18" customFormat="1" outlineLevel="2" x14ac:dyDescent="0.15">
      <c r="A355" s="10">
        <v>2016</v>
      </c>
      <c r="B355" s="21" t="s">
        <v>407</v>
      </c>
      <c r="C355" s="26" t="s">
        <v>408</v>
      </c>
      <c r="D355" s="21" t="s">
        <v>1413</v>
      </c>
      <c r="E355" s="21" t="s">
        <v>2295</v>
      </c>
      <c r="F355" s="10">
        <v>3</v>
      </c>
      <c r="G355" s="21" t="s">
        <v>235</v>
      </c>
      <c r="H355" s="71" t="s">
        <v>236</v>
      </c>
      <c r="I355" s="21" t="s">
        <v>23</v>
      </c>
      <c r="J355" s="21" t="s">
        <v>24</v>
      </c>
      <c r="K355" s="21" t="s">
        <v>237</v>
      </c>
      <c r="L355" s="10">
        <v>88</v>
      </c>
      <c r="M355" s="10">
        <v>87</v>
      </c>
      <c r="N355" s="21" t="s">
        <v>1576</v>
      </c>
      <c r="O355" s="21" t="s">
        <v>445</v>
      </c>
      <c r="P355" s="21" t="s">
        <v>28</v>
      </c>
      <c r="Q355" s="21" t="s">
        <v>29</v>
      </c>
      <c r="R355" s="21" t="s">
        <v>2174</v>
      </c>
      <c r="S355" s="10">
        <v>1</v>
      </c>
      <c r="T355" s="10">
        <v>48</v>
      </c>
      <c r="U355" s="10">
        <v>32</v>
      </c>
      <c r="V355" s="10"/>
      <c r="W355" s="10">
        <v>16</v>
      </c>
      <c r="X355" s="27">
        <v>1</v>
      </c>
      <c r="Y355" s="28">
        <f t="shared" si="0"/>
        <v>1.7126436781609196</v>
      </c>
      <c r="Z355" s="10">
        <v>1</v>
      </c>
      <c r="AA355" s="28">
        <f>U355*Y355*Z355</f>
        <v>54.804597701149426</v>
      </c>
      <c r="AB355" s="28">
        <f>X355*W355*Y355</f>
        <v>27.402298850574713</v>
      </c>
      <c r="AC355" s="28">
        <f>AA355+AB355</f>
        <v>82.206896551724142</v>
      </c>
      <c r="AD355" s="10"/>
      <c r="AE355" s="4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9"/>
      <c r="BQ355" s="39"/>
      <c r="BR355" s="39"/>
      <c r="BS355" s="39"/>
      <c r="BT355" s="39"/>
      <c r="BU355" s="39"/>
      <c r="BV355" s="39"/>
      <c r="BW355" s="39"/>
      <c r="BX355" s="39"/>
      <c r="BY355" s="39"/>
      <c r="BZ355" s="39"/>
      <c r="CA355" s="39"/>
      <c r="CB355" s="39"/>
      <c r="CC355" s="39"/>
      <c r="CD355" s="39"/>
      <c r="CE355" s="39"/>
      <c r="CF355" s="39"/>
      <c r="CG355" s="39"/>
    </row>
    <row r="356" spans="1:85" s="18" customFormat="1" outlineLevel="2" x14ac:dyDescent="0.15">
      <c r="A356" s="10">
        <v>2017</v>
      </c>
      <c r="B356" s="21" t="s">
        <v>407</v>
      </c>
      <c r="C356" s="26" t="s">
        <v>408</v>
      </c>
      <c r="D356" s="21" t="s">
        <v>1379</v>
      </c>
      <c r="E356" s="21" t="s">
        <v>2295</v>
      </c>
      <c r="F356" s="10">
        <v>3</v>
      </c>
      <c r="G356" s="21" t="s">
        <v>235</v>
      </c>
      <c r="H356" s="71" t="s">
        <v>236</v>
      </c>
      <c r="I356" s="21" t="s">
        <v>23</v>
      </c>
      <c r="J356" s="21" t="s">
        <v>24</v>
      </c>
      <c r="K356" s="21" t="s">
        <v>237</v>
      </c>
      <c r="L356" s="10">
        <v>100</v>
      </c>
      <c r="M356" s="10">
        <v>100</v>
      </c>
      <c r="N356" s="21" t="s">
        <v>303</v>
      </c>
      <c r="O356" s="21" t="s">
        <v>421</v>
      </c>
      <c r="P356" s="21" t="s">
        <v>28</v>
      </c>
      <c r="Q356" s="21" t="s">
        <v>29</v>
      </c>
      <c r="R356" s="21" t="s">
        <v>422</v>
      </c>
      <c r="S356" s="10">
        <v>1</v>
      </c>
      <c r="T356" s="10">
        <v>48</v>
      </c>
      <c r="U356" s="10">
        <v>32</v>
      </c>
      <c r="V356" s="10"/>
      <c r="W356" s="10">
        <v>16</v>
      </c>
      <c r="X356" s="27">
        <v>1</v>
      </c>
      <c r="Y356" s="28">
        <f t="shared" si="0"/>
        <v>1.75</v>
      </c>
      <c r="Z356" s="10">
        <v>1</v>
      </c>
      <c r="AA356" s="28">
        <f>U356*Y356*Z356</f>
        <v>56</v>
      </c>
      <c r="AB356" s="28">
        <f>X356*W356*Y356</f>
        <v>28</v>
      </c>
      <c r="AC356" s="28">
        <f>AA356+AB356</f>
        <v>84</v>
      </c>
      <c r="AD356" s="10"/>
      <c r="AE356" s="4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9"/>
      <c r="BQ356" s="39"/>
      <c r="BR356" s="39"/>
      <c r="BS356" s="39"/>
      <c r="BT356" s="39"/>
      <c r="BU356" s="39"/>
      <c r="BV356" s="39"/>
      <c r="BW356" s="39"/>
      <c r="BX356" s="39"/>
      <c r="BY356" s="39"/>
      <c r="BZ356" s="39"/>
      <c r="CA356" s="39"/>
      <c r="CB356" s="39"/>
      <c r="CC356" s="39"/>
      <c r="CD356" s="39"/>
      <c r="CE356" s="39"/>
      <c r="CF356" s="39"/>
      <c r="CG356" s="39"/>
    </row>
    <row r="357" spans="1:85" s="18" customFormat="1" outlineLevel="2" x14ac:dyDescent="0.15">
      <c r="A357" s="10">
        <v>2017</v>
      </c>
      <c r="B357" s="21" t="s">
        <v>407</v>
      </c>
      <c r="C357" s="26" t="s">
        <v>408</v>
      </c>
      <c r="D357" s="21" t="s">
        <v>1379</v>
      </c>
      <c r="E357" s="21" t="s">
        <v>2295</v>
      </c>
      <c r="F357" s="10">
        <v>3</v>
      </c>
      <c r="G357" s="21" t="s">
        <v>235</v>
      </c>
      <c r="H357" s="71" t="s">
        <v>236</v>
      </c>
      <c r="I357" s="21" t="s">
        <v>23</v>
      </c>
      <c r="J357" s="21" t="s">
        <v>24</v>
      </c>
      <c r="K357" s="21" t="s">
        <v>237</v>
      </c>
      <c r="L357" s="10">
        <v>100</v>
      </c>
      <c r="M357" s="10">
        <v>100</v>
      </c>
      <c r="N357" s="21" t="s">
        <v>198</v>
      </c>
      <c r="O357" s="21" t="s">
        <v>419</v>
      </c>
      <c r="P357" s="21" t="s">
        <v>28</v>
      </c>
      <c r="Q357" s="21" t="s">
        <v>29</v>
      </c>
      <c r="R357" s="21" t="s">
        <v>420</v>
      </c>
      <c r="S357" s="10">
        <v>1</v>
      </c>
      <c r="T357" s="10">
        <v>48</v>
      </c>
      <c r="U357" s="10">
        <v>32</v>
      </c>
      <c r="V357" s="10"/>
      <c r="W357" s="10">
        <v>16</v>
      </c>
      <c r="X357" s="27">
        <v>1</v>
      </c>
      <c r="Y357" s="28">
        <f t="shared" si="0"/>
        <v>1.75</v>
      </c>
      <c r="Z357" s="10">
        <v>1</v>
      </c>
      <c r="AA357" s="28">
        <f>U357*Y357*Z357</f>
        <v>56</v>
      </c>
      <c r="AB357" s="28">
        <f>X357*W357*Y357</f>
        <v>28</v>
      </c>
      <c r="AC357" s="28">
        <f>AA357+AB357</f>
        <v>84</v>
      </c>
      <c r="AD357" s="10"/>
      <c r="AE357" s="4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9"/>
      <c r="BQ357" s="39"/>
      <c r="BR357" s="39"/>
      <c r="BS357" s="39"/>
      <c r="BT357" s="39"/>
      <c r="BU357" s="39"/>
      <c r="BV357" s="39"/>
      <c r="BW357" s="39"/>
      <c r="BX357" s="39"/>
      <c r="BY357" s="39"/>
      <c r="BZ357" s="39"/>
      <c r="CA357" s="39"/>
      <c r="CB357" s="39"/>
      <c r="CC357" s="39"/>
      <c r="CD357" s="39"/>
      <c r="CE357" s="39"/>
      <c r="CF357" s="39"/>
      <c r="CG357" s="39"/>
    </row>
    <row r="358" spans="1:85" s="18" customFormat="1" outlineLevel="2" x14ac:dyDescent="0.15">
      <c r="A358" s="10">
        <v>2016</v>
      </c>
      <c r="B358" s="21" t="s">
        <v>849</v>
      </c>
      <c r="C358" s="26" t="s">
        <v>850</v>
      </c>
      <c r="D358" s="21" t="s">
        <v>1379</v>
      </c>
      <c r="E358" s="19" t="s">
        <v>2292</v>
      </c>
      <c r="F358" s="10">
        <v>2</v>
      </c>
      <c r="G358" s="21" t="s">
        <v>235</v>
      </c>
      <c r="H358" s="71" t="s">
        <v>236</v>
      </c>
      <c r="I358" s="21" t="s">
        <v>23</v>
      </c>
      <c r="J358" s="21" t="s">
        <v>24</v>
      </c>
      <c r="K358" s="21" t="s">
        <v>237</v>
      </c>
      <c r="L358" s="10">
        <v>57</v>
      </c>
      <c r="M358" s="10">
        <v>42</v>
      </c>
      <c r="N358" s="21" t="s">
        <v>851</v>
      </c>
      <c r="O358" s="21" t="s">
        <v>852</v>
      </c>
      <c r="P358" s="21" t="s">
        <v>28</v>
      </c>
      <c r="Q358" s="21" t="s">
        <v>853</v>
      </c>
      <c r="R358" s="21" t="s">
        <v>854</v>
      </c>
      <c r="S358" s="10">
        <v>1</v>
      </c>
      <c r="T358" s="10">
        <v>32</v>
      </c>
      <c r="U358" s="10">
        <v>24</v>
      </c>
      <c r="V358" s="21" t="s">
        <v>31</v>
      </c>
      <c r="W358" s="10">
        <v>8</v>
      </c>
      <c r="X358" s="10"/>
      <c r="Y358" s="28">
        <f t="shared" si="0"/>
        <v>1.4047619047619047</v>
      </c>
      <c r="Z358" s="10">
        <v>1.2</v>
      </c>
      <c r="AA358" s="28">
        <f>T358*Y358*Z358</f>
        <v>53.942857142857136</v>
      </c>
      <c r="AB358" s="28"/>
      <c r="AC358" s="28">
        <f>AA358+AB358</f>
        <v>53.942857142857136</v>
      </c>
      <c r="AD358" s="10"/>
      <c r="AE358" s="4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9"/>
      <c r="BQ358" s="39"/>
      <c r="BR358" s="39"/>
      <c r="BS358" s="39"/>
      <c r="BT358" s="39"/>
      <c r="BU358" s="39"/>
      <c r="BV358" s="39"/>
      <c r="BW358" s="39"/>
      <c r="BX358" s="39"/>
      <c r="BY358" s="39"/>
      <c r="BZ358" s="39"/>
      <c r="CA358" s="39"/>
      <c r="CB358" s="39"/>
      <c r="CC358" s="39"/>
      <c r="CD358" s="39"/>
      <c r="CE358" s="39"/>
      <c r="CF358" s="39"/>
      <c r="CG358" s="39"/>
    </row>
    <row r="359" spans="1:85" s="18" customFormat="1" outlineLevel="2" x14ac:dyDescent="0.15">
      <c r="A359" s="10">
        <v>2016</v>
      </c>
      <c r="B359" s="21" t="s">
        <v>461</v>
      </c>
      <c r="C359" s="26" t="s">
        <v>462</v>
      </c>
      <c r="D359" s="21" t="s">
        <v>1413</v>
      </c>
      <c r="E359" s="21" t="s">
        <v>2277</v>
      </c>
      <c r="F359" s="10">
        <v>2</v>
      </c>
      <c r="G359" s="21" t="s">
        <v>235</v>
      </c>
      <c r="H359" s="71" t="s">
        <v>236</v>
      </c>
      <c r="I359" s="21" t="s">
        <v>23</v>
      </c>
      <c r="J359" s="21" t="s">
        <v>24</v>
      </c>
      <c r="K359" s="21" t="s">
        <v>237</v>
      </c>
      <c r="L359" s="10">
        <v>62</v>
      </c>
      <c r="M359" s="10">
        <v>99</v>
      </c>
      <c r="N359" s="21" t="s">
        <v>1598</v>
      </c>
      <c r="O359" s="21" t="s">
        <v>2235</v>
      </c>
      <c r="P359" s="21" t="s">
        <v>28</v>
      </c>
      <c r="Q359" s="21" t="s">
        <v>465</v>
      </c>
      <c r="R359" s="21" t="s">
        <v>2236</v>
      </c>
      <c r="S359" s="10">
        <v>1</v>
      </c>
      <c r="T359" s="21" t="s">
        <v>31</v>
      </c>
      <c r="U359" s="21" t="s">
        <v>31</v>
      </c>
      <c r="V359" s="21" t="s">
        <v>31</v>
      </c>
      <c r="W359" s="21" t="s">
        <v>31</v>
      </c>
      <c r="X359" s="10"/>
      <c r="Y359" s="28">
        <f t="shared" si="0"/>
        <v>1.7474747474747474</v>
      </c>
      <c r="Z359" s="10"/>
      <c r="AA359" s="28"/>
      <c r="AB359" s="28"/>
      <c r="AC359" s="28">
        <f>32*Y359*F359</f>
        <v>111.83838383838383</v>
      </c>
      <c r="AD359" s="10"/>
      <c r="AE359" s="4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9"/>
      <c r="BQ359" s="39"/>
      <c r="BR359" s="39"/>
      <c r="BS359" s="39"/>
      <c r="BT359" s="39"/>
      <c r="BU359" s="39"/>
      <c r="BV359" s="39"/>
      <c r="BW359" s="39"/>
      <c r="BX359" s="39"/>
      <c r="BY359" s="39"/>
      <c r="BZ359" s="39"/>
      <c r="CA359" s="39"/>
      <c r="CB359" s="39"/>
      <c r="CC359" s="39"/>
      <c r="CD359" s="39"/>
      <c r="CE359" s="39"/>
      <c r="CF359" s="39"/>
      <c r="CG359" s="39"/>
    </row>
    <row r="360" spans="1:85" s="18" customFormat="1" outlineLevel="2" x14ac:dyDescent="0.15">
      <c r="A360" s="10">
        <v>2016</v>
      </c>
      <c r="B360" s="21" t="s">
        <v>461</v>
      </c>
      <c r="C360" s="26" t="s">
        <v>462</v>
      </c>
      <c r="D360" s="21" t="s">
        <v>1379</v>
      </c>
      <c r="E360" s="21" t="s">
        <v>2277</v>
      </c>
      <c r="F360" s="10">
        <v>2</v>
      </c>
      <c r="G360" s="21" t="s">
        <v>235</v>
      </c>
      <c r="H360" s="71" t="s">
        <v>236</v>
      </c>
      <c r="I360" s="21" t="s">
        <v>23</v>
      </c>
      <c r="J360" s="21" t="s">
        <v>24</v>
      </c>
      <c r="K360" s="21" t="s">
        <v>237</v>
      </c>
      <c r="L360" s="10">
        <v>150</v>
      </c>
      <c r="M360" s="10">
        <v>60</v>
      </c>
      <c r="N360" s="21" t="s">
        <v>190</v>
      </c>
      <c r="O360" s="21" t="s">
        <v>463</v>
      </c>
      <c r="P360" s="21" t="s">
        <v>28</v>
      </c>
      <c r="Q360" s="21" t="s">
        <v>159</v>
      </c>
      <c r="R360" s="21" t="s">
        <v>464</v>
      </c>
      <c r="S360" s="10">
        <v>1</v>
      </c>
      <c r="T360" s="21" t="s">
        <v>31</v>
      </c>
      <c r="U360" s="21" t="s">
        <v>31</v>
      </c>
      <c r="V360" s="21" t="s">
        <v>31</v>
      </c>
      <c r="W360" s="21" t="s">
        <v>31</v>
      </c>
      <c r="X360" s="10"/>
      <c r="Y360" s="28">
        <f t="shared" si="0"/>
        <v>1.5833333333333335</v>
      </c>
      <c r="Z360" s="10"/>
      <c r="AA360" s="28"/>
      <c r="AB360" s="28"/>
      <c r="AC360" s="28">
        <f>32*Y360*F360</f>
        <v>101.33333333333334</v>
      </c>
      <c r="AD360" s="10"/>
      <c r="AE360" s="4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9"/>
      <c r="BQ360" s="39"/>
      <c r="BR360" s="39"/>
      <c r="BS360" s="39"/>
      <c r="BT360" s="39"/>
      <c r="BU360" s="39"/>
      <c r="BV360" s="39"/>
      <c r="BW360" s="39"/>
      <c r="BX360" s="39"/>
      <c r="BY360" s="39"/>
      <c r="BZ360" s="39"/>
      <c r="CA360" s="39"/>
      <c r="CB360" s="39"/>
      <c r="CC360" s="39"/>
      <c r="CD360" s="39"/>
      <c r="CE360" s="39"/>
      <c r="CF360" s="39"/>
      <c r="CG360" s="39"/>
    </row>
    <row r="361" spans="1:85" s="18" customFormat="1" outlineLevel="2" x14ac:dyDescent="0.15">
      <c r="A361" s="10"/>
      <c r="B361" s="21"/>
      <c r="C361" s="26"/>
      <c r="D361" s="21"/>
      <c r="E361" s="21" t="s">
        <v>2789</v>
      </c>
      <c r="F361" s="10"/>
      <c r="G361" s="21" t="s">
        <v>235</v>
      </c>
      <c r="H361" s="71" t="s">
        <v>236</v>
      </c>
      <c r="I361" s="21"/>
      <c r="J361" s="21"/>
      <c r="K361" s="21"/>
      <c r="L361" s="10"/>
      <c r="M361" s="10"/>
      <c r="N361" s="21"/>
      <c r="O361" s="21"/>
      <c r="P361" s="21"/>
      <c r="Q361" s="21"/>
      <c r="R361" s="21"/>
      <c r="S361" s="10"/>
      <c r="T361" s="21"/>
      <c r="U361" s="21"/>
      <c r="V361" s="21"/>
      <c r="W361" s="21"/>
      <c r="X361" s="10"/>
      <c r="Y361" s="28"/>
      <c r="Z361" s="10"/>
      <c r="AA361" s="28"/>
      <c r="AB361" s="28"/>
      <c r="AC361" s="28">
        <v>20</v>
      </c>
      <c r="AD361" s="10"/>
      <c r="AE361" s="4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9"/>
      <c r="BQ361" s="39"/>
      <c r="BR361" s="39"/>
      <c r="BS361" s="39"/>
      <c r="BT361" s="39"/>
      <c r="BU361" s="39"/>
      <c r="BV361" s="39"/>
      <c r="BW361" s="39"/>
      <c r="BX361" s="39"/>
      <c r="BY361" s="39"/>
      <c r="BZ361" s="39"/>
      <c r="CA361" s="39"/>
      <c r="CB361" s="39"/>
      <c r="CC361" s="39"/>
      <c r="CD361" s="39"/>
      <c r="CE361" s="39"/>
      <c r="CF361" s="39"/>
      <c r="CG361" s="39"/>
    </row>
    <row r="362" spans="1:85" s="18" customFormat="1" outlineLevel="1" x14ac:dyDescent="0.15">
      <c r="A362" s="10"/>
      <c r="B362" s="21"/>
      <c r="C362" s="26"/>
      <c r="D362" s="21"/>
      <c r="E362" s="21"/>
      <c r="F362" s="10"/>
      <c r="G362" s="88" t="s">
        <v>3106</v>
      </c>
      <c r="H362" s="71"/>
      <c r="I362" s="21"/>
      <c r="J362" s="21"/>
      <c r="K362" s="21"/>
      <c r="L362" s="10"/>
      <c r="M362" s="10"/>
      <c r="N362" s="21"/>
      <c r="O362" s="21"/>
      <c r="P362" s="21"/>
      <c r="Q362" s="21"/>
      <c r="R362" s="21"/>
      <c r="S362" s="10"/>
      <c r="T362" s="21"/>
      <c r="U362" s="21"/>
      <c r="V362" s="21"/>
      <c r="W362" s="21"/>
      <c r="X362" s="10"/>
      <c r="Y362" s="28"/>
      <c r="Z362" s="10"/>
      <c r="AA362" s="28"/>
      <c r="AB362" s="28"/>
      <c r="AC362" s="28">
        <f>SUBTOTAL(9,AC354:AC361)</f>
        <v>585.32147086629845</v>
      </c>
      <c r="AD362" s="10"/>
      <c r="AE362" s="4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9"/>
      <c r="BQ362" s="39"/>
      <c r="BR362" s="39"/>
      <c r="BS362" s="39"/>
      <c r="BT362" s="39"/>
      <c r="BU362" s="39"/>
      <c r="BV362" s="39"/>
      <c r="BW362" s="39"/>
      <c r="BX362" s="39"/>
      <c r="BY362" s="39"/>
      <c r="BZ362" s="39"/>
      <c r="CA362" s="39"/>
      <c r="CB362" s="39"/>
      <c r="CC362" s="39"/>
      <c r="CD362" s="39"/>
      <c r="CE362" s="39"/>
      <c r="CF362" s="39"/>
      <c r="CG362" s="39"/>
    </row>
    <row r="363" spans="1:85" s="18" customFormat="1" outlineLevel="2" x14ac:dyDescent="0.15">
      <c r="A363" s="10">
        <v>2016</v>
      </c>
      <c r="B363" s="21" t="s">
        <v>407</v>
      </c>
      <c r="C363" s="26" t="s">
        <v>408</v>
      </c>
      <c r="D363" s="21" t="s">
        <v>1413</v>
      </c>
      <c r="E363" s="21" t="s">
        <v>2295</v>
      </c>
      <c r="F363" s="10">
        <v>3</v>
      </c>
      <c r="G363" s="21" t="s">
        <v>423</v>
      </c>
      <c r="H363" s="71" t="s">
        <v>424</v>
      </c>
      <c r="I363" s="21" t="s">
        <v>23</v>
      </c>
      <c r="J363" s="21" t="s">
        <v>52</v>
      </c>
      <c r="K363" s="21" t="s">
        <v>53</v>
      </c>
      <c r="L363" s="10">
        <v>88</v>
      </c>
      <c r="M363" s="10">
        <v>92</v>
      </c>
      <c r="N363" s="21" t="s">
        <v>1986</v>
      </c>
      <c r="O363" s="21" t="s">
        <v>361</v>
      </c>
      <c r="P363" s="21" t="s">
        <v>28</v>
      </c>
      <c r="Q363" s="21" t="s">
        <v>29</v>
      </c>
      <c r="R363" s="21" t="s">
        <v>2222</v>
      </c>
      <c r="S363" s="10">
        <v>1</v>
      </c>
      <c r="T363" s="10">
        <v>48</v>
      </c>
      <c r="U363" s="10">
        <v>32</v>
      </c>
      <c r="V363" s="10"/>
      <c r="W363" s="10">
        <v>16</v>
      </c>
      <c r="X363" s="27">
        <v>1</v>
      </c>
      <c r="Y363" s="28">
        <f t="shared" ref="Y363:Y368" si="1">IF(M363&lt;25,1,1+(M363-25)/M363)</f>
        <v>1.7282608695652173</v>
      </c>
      <c r="Z363" s="10">
        <v>1</v>
      </c>
      <c r="AA363" s="28">
        <f>U363*Y363*Z363</f>
        <v>55.304347826086953</v>
      </c>
      <c r="AB363" s="28">
        <f>X363*W363*Y363</f>
        <v>27.652173913043477</v>
      </c>
      <c r="AC363" s="28">
        <f>AA363+AB363</f>
        <v>82.956521739130437</v>
      </c>
      <c r="AD363" s="10"/>
      <c r="AE363" s="4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9"/>
      <c r="BQ363" s="39"/>
      <c r="BR363" s="39"/>
      <c r="BS363" s="39"/>
      <c r="BT363" s="39"/>
      <c r="BU363" s="39"/>
      <c r="BV363" s="39"/>
      <c r="BW363" s="39"/>
      <c r="BX363" s="39"/>
      <c r="BY363" s="39"/>
      <c r="BZ363" s="39"/>
      <c r="CA363" s="39"/>
      <c r="CB363" s="39"/>
      <c r="CC363" s="39"/>
      <c r="CD363" s="39"/>
      <c r="CE363" s="39"/>
      <c r="CF363" s="39"/>
      <c r="CG363" s="39"/>
    </row>
    <row r="364" spans="1:85" s="18" customFormat="1" outlineLevel="2" x14ac:dyDescent="0.15">
      <c r="A364" s="10">
        <v>2016</v>
      </c>
      <c r="B364" s="21" t="s">
        <v>407</v>
      </c>
      <c r="C364" s="26" t="s">
        <v>408</v>
      </c>
      <c r="D364" s="21" t="s">
        <v>1413</v>
      </c>
      <c r="E364" s="21" t="s">
        <v>2295</v>
      </c>
      <c r="F364" s="10">
        <v>3</v>
      </c>
      <c r="G364" s="21" t="s">
        <v>423</v>
      </c>
      <c r="H364" s="71" t="s">
        <v>424</v>
      </c>
      <c r="I364" s="21" t="s">
        <v>23</v>
      </c>
      <c r="J364" s="21" t="s">
        <v>52</v>
      </c>
      <c r="K364" s="21" t="s">
        <v>53</v>
      </c>
      <c r="L364" s="10">
        <v>88</v>
      </c>
      <c r="M364" s="10">
        <v>92</v>
      </c>
      <c r="N364" s="21" t="s">
        <v>1576</v>
      </c>
      <c r="O364" s="21" t="s">
        <v>365</v>
      </c>
      <c r="P364" s="21" t="s">
        <v>28</v>
      </c>
      <c r="Q364" s="21" t="s">
        <v>29</v>
      </c>
      <c r="R364" s="21" t="s">
        <v>2221</v>
      </c>
      <c r="S364" s="10">
        <v>1</v>
      </c>
      <c r="T364" s="10">
        <v>48</v>
      </c>
      <c r="U364" s="10">
        <v>32</v>
      </c>
      <c r="V364" s="10"/>
      <c r="W364" s="10">
        <v>16</v>
      </c>
      <c r="X364" s="27">
        <v>1</v>
      </c>
      <c r="Y364" s="28">
        <f t="shared" si="1"/>
        <v>1.7282608695652173</v>
      </c>
      <c r="Z364" s="10">
        <v>1</v>
      </c>
      <c r="AA364" s="28">
        <f>U364*Y364*Z364</f>
        <v>55.304347826086953</v>
      </c>
      <c r="AB364" s="28">
        <f>X364*W364*Y364</f>
        <v>27.652173913043477</v>
      </c>
      <c r="AC364" s="28">
        <f>AA364+AB364</f>
        <v>82.956521739130437</v>
      </c>
      <c r="AD364" s="10"/>
      <c r="AE364" s="4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9"/>
      <c r="BQ364" s="39"/>
      <c r="BR364" s="39"/>
      <c r="BS364" s="39"/>
      <c r="BT364" s="39"/>
      <c r="BU364" s="39"/>
      <c r="BV364" s="39"/>
      <c r="BW364" s="39"/>
      <c r="BX364" s="39"/>
      <c r="BY364" s="39"/>
      <c r="BZ364" s="39"/>
      <c r="CA364" s="39"/>
      <c r="CB364" s="39"/>
      <c r="CC364" s="39"/>
      <c r="CD364" s="39"/>
      <c r="CE364" s="39"/>
      <c r="CF364" s="39"/>
      <c r="CG364" s="39"/>
    </row>
    <row r="365" spans="1:85" s="18" customFormat="1" outlineLevel="2" x14ac:dyDescent="0.15">
      <c r="A365" s="10">
        <v>2017</v>
      </c>
      <c r="B365" s="21" t="s">
        <v>407</v>
      </c>
      <c r="C365" s="26" t="s">
        <v>408</v>
      </c>
      <c r="D365" s="21" t="s">
        <v>1379</v>
      </c>
      <c r="E365" s="21" t="s">
        <v>2295</v>
      </c>
      <c r="F365" s="10">
        <v>3</v>
      </c>
      <c r="G365" s="21" t="s">
        <v>423</v>
      </c>
      <c r="H365" s="71" t="s">
        <v>424</v>
      </c>
      <c r="I365" s="21" t="s">
        <v>23</v>
      </c>
      <c r="J365" s="21" t="s">
        <v>52</v>
      </c>
      <c r="K365" s="21" t="s">
        <v>53</v>
      </c>
      <c r="L365" s="10">
        <v>100</v>
      </c>
      <c r="M365" s="10">
        <v>105</v>
      </c>
      <c r="N365" s="21" t="s">
        <v>303</v>
      </c>
      <c r="O365" s="21" t="s">
        <v>425</v>
      </c>
      <c r="P365" s="21" t="s">
        <v>28</v>
      </c>
      <c r="Q365" s="21" t="s">
        <v>29</v>
      </c>
      <c r="R365" s="21" t="s">
        <v>427</v>
      </c>
      <c r="S365" s="10">
        <v>1</v>
      </c>
      <c r="T365" s="10">
        <v>48</v>
      </c>
      <c r="U365" s="10">
        <v>32</v>
      </c>
      <c r="V365" s="10"/>
      <c r="W365" s="10">
        <v>16</v>
      </c>
      <c r="X365" s="27">
        <v>1</v>
      </c>
      <c r="Y365" s="28">
        <f t="shared" si="1"/>
        <v>1.7619047619047619</v>
      </c>
      <c r="Z365" s="10">
        <v>1</v>
      </c>
      <c r="AA365" s="28">
        <f>U365*Y365*Z365</f>
        <v>56.38095238095238</v>
      </c>
      <c r="AB365" s="28">
        <f>X365*W365*Y365</f>
        <v>28.19047619047619</v>
      </c>
      <c r="AC365" s="28">
        <f>AA365+AB365</f>
        <v>84.571428571428569</v>
      </c>
      <c r="AD365" s="10"/>
      <c r="AE365" s="4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9"/>
      <c r="BQ365" s="39"/>
      <c r="BR365" s="39"/>
      <c r="BS365" s="39"/>
      <c r="BT365" s="39"/>
      <c r="BU365" s="39"/>
      <c r="BV365" s="39"/>
      <c r="BW365" s="39"/>
      <c r="BX365" s="39"/>
      <c r="BY365" s="39"/>
      <c r="BZ365" s="39"/>
      <c r="CA365" s="39"/>
      <c r="CB365" s="39"/>
      <c r="CC365" s="39"/>
      <c r="CD365" s="39"/>
      <c r="CE365" s="39"/>
      <c r="CF365" s="39"/>
      <c r="CG365" s="39"/>
    </row>
    <row r="366" spans="1:85" s="18" customFormat="1" outlineLevel="2" x14ac:dyDescent="0.15">
      <c r="A366" s="10">
        <v>2017</v>
      </c>
      <c r="B366" s="21" t="s">
        <v>407</v>
      </c>
      <c r="C366" s="26" t="s">
        <v>408</v>
      </c>
      <c r="D366" s="21" t="s">
        <v>1379</v>
      </c>
      <c r="E366" s="21" t="s">
        <v>2295</v>
      </c>
      <c r="F366" s="10">
        <v>3</v>
      </c>
      <c r="G366" s="21" t="s">
        <v>423</v>
      </c>
      <c r="H366" s="71" t="s">
        <v>424</v>
      </c>
      <c r="I366" s="21" t="s">
        <v>23</v>
      </c>
      <c r="J366" s="21" t="s">
        <v>52</v>
      </c>
      <c r="K366" s="21" t="s">
        <v>53</v>
      </c>
      <c r="L366" s="10">
        <v>100</v>
      </c>
      <c r="M366" s="10">
        <v>105</v>
      </c>
      <c r="N366" s="21" t="s">
        <v>198</v>
      </c>
      <c r="O366" s="21" t="s">
        <v>425</v>
      </c>
      <c r="P366" s="21" t="s">
        <v>28</v>
      </c>
      <c r="Q366" s="21" t="s">
        <v>29</v>
      </c>
      <c r="R366" s="21" t="s">
        <v>426</v>
      </c>
      <c r="S366" s="10">
        <v>1</v>
      </c>
      <c r="T366" s="10">
        <v>48</v>
      </c>
      <c r="U366" s="10">
        <v>32</v>
      </c>
      <c r="V366" s="10"/>
      <c r="W366" s="10">
        <v>16</v>
      </c>
      <c r="X366" s="27">
        <v>1</v>
      </c>
      <c r="Y366" s="28">
        <f t="shared" si="1"/>
        <v>1.7619047619047619</v>
      </c>
      <c r="Z366" s="10">
        <v>1</v>
      </c>
      <c r="AA366" s="28">
        <f>U366*Y366*Z366</f>
        <v>56.38095238095238</v>
      </c>
      <c r="AB366" s="28">
        <f>X366*W366*Y366</f>
        <v>28.19047619047619</v>
      </c>
      <c r="AC366" s="28">
        <f>AA366+AB366</f>
        <v>84.571428571428569</v>
      </c>
      <c r="AD366" s="10"/>
      <c r="AE366" s="4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9"/>
      <c r="BQ366" s="39"/>
      <c r="BR366" s="39"/>
      <c r="BS366" s="39"/>
      <c r="BT366" s="39"/>
      <c r="BU366" s="39"/>
      <c r="BV366" s="39"/>
      <c r="BW366" s="39"/>
      <c r="BX366" s="39"/>
      <c r="BY366" s="39"/>
      <c r="BZ366" s="39"/>
      <c r="CA366" s="39"/>
      <c r="CB366" s="39"/>
      <c r="CC366" s="39"/>
      <c r="CD366" s="39"/>
      <c r="CE366" s="39"/>
      <c r="CF366" s="39"/>
      <c r="CG366" s="39"/>
    </row>
    <row r="367" spans="1:85" s="18" customFormat="1" outlineLevel="2" x14ac:dyDescent="0.15">
      <c r="A367" s="10">
        <v>2016</v>
      </c>
      <c r="B367" s="21" t="s">
        <v>461</v>
      </c>
      <c r="C367" s="26" t="s">
        <v>462</v>
      </c>
      <c r="D367" s="21" t="s">
        <v>1413</v>
      </c>
      <c r="E367" s="21" t="s">
        <v>2277</v>
      </c>
      <c r="F367" s="10">
        <v>2</v>
      </c>
      <c r="G367" s="21" t="s">
        <v>423</v>
      </c>
      <c r="H367" s="71" t="s">
        <v>424</v>
      </c>
      <c r="I367" s="21" t="s">
        <v>23</v>
      </c>
      <c r="J367" s="21" t="s">
        <v>52</v>
      </c>
      <c r="K367" s="21" t="s">
        <v>53</v>
      </c>
      <c r="L367" s="10">
        <v>84</v>
      </c>
      <c r="M367" s="10">
        <v>88</v>
      </c>
      <c r="N367" s="21" t="s">
        <v>1598</v>
      </c>
      <c r="O367" s="21" t="s">
        <v>2200</v>
      </c>
      <c r="P367" s="21" t="s">
        <v>28</v>
      </c>
      <c r="Q367" s="21" t="s">
        <v>154</v>
      </c>
      <c r="R367" s="21" t="s">
        <v>2201</v>
      </c>
      <c r="S367" s="10">
        <v>1</v>
      </c>
      <c r="T367" s="21" t="s">
        <v>31</v>
      </c>
      <c r="U367" s="21" t="s">
        <v>31</v>
      </c>
      <c r="V367" s="21" t="s">
        <v>31</v>
      </c>
      <c r="W367" s="21" t="s">
        <v>31</v>
      </c>
      <c r="X367" s="10"/>
      <c r="Y367" s="28">
        <f t="shared" si="1"/>
        <v>1.7159090909090908</v>
      </c>
      <c r="Z367" s="10"/>
      <c r="AA367" s="28"/>
      <c r="AB367" s="28"/>
      <c r="AC367" s="28">
        <f>32*Y367*F367</f>
        <v>109.81818181818181</v>
      </c>
      <c r="AD367" s="10"/>
      <c r="AE367" s="4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  <c r="BN367" s="39"/>
      <c r="BO367" s="39"/>
      <c r="BP367" s="39"/>
      <c r="BQ367" s="39"/>
      <c r="BR367" s="39"/>
      <c r="BS367" s="39"/>
      <c r="BT367" s="39"/>
      <c r="BU367" s="39"/>
      <c r="BV367" s="39"/>
      <c r="BW367" s="39"/>
      <c r="BX367" s="39"/>
      <c r="BY367" s="39"/>
      <c r="BZ367" s="39"/>
      <c r="CA367" s="39"/>
      <c r="CB367" s="39"/>
      <c r="CC367" s="39"/>
      <c r="CD367" s="39"/>
      <c r="CE367" s="39"/>
      <c r="CF367" s="39"/>
      <c r="CG367" s="39"/>
    </row>
    <row r="368" spans="1:85" s="18" customFormat="1" outlineLevel="2" x14ac:dyDescent="0.15">
      <c r="A368" s="10">
        <v>2016</v>
      </c>
      <c r="B368" s="21" t="s">
        <v>461</v>
      </c>
      <c r="C368" s="26" t="s">
        <v>462</v>
      </c>
      <c r="D368" s="21" t="s">
        <v>1379</v>
      </c>
      <c r="E368" s="21" t="s">
        <v>2282</v>
      </c>
      <c r="F368" s="10">
        <v>2</v>
      </c>
      <c r="G368" s="21" t="s">
        <v>423</v>
      </c>
      <c r="H368" s="71" t="s">
        <v>424</v>
      </c>
      <c r="I368" s="21" t="s">
        <v>23</v>
      </c>
      <c r="J368" s="21" t="s">
        <v>52</v>
      </c>
      <c r="K368" s="21" t="s">
        <v>53</v>
      </c>
      <c r="L368" s="10">
        <v>100</v>
      </c>
      <c r="M368" s="10">
        <v>21</v>
      </c>
      <c r="N368" s="21" t="s">
        <v>190</v>
      </c>
      <c r="O368" s="21" t="s">
        <v>466</v>
      </c>
      <c r="P368" s="21" t="s">
        <v>28</v>
      </c>
      <c r="Q368" s="21" t="s">
        <v>154</v>
      </c>
      <c r="R368" s="21" t="s">
        <v>467</v>
      </c>
      <c r="S368" s="10">
        <v>1</v>
      </c>
      <c r="T368" s="10">
        <v>64</v>
      </c>
      <c r="U368" s="10">
        <v>64</v>
      </c>
      <c r="V368" s="21" t="s">
        <v>31</v>
      </c>
      <c r="W368" s="21" t="s">
        <v>31</v>
      </c>
      <c r="X368" s="10"/>
      <c r="Y368" s="28">
        <f t="shared" si="1"/>
        <v>1</v>
      </c>
      <c r="Z368" s="10"/>
      <c r="AA368" s="28"/>
      <c r="AB368" s="28"/>
      <c r="AC368" s="28">
        <f>32*Y368*F368</f>
        <v>64</v>
      </c>
      <c r="AD368" s="10"/>
      <c r="AE368" s="4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9"/>
      <c r="BQ368" s="39"/>
      <c r="BR368" s="39"/>
      <c r="BS368" s="39"/>
      <c r="BT368" s="39"/>
      <c r="BU368" s="39"/>
      <c r="BV368" s="39"/>
      <c r="BW368" s="39"/>
      <c r="BX368" s="39"/>
      <c r="BY368" s="39"/>
      <c r="BZ368" s="39"/>
      <c r="CA368" s="39"/>
      <c r="CB368" s="39"/>
      <c r="CC368" s="39"/>
      <c r="CD368" s="39"/>
      <c r="CE368" s="39"/>
      <c r="CF368" s="39"/>
      <c r="CG368" s="39"/>
    </row>
    <row r="369" spans="1:85" s="18" customFormat="1" outlineLevel="1" x14ac:dyDescent="0.15">
      <c r="A369" s="10"/>
      <c r="B369" s="21"/>
      <c r="C369" s="26"/>
      <c r="D369" s="21"/>
      <c r="E369" s="21"/>
      <c r="F369" s="10"/>
      <c r="G369" s="88" t="s">
        <v>3107</v>
      </c>
      <c r="H369" s="71"/>
      <c r="I369" s="21"/>
      <c r="J369" s="21"/>
      <c r="K369" s="21"/>
      <c r="L369" s="10"/>
      <c r="M369" s="10"/>
      <c r="N369" s="21"/>
      <c r="O369" s="21"/>
      <c r="P369" s="21"/>
      <c r="Q369" s="21"/>
      <c r="R369" s="21"/>
      <c r="S369" s="10"/>
      <c r="T369" s="10"/>
      <c r="U369" s="10"/>
      <c r="V369" s="21"/>
      <c r="W369" s="21"/>
      <c r="X369" s="10"/>
      <c r="Y369" s="28"/>
      <c r="Z369" s="10"/>
      <c r="AA369" s="28"/>
      <c r="AB369" s="28"/>
      <c r="AC369" s="28">
        <f>SUBTOTAL(9,AC363:AC368)</f>
        <v>508.8740824392998</v>
      </c>
      <c r="AD369" s="10"/>
      <c r="AE369" s="4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9"/>
      <c r="BQ369" s="39"/>
      <c r="BR369" s="39"/>
      <c r="BS369" s="39"/>
      <c r="BT369" s="39"/>
      <c r="BU369" s="39"/>
      <c r="BV369" s="39"/>
      <c r="BW369" s="39"/>
      <c r="BX369" s="39"/>
      <c r="BY369" s="39"/>
      <c r="BZ369" s="39"/>
      <c r="CA369" s="39"/>
      <c r="CB369" s="39"/>
      <c r="CC369" s="39"/>
      <c r="CD369" s="39"/>
      <c r="CE369" s="39"/>
      <c r="CF369" s="39"/>
      <c r="CG369" s="39"/>
    </row>
    <row r="370" spans="1:85" s="18" customFormat="1" outlineLevel="2" x14ac:dyDescent="0.15">
      <c r="A370" s="10">
        <v>2017</v>
      </c>
      <c r="B370" s="21" t="s">
        <v>1278</v>
      </c>
      <c r="C370" s="26" t="s">
        <v>1279</v>
      </c>
      <c r="D370" s="21" t="s">
        <v>1379</v>
      </c>
      <c r="E370" s="21" t="s">
        <v>2271</v>
      </c>
      <c r="F370" s="10">
        <v>1</v>
      </c>
      <c r="G370" s="21" t="s">
        <v>1280</v>
      </c>
      <c r="H370" s="71" t="s">
        <v>1281</v>
      </c>
      <c r="I370" s="21" t="s">
        <v>163</v>
      </c>
      <c r="J370" s="21" t="s">
        <v>24</v>
      </c>
      <c r="K370" s="21" t="s">
        <v>25</v>
      </c>
      <c r="L370" s="10">
        <v>600</v>
      </c>
      <c r="M370" s="10">
        <v>66</v>
      </c>
      <c r="N370" s="21" t="s">
        <v>710</v>
      </c>
      <c r="O370" s="21" t="s">
        <v>1282</v>
      </c>
      <c r="P370" s="21" t="s">
        <v>28</v>
      </c>
      <c r="Q370" s="21" t="s">
        <v>384</v>
      </c>
      <c r="R370" s="21" t="s">
        <v>1283</v>
      </c>
      <c r="S370" s="10">
        <v>1</v>
      </c>
      <c r="T370" s="10">
        <v>8</v>
      </c>
      <c r="U370" s="10">
        <v>8</v>
      </c>
      <c r="V370" s="21" t="s">
        <v>31</v>
      </c>
      <c r="W370" s="21" t="s">
        <v>31</v>
      </c>
      <c r="X370" s="10"/>
      <c r="Y370" s="28">
        <f>IF(M370&lt;25,1,1+(M370-25)/M370)</f>
        <v>1.6212121212121211</v>
      </c>
      <c r="Z370" s="10">
        <v>1</v>
      </c>
      <c r="AA370" s="28">
        <f>U370*Y370*Z370</f>
        <v>12.969696969696969</v>
      </c>
      <c r="AB370" s="28"/>
      <c r="AC370" s="28">
        <f>AA370+AB370</f>
        <v>12.969696969696969</v>
      </c>
      <c r="AD370" s="10"/>
      <c r="AE370" s="4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9"/>
      <c r="BQ370" s="39"/>
      <c r="BR370" s="39"/>
      <c r="BS370" s="39"/>
      <c r="BT370" s="39"/>
      <c r="BU370" s="39"/>
      <c r="BV370" s="39"/>
      <c r="BW370" s="39"/>
      <c r="BX370" s="39"/>
      <c r="BY370" s="39"/>
      <c r="BZ370" s="39"/>
      <c r="CA370" s="39"/>
      <c r="CB370" s="39"/>
      <c r="CC370" s="39"/>
      <c r="CD370" s="39"/>
      <c r="CE370" s="39"/>
      <c r="CF370" s="39"/>
      <c r="CG370" s="39"/>
    </row>
    <row r="371" spans="1:85" s="18" customFormat="1" outlineLevel="2" x14ac:dyDescent="0.15">
      <c r="A371" s="10"/>
      <c r="B371" s="10"/>
      <c r="C371" s="25"/>
      <c r="D371" s="10"/>
      <c r="E371" s="27" t="s">
        <v>2320</v>
      </c>
      <c r="F371" s="10"/>
      <c r="G371" s="21" t="s">
        <v>1280</v>
      </c>
      <c r="H371" s="72" t="s">
        <v>1281</v>
      </c>
      <c r="I371" s="10"/>
      <c r="J371" s="10"/>
      <c r="K371" s="10"/>
      <c r="L371" s="10"/>
      <c r="M371" s="29">
        <v>4</v>
      </c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28"/>
      <c r="Z371" s="10"/>
      <c r="AA371" s="28"/>
      <c r="AB371" s="28"/>
      <c r="AC371" s="28">
        <f>M371*14</f>
        <v>56</v>
      </c>
      <c r="AD371" s="10"/>
      <c r="AE371" s="4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9"/>
      <c r="BQ371" s="39"/>
      <c r="BR371" s="39"/>
      <c r="BS371" s="39"/>
      <c r="BT371" s="39"/>
      <c r="BU371" s="39"/>
      <c r="BV371" s="39"/>
      <c r="BW371" s="39"/>
      <c r="BX371" s="39"/>
      <c r="BY371" s="39"/>
      <c r="BZ371" s="39"/>
      <c r="CA371" s="39"/>
      <c r="CB371" s="39"/>
      <c r="CC371" s="39"/>
      <c r="CD371" s="39"/>
      <c r="CE371" s="39"/>
      <c r="CF371" s="39"/>
      <c r="CG371" s="39"/>
    </row>
    <row r="372" spans="1:85" s="18" customFormat="1" outlineLevel="2" x14ac:dyDescent="0.15">
      <c r="A372" s="57"/>
      <c r="B372" s="52"/>
      <c r="C372" s="58"/>
      <c r="D372" s="52"/>
      <c r="E372" s="52" t="s">
        <v>2798</v>
      </c>
      <c r="F372" s="52"/>
      <c r="G372" s="21" t="s">
        <v>1280</v>
      </c>
      <c r="H372" s="78" t="s">
        <v>2908</v>
      </c>
      <c r="I372" s="52"/>
      <c r="J372" s="52"/>
      <c r="K372" s="52"/>
      <c r="L372" s="52"/>
      <c r="M372" s="53">
        <v>15</v>
      </c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4"/>
      <c r="Y372" s="55"/>
      <c r="Z372" s="54"/>
      <c r="AA372" s="55"/>
      <c r="AB372" s="55"/>
      <c r="AC372" s="55">
        <f>2*M372</f>
        <v>30</v>
      </c>
      <c r="AD372" s="54"/>
      <c r="AE372" s="4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9"/>
      <c r="BQ372" s="39"/>
      <c r="BR372" s="39"/>
      <c r="BS372" s="39"/>
      <c r="BT372" s="39"/>
      <c r="BU372" s="39"/>
      <c r="BV372" s="39"/>
      <c r="BW372" s="39"/>
      <c r="BX372" s="39"/>
      <c r="BY372" s="39"/>
      <c r="BZ372" s="39"/>
      <c r="CA372" s="39"/>
      <c r="CB372" s="39"/>
      <c r="CC372" s="39"/>
      <c r="CD372" s="39"/>
      <c r="CE372" s="39"/>
      <c r="CF372" s="39"/>
      <c r="CG372" s="39"/>
    </row>
    <row r="373" spans="1:85" s="18" customFormat="1" outlineLevel="1" x14ac:dyDescent="0.15">
      <c r="A373" s="57"/>
      <c r="B373" s="52"/>
      <c r="C373" s="58"/>
      <c r="D373" s="52"/>
      <c r="E373" s="52"/>
      <c r="F373" s="52"/>
      <c r="G373" s="88" t="s">
        <v>3108</v>
      </c>
      <c r="H373" s="78"/>
      <c r="I373" s="52"/>
      <c r="J373" s="52"/>
      <c r="K373" s="52"/>
      <c r="L373" s="52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4"/>
      <c r="Y373" s="55"/>
      <c r="Z373" s="54"/>
      <c r="AA373" s="55"/>
      <c r="AB373" s="55"/>
      <c r="AC373" s="55">
        <f>SUBTOTAL(9,AC370:AC372)</f>
        <v>98.969696969696969</v>
      </c>
      <c r="AD373" s="54"/>
      <c r="AE373" s="4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9"/>
      <c r="BQ373" s="39"/>
      <c r="BR373" s="39"/>
      <c r="BS373" s="39"/>
      <c r="BT373" s="39"/>
      <c r="BU373" s="39"/>
      <c r="BV373" s="39"/>
      <c r="BW373" s="39"/>
      <c r="BX373" s="39"/>
      <c r="BY373" s="39"/>
      <c r="BZ373" s="39"/>
      <c r="CA373" s="39"/>
      <c r="CB373" s="39"/>
      <c r="CC373" s="39"/>
      <c r="CD373" s="39"/>
      <c r="CE373" s="39"/>
      <c r="CF373" s="39"/>
      <c r="CG373" s="39"/>
    </row>
    <row r="374" spans="1:85" s="18" customFormat="1" outlineLevel="2" x14ac:dyDescent="0.15">
      <c r="A374" s="10">
        <v>2015</v>
      </c>
      <c r="B374" s="21" t="s">
        <v>352</v>
      </c>
      <c r="C374" s="26" t="s">
        <v>353</v>
      </c>
      <c r="D374" s="21" t="s">
        <v>1379</v>
      </c>
      <c r="E374" s="21" t="s">
        <v>2287</v>
      </c>
      <c r="F374" s="10">
        <v>3</v>
      </c>
      <c r="G374" s="21" t="s">
        <v>298</v>
      </c>
      <c r="H374" s="71" t="s">
        <v>299</v>
      </c>
      <c r="I374" s="21" t="s">
        <v>86</v>
      </c>
      <c r="J374" s="21" t="s">
        <v>52</v>
      </c>
      <c r="K374" s="21" t="s">
        <v>300</v>
      </c>
      <c r="L374" s="10">
        <v>35</v>
      </c>
      <c r="M374" s="10">
        <v>50</v>
      </c>
      <c r="N374" s="21" t="s">
        <v>356</v>
      </c>
      <c r="O374" s="21" t="s">
        <v>361</v>
      </c>
      <c r="P374" s="21" t="s">
        <v>28</v>
      </c>
      <c r="Q374" s="21" t="s">
        <v>76</v>
      </c>
      <c r="R374" s="21" t="s">
        <v>362</v>
      </c>
      <c r="S374" s="10">
        <v>1</v>
      </c>
      <c r="T374" s="10">
        <v>48</v>
      </c>
      <c r="U374" s="10">
        <v>44</v>
      </c>
      <c r="V374" s="10">
        <v>4</v>
      </c>
      <c r="W374" s="21" t="s">
        <v>31</v>
      </c>
      <c r="X374" s="10">
        <v>1</v>
      </c>
      <c r="Y374" s="28">
        <f>IF(M374&lt;25,1,1+(M374-25)/M374)</f>
        <v>1.5</v>
      </c>
      <c r="Z374" s="10">
        <v>1</v>
      </c>
      <c r="AA374" s="28">
        <f>U374*Y374*Z374</f>
        <v>66</v>
      </c>
      <c r="AB374" s="28">
        <f>X374*V374*Y374</f>
        <v>6</v>
      </c>
      <c r="AC374" s="28">
        <f>AA374+AB374</f>
        <v>72</v>
      </c>
      <c r="AD374" s="10"/>
      <c r="AE374" s="4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9"/>
      <c r="BQ374" s="39"/>
      <c r="BR374" s="39"/>
      <c r="BS374" s="39"/>
      <c r="BT374" s="39"/>
      <c r="BU374" s="39"/>
      <c r="BV374" s="39"/>
      <c r="BW374" s="39"/>
      <c r="BX374" s="39"/>
      <c r="BY374" s="39"/>
      <c r="BZ374" s="39"/>
      <c r="CA374" s="39"/>
      <c r="CB374" s="39"/>
      <c r="CC374" s="39"/>
      <c r="CD374" s="39"/>
      <c r="CE374" s="39"/>
      <c r="CF374" s="39"/>
      <c r="CG374" s="39"/>
    </row>
    <row r="375" spans="1:85" s="18" customFormat="1" outlineLevel="2" x14ac:dyDescent="0.15">
      <c r="A375" s="21"/>
      <c r="B375" s="21"/>
      <c r="C375" s="21" t="s">
        <v>2599</v>
      </c>
      <c r="D375" s="21" t="s">
        <v>2580</v>
      </c>
      <c r="E375" s="21" t="s">
        <v>2581</v>
      </c>
      <c r="F375" s="21"/>
      <c r="G375" s="21" t="s">
        <v>298</v>
      </c>
      <c r="H375" s="71" t="s">
        <v>2602</v>
      </c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 t="s">
        <v>29</v>
      </c>
      <c r="AC375" s="21">
        <v>24.16</v>
      </c>
      <c r="AD375" s="21" t="s">
        <v>2745</v>
      </c>
      <c r="AE375" s="4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9"/>
      <c r="BQ375" s="39"/>
      <c r="BR375" s="39"/>
      <c r="BS375" s="39"/>
      <c r="BT375" s="39"/>
      <c r="BU375" s="39"/>
      <c r="BV375" s="39"/>
      <c r="BW375" s="39"/>
      <c r="BX375" s="39"/>
      <c r="BY375" s="39"/>
      <c r="BZ375" s="39"/>
      <c r="CA375" s="39"/>
      <c r="CB375" s="39"/>
      <c r="CC375" s="39"/>
      <c r="CD375" s="39"/>
      <c r="CE375" s="39"/>
      <c r="CF375" s="39"/>
      <c r="CG375" s="39"/>
    </row>
    <row r="376" spans="1:85" s="18" customFormat="1" outlineLevel="2" x14ac:dyDescent="0.15">
      <c r="A376" s="10"/>
      <c r="B376" s="10"/>
      <c r="C376" s="25"/>
      <c r="D376" s="10"/>
      <c r="E376" s="27" t="s">
        <v>2320</v>
      </c>
      <c r="F376" s="10"/>
      <c r="G376" s="21" t="s">
        <v>298</v>
      </c>
      <c r="H376" s="72" t="s">
        <v>299</v>
      </c>
      <c r="I376" s="10"/>
      <c r="J376" s="10"/>
      <c r="K376" s="10"/>
      <c r="L376" s="10"/>
      <c r="M376" s="29">
        <v>7</v>
      </c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28"/>
      <c r="Z376" s="10"/>
      <c r="AA376" s="28"/>
      <c r="AB376" s="28"/>
      <c r="AC376" s="28">
        <f>M376*14</f>
        <v>98</v>
      </c>
      <c r="AD376" s="10"/>
      <c r="AE376" s="4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9"/>
      <c r="BQ376" s="39"/>
      <c r="BR376" s="39"/>
      <c r="BS376" s="39"/>
      <c r="BT376" s="39"/>
      <c r="BU376" s="39"/>
      <c r="BV376" s="39"/>
      <c r="BW376" s="39"/>
      <c r="BX376" s="39"/>
      <c r="BY376" s="39"/>
      <c r="BZ376" s="39"/>
      <c r="CA376" s="39"/>
      <c r="CB376" s="39"/>
      <c r="CC376" s="39"/>
      <c r="CD376" s="39"/>
      <c r="CE376" s="39"/>
      <c r="CF376" s="39"/>
      <c r="CG376" s="39"/>
    </row>
    <row r="377" spans="1:85" s="18" customFormat="1" outlineLevel="2" x14ac:dyDescent="0.15">
      <c r="A377" s="57"/>
      <c r="B377" s="52"/>
      <c r="C377" s="58"/>
      <c r="D377" s="52"/>
      <c r="E377" s="52" t="s">
        <v>2798</v>
      </c>
      <c r="F377" s="52"/>
      <c r="G377" s="21" t="s">
        <v>298</v>
      </c>
      <c r="H377" s="78" t="s">
        <v>2909</v>
      </c>
      <c r="I377" s="52"/>
      <c r="J377" s="52"/>
      <c r="K377" s="52"/>
      <c r="L377" s="52"/>
      <c r="M377" s="53">
        <v>11</v>
      </c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4"/>
      <c r="Y377" s="55"/>
      <c r="Z377" s="54"/>
      <c r="AA377" s="55"/>
      <c r="AB377" s="55"/>
      <c r="AC377" s="55">
        <f>2*M377</f>
        <v>22</v>
      </c>
      <c r="AD377" s="54"/>
      <c r="AE377" s="4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9"/>
      <c r="BQ377" s="39"/>
      <c r="BR377" s="39"/>
      <c r="BS377" s="39"/>
      <c r="BT377" s="39"/>
      <c r="BU377" s="39"/>
      <c r="BV377" s="39"/>
      <c r="BW377" s="39"/>
      <c r="BX377" s="39"/>
      <c r="BY377" s="39"/>
      <c r="BZ377" s="39"/>
      <c r="CA377" s="39"/>
      <c r="CB377" s="39"/>
      <c r="CC377" s="39"/>
      <c r="CD377" s="39"/>
      <c r="CE377" s="39"/>
      <c r="CF377" s="39"/>
      <c r="CG377" s="39"/>
    </row>
    <row r="378" spans="1:85" s="18" customFormat="1" outlineLevel="1" x14ac:dyDescent="0.15">
      <c r="A378" s="57"/>
      <c r="B378" s="52"/>
      <c r="C378" s="58"/>
      <c r="D378" s="52"/>
      <c r="E378" s="52"/>
      <c r="F378" s="52"/>
      <c r="G378" s="88" t="s">
        <v>3109</v>
      </c>
      <c r="H378" s="78"/>
      <c r="I378" s="52"/>
      <c r="J378" s="52"/>
      <c r="K378" s="52"/>
      <c r="L378" s="52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4"/>
      <c r="Y378" s="55"/>
      <c r="Z378" s="54"/>
      <c r="AA378" s="55"/>
      <c r="AB378" s="55"/>
      <c r="AC378" s="55">
        <f>SUBTOTAL(9,AC374:AC377)</f>
        <v>216.16</v>
      </c>
      <c r="AD378" s="54"/>
      <c r="AE378" s="4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9"/>
      <c r="BQ378" s="39"/>
      <c r="BR378" s="39"/>
      <c r="BS378" s="39"/>
      <c r="BT378" s="39"/>
      <c r="BU378" s="39"/>
      <c r="BV378" s="39"/>
      <c r="BW378" s="39"/>
      <c r="BX378" s="39"/>
      <c r="BY378" s="39"/>
      <c r="BZ378" s="39"/>
      <c r="CA378" s="39"/>
      <c r="CB378" s="39"/>
      <c r="CC378" s="39"/>
      <c r="CD378" s="39"/>
      <c r="CE378" s="39"/>
      <c r="CF378" s="39"/>
      <c r="CG378" s="39"/>
    </row>
    <row r="379" spans="1:85" s="18" customFormat="1" outlineLevel="2" x14ac:dyDescent="0.15">
      <c r="A379" s="10">
        <v>2016</v>
      </c>
      <c r="B379" s="21" t="s">
        <v>145</v>
      </c>
      <c r="C379" s="26" t="s">
        <v>146</v>
      </c>
      <c r="D379" s="21" t="s">
        <v>1379</v>
      </c>
      <c r="E379" s="21" t="s">
        <v>2280</v>
      </c>
      <c r="F379" s="10">
        <v>4</v>
      </c>
      <c r="G379" s="21" t="s">
        <v>147</v>
      </c>
      <c r="H379" s="71" t="s">
        <v>148</v>
      </c>
      <c r="I379" s="21" t="s">
        <v>41</v>
      </c>
      <c r="J379" s="21" t="s">
        <v>24</v>
      </c>
      <c r="K379" s="21" t="s">
        <v>45</v>
      </c>
      <c r="L379" s="10">
        <v>120</v>
      </c>
      <c r="M379" s="10">
        <v>43</v>
      </c>
      <c r="N379" s="21" t="s">
        <v>149</v>
      </c>
      <c r="O379" s="21" t="s">
        <v>150</v>
      </c>
      <c r="P379" s="21" t="s">
        <v>28</v>
      </c>
      <c r="Q379" s="21" t="s">
        <v>151</v>
      </c>
      <c r="R379" s="21" t="s">
        <v>152</v>
      </c>
      <c r="S379" s="10">
        <v>1</v>
      </c>
      <c r="T379" s="10">
        <v>64</v>
      </c>
      <c r="U379" s="10">
        <v>64</v>
      </c>
      <c r="V379" s="21" t="s">
        <v>31</v>
      </c>
      <c r="W379" s="21" t="s">
        <v>31</v>
      </c>
      <c r="X379" s="10"/>
      <c r="Y379" s="28">
        <f>IF(M379&lt;25,1,1+(M379-25)/M379)</f>
        <v>1.4186046511627908</v>
      </c>
      <c r="Z379" s="10">
        <v>1</v>
      </c>
      <c r="AA379" s="28">
        <f>U379*Y379*Z379</f>
        <v>90.79069767441861</v>
      </c>
      <c r="AB379" s="28"/>
      <c r="AC379" s="28">
        <f>AA379+AB379</f>
        <v>90.79069767441861</v>
      </c>
      <c r="AD379" s="10"/>
      <c r="AE379" s="4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9"/>
      <c r="BQ379" s="39"/>
      <c r="BR379" s="39"/>
      <c r="BS379" s="39"/>
      <c r="BT379" s="39"/>
      <c r="BU379" s="39"/>
      <c r="BV379" s="39"/>
      <c r="BW379" s="39"/>
      <c r="BX379" s="39"/>
      <c r="BY379" s="39"/>
      <c r="BZ379" s="39"/>
      <c r="CA379" s="39"/>
      <c r="CB379" s="39"/>
      <c r="CC379" s="39"/>
      <c r="CD379" s="39"/>
      <c r="CE379" s="39"/>
      <c r="CF379" s="39"/>
      <c r="CG379" s="39"/>
    </row>
    <row r="380" spans="1:85" s="18" customFormat="1" outlineLevel="2" x14ac:dyDescent="0.15">
      <c r="A380" s="10">
        <v>2016</v>
      </c>
      <c r="B380" s="21" t="s">
        <v>1006</v>
      </c>
      <c r="C380" s="26" t="s">
        <v>1007</v>
      </c>
      <c r="D380" s="21" t="s">
        <v>1379</v>
      </c>
      <c r="E380" s="21" t="s">
        <v>2288</v>
      </c>
      <c r="F380" s="10">
        <v>6</v>
      </c>
      <c r="G380" s="21" t="s">
        <v>147</v>
      </c>
      <c r="H380" s="71" t="s">
        <v>148</v>
      </c>
      <c r="I380" s="21" t="s">
        <v>41</v>
      </c>
      <c r="J380" s="21" t="s">
        <v>24</v>
      </c>
      <c r="K380" s="21" t="s">
        <v>45</v>
      </c>
      <c r="L380" s="10">
        <v>35</v>
      </c>
      <c r="M380" s="10">
        <v>31</v>
      </c>
      <c r="N380" s="21" t="s">
        <v>1008</v>
      </c>
      <c r="O380" s="21" t="s">
        <v>1009</v>
      </c>
      <c r="P380" s="21" t="s">
        <v>28</v>
      </c>
      <c r="Q380" s="21" t="s">
        <v>192</v>
      </c>
      <c r="R380" s="21" t="s">
        <v>1010</v>
      </c>
      <c r="S380" s="10">
        <v>1</v>
      </c>
      <c r="T380" s="10">
        <v>96</v>
      </c>
      <c r="U380" s="10">
        <v>64</v>
      </c>
      <c r="V380" s="21" t="s">
        <v>31</v>
      </c>
      <c r="W380" s="10">
        <v>32</v>
      </c>
      <c r="X380" s="10"/>
      <c r="Y380" s="28">
        <f>IF(M380&lt;25,1,1+(M380-25)/M380)</f>
        <v>1.1935483870967742</v>
      </c>
      <c r="Z380" s="10">
        <v>2</v>
      </c>
      <c r="AA380" s="28">
        <f>T380*Y380*Z380</f>
        <v>229.16129032258067</v>
      </c>
      <c r="AB380" s="28"/>
      <c r="AC380" s="28">
        <f>AA380+AB380</f>
        <v>229.16129032258067</v>
      </c>
      <c r="AD380" s="10"/>
      <c r="AE380" s="4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9"/>
      <c r="BQ380" s="39"/>
      <c r="BR380" s="39"/>
      <c r="BS380" s="39"/>
      <c r="BT380" s="39"/>
      <c r="BU380" s="39"/>
      <c r="BV380" s="39"/>
      <c r="BW380" s="39"/>
      <c r="BX380" s="39"/>
      <c r="BY380" s="39"/>
      <c r="BZ380" s="39"/>
      <c r="CA380" s="39"/>
      <c r="CB380" s="39"/>
      <c r="CC380" s="39"/>
      <c r="CD380" s="39"/>
      <c r="CE380" s="39"/>
      <c r="CF380" s="39"/>
      <c r="CG380" s="39"/>
    </row>
    <row r="381" spans="1:85" s="18" customFormat="1" outlineLevel="2" x14ac:dyDescent="0.15">
      <c r="A381" s="21"/>
      <c r="B381" s="21"/>
      <c r="C381" s="21" t="s">
        <v>2646</v>
      </c>
      <c r="D381" s="21" t="s">
        <v>2580</v>
      </c>
      <c r="E381" s="21" t="s">
        <v>2581</v>
      </c>
      <c r="F381" s="21"/>
      <c r="G381" s="21" t="s">
        <v>147</v>
      </c>
      <c r="H381" s="71" t="s">
        <v>2647</v>
      </c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>
        <v>23.11</v>
      </c>
      <c r="AD381" s="21" t="s">
        <v>2745</v>
      </c>
      <c r="AE381" s="4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9"/>
      <c r="BQ381" s="39"/>
      <c r="BR381" s="39"/>
      <c r="BS381" s="39"/>
      <c r="BT381" s="39"/>
      <c r="BU381" s="39"/>
      <c r="BV381" s="39"/>
      <c r="BW381" s="39"/>
      <c r="BX381" s="39"/>
      <c r="BY381" s="39"/>
      <c r="BZ381" s="39"/>
      <c r="CA381" s="39"/>
      <c r="CB381" s="39"/>
      <c r="CC381" s="39"/>
      <c r="CD381" s="39"/>
      <c r="CE381" s="39"/>
      <c r="CF381" s="39"/>
      <c r="CG381" s="39"/>
    </row>
    <row r="382" spans="1:85" s="18" customFormat="1" outlineLevel="2" x14ac:dyDescent="0.15">
      <c r="A382" s="10"/>
      <c r="B382" s="10"/>
      <c r="C382" s="25"/>
      <c r="D382" s="10"/>
      <c r="E382" s="27" t="s">
        <v>2320</v>
      </c>
      <c r="F382" s="10"/>
      <c r="G382" s="21" t="s">
        <v>147</v>
      </c>
      <c r="H382" s="72" t="s">
        <v>148</v>
      </c>
      <c r="I382" s="10"/>
      <c r="J382" s="10"/>
      <c r="K382" s="10"/>
      <c r="L382" s="10"/>
      <c r="M382" s="29">
        <v>7</v>
      </c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28"/>
      <c r="Z382" s="10"/>
      <c r="AA382" s="28"/>
      <c r="AB382" s="28"/>
      <c r="AC382" s="28">
        <f>M382*14</f>
        <v>98</v>
      </c>
      <c r="AD382" s="10"/>
      <c r="AE382" s="4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9"/>
      <c r="BQ382" s="39"/>
      <c r="BR382" s="39"/>
      <c r="BS382" s="39"/>
      <c r="BT382" s="39"/>
      <c r="BU382" s="39"/>
      <c r="BV382" s="39"/>
      <c r="BW382" s="39"/>
      <c r="BX382" s="39"/>
      <c r="BY382" s="39"/>
      <c r="BZ382" s="39"/>
      <c r="CA382" s="39"/>
      <c r="CB382" s="39"/>
      <c r="CC382" s="39"/>
      <c r="CD382" s="39"/>
      <c r="CE382" s="39"/>
      <c r="CF382" s="39"/>
      <c r="CG382" s="39"/>
    </row>
    <row r="383" spans="1:85" s="18" customFormat="1" outlineLevel="2" x14ac:dyDescent="0.15">
      <c r="A383" s="10">
        <v>2014</v>
      </c>
      <c r="B383" s="21" t="s">
        <v>1347</v>
      </c>
      <c r="C383" s="26" t="s">
        <v>1348</v>
      </c>
      <c r="D383" s="21" t="s">
        <v>1379</v>
      </c>
      <c r="E383" s="19" t="s">
        <v>2530</v>
      </c>
      <c r="F383" s="10" t="s">
        <v>2531</v>
      </c>
      <c r="G383" s="21" t="s">
        <v>147</v>
      </c>
      <c r="H383" s="72" t="s">
        <v>148</v>
      </c>
      <c r="I383" s="21"/>
      <c r="J383" s="21"/>
      <c r="K383" s="21"/>
      <c r="L383" s="10"/>
      <c r="M383" s="10">
        <v>6</v>
      </c>
      <c r="N383" s="21"/>
      <c r="O383" s="21"/>
      <c r="P383" s="21"/>
      <c r="Q383" s="21"/>
      <c r="R383" s="21"/>
      <c r="S383" s="10"/>
      <c r="T383" s="21"/>
      <c r="U383" s="21"/>
      <c r="V383" s="21"/>
      <c r="W383" s="21"/>
      <c r="X383" s="10"/>
      <c r="Y383" s="28">
        <f>IF(M383&lt;25,1,1+(M383-25)/M383)</f>
        <v>1</v>
      </c>
      <c r="Z383" s="10"/>
      <c r="AA383" s="28"/>
      <c r="AB383" s="28"/>
      <c r="AC383" s="28">
        <f>0.3*13*M383</f>
        <v>23.4</v>
      </c>
      <c r="AD383" s="10"/>
      <c r="AE383" s="4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9"/>
      <c r="BQ383" s="39"/>
      <c r="BR383" s="39"/>
      <c r="BS383" s="39"/>
      <c r="BT383" s="39"/>
      <c r="BU383" s="39"/>
      <c r="BV383" s="39"/>
      <c r="BW383" s="39"/>
      <c r="BX383" s="39"/>
      <c r="BY383" s="39"/>
      <c r="BZ383" s="39"/>
      <c r="CA383" s="39"/>
      <c r="CB383" s="39"/>
      <c r="CC383" s="39"/>
      <c r="CD383" s="39"/>
      <c r="CE383" s="39"/>
      <c r="CF383" s="39"/>
      <c r="CG383" s="39"/>
    </row>
    <row r="384" spans="1:85" s="18" customFormat="1" outlineLevel="2" x14ac:dyDescent="0.15">
      <c r="A384" s="10"/>
      <c r="B384" s="21"/>
      <c r="C384" s="26"/>
      <c r="D384" s="21"/>
      <c r="E384" s="19" t="s">
        <v>2792</v>
      </c>
      <c r="F384" s="10"/>
      <c r="G384" s="21" t="s">
        <v>147</v>
      </c>
      <c r="H384" s="72" t="s">
        <v>148</v>
      </c>
      <c r="I384" s="21"/>
      <c r="J384" s="21"/>
      <c r="K384" s="21"/>
      <c r="L384" s="10"/>
      <c r="M384" s="10"/>
      <c r="N384" s="21"/>
      <c r="O384" s="21"/>
      <c r="P384" s="21"/>
      <c r="Q384" s="21"/>
      <c r="R384" s="21"/>
      <c r="S384" s="10"/>
      <c r="T384" s="21"/>
      <c r="U384" s="21"/>
      <c r="V384" s="21"/>
      <c r="W384" s="21"/>
      <c r="X384" s="10"/>
      <c r="Y384" s="28"/>
      <c r="Z384" s="10"/>
      <c r="AA384" s="28"/>
      <c r="AB384" s="28"/>
      <c r="AC384" s="28">
        <v>50</v>
      </c>
      <c r="AD384" s="10"/>
      <c r="AE384" s="4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9"/>
      <c r="BQ384" s="39"/>
      <c r="BR384" s="39"/>
      <c r="BS384" s="39"/>
      <c r="BT384" s="39"/>
      <c r="BU384" s="39"/>
      <c r="BV384" s="39"/>
      <c r="BW384" s="39"/>
      <c r="BX384" s="39"/>
      <c r="BY384" s="39"/>
      <c r="BZ384" s="39"/>
      <c r="CA384" s="39"/>
      <c r="CB384" s="39"/>
      <c r="CC384" s="39"/>
      <c r="CD384" s="39"/>
      <c r="CE384" s="39"/>
      <c r="CF384" s="39"/>
      <c r="CG384" s="39"/>
    </row>
    <row r="385" spans="1:85" s="18" customFormat="1" outlineLevel="2" x14ac:dyDescent="0.15">
      <c r="A385" s="57"/>
      <c r="B385" s="52"/>
      <c r="C385" s="58"/>
      <c r="D385" s="52"/>
      <c r="E385" s="52" t="s">
        <v>2798</v>
      </c>
      <c r="F385" s="52"/>
      <c r="G385" s="21" t="s">
        <v>147</v>
      </c>
      <c r="H385" s="78" t="s">
        <v>2910</v>
      </c>
      <c r="I385" s="52"/>
      <c r="J385" s="52"/>
      <c r="K385" s="52"/>
      <c r="L385" s="52"/>
      <c r="M385" s="53">
        <v>19</v>
      </c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4"/>
      <c r="Y385" s="55"/>
      <c r="Z385" s="54"/>
      <c r="AA385" s="55"/>
      <c r="AB385" s="55"/>
      <c r="AC385" s="55">
        <f>2*M385</f>
        <v>38</v>
      </c>
      <c r="AD385" s="54"/>
      <c r="AE385" s="4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9"/>
      <c r="BQ385" s="39"/>
      <c r="BR385" s="39"/>
      <c r="BS385" s="39"/>
      <c r="BT385" s="39"/>
      <c r="BU385" s="39"/>
      <c r="BV385" s="39"/>
      <c r="BW385" s="39"/>
      <c r="BX385" s="39"/>
      <c r="BY385" s="39"/>
      <c r="BZ385" s="39"/>
      <c r="CA385" s="39"/>
      <c r="CB385" s="39"/>
      <c r="CC385" s="39"/>
      <c r="CD385" s="39"/>
      <c r="CE385" s="39"/>
      <c r="CF385" s="39"/>
      <c r="CG385" s="39"/>
    </row>
    <row r="386" spans="1:85" s="18" customFormat="1" outlineLevel="1" x14ac:dyDescent="0.15">
      <c r="A386" s="57"/>
      <c r="B386" s="52"/>
      <c r="C386" s="58"/>
      <c r="D386" s="52"/>
      <c r="E386" s="52"/>
      <c r="F386" s="52"/>
      <c r="G386" s="88" t="s">
        <v>3110</v>
      </c>
      <c r="H386" s="78"/>
      <c r="I386" s="52"/>
      <c r="J386" s="52"/>
      <c r="K386" s="52"/>
      <c r="L386" s="52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4"/>
      <c r="Y386" s="55"/>
      <c r="Z386" s="54"/>
      <c r="AA386" s="55"/>
      <c r="AB386" s="55"/>
      <c r="AC386" s="55">
        <f>SUBTOTAL(9,AC379:AC385)</f>
        <v>552.46198799699926</v>
      </c>
      <c r="AD386" s="54"/>
      <c r="AE386" s="4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9"/>
      <c r="BQ386" s="39"/>
      <c r="BR386" s="39"/>
      <c r="BS386" s="39"/>
      <c r="BT386" s="39"/>
      <c r="BU386" s="39"/>
      <c r="BV386" s="39"/>
      <c r="BW386" s="39"/>
      <c r="BX386" s="39"/>
      <c r="BY386" s="39"/>
      <c r="BZ386" s="39"/>
      <c r="CA386" s="39"/>
      <c r="CB386" s="39"/>
      <c r="CC386" s="39"/>
      <c r="CD386" s="39"/>
      <c r="CE386" s="39"/>
      <c r="CF386" s="39"/>
      <c r="CG386" s="39"/>
    </row>
    <row r="387" spans="1:85" s="18" customFormat="1" outlineLevel="2" x14ac:dyDescent="0.15">
      <c r="A387" s="10">
        <v>2017</v>
      </c>
      <c r="B387" s="21" t="s">
        <v>790</v>
      </c>
      <c r="C387" s="26" t="s">
        <v>791</v>
      </c>
      <c r="D387" s="21" t="s">
        <v>1379</v>
      </c>
      <c r="E387" s="21" t="s">
        <v>2271</v>
      </c>
      <c r="F387" s="10">
        <v>1</v>
      </c>
      <c r="G387" s="21" t="s">
        <v>792</v>
      </c>
      <c r="H387" s="71" t="s">
        <v>2505</v>
      </c>
      <c r="I387" s="21" t="s">
        <v>793</v>
      </c>
      <c r="J387" s="21" t="s">
        <v>120</v>
      </c>
      <c r="K387" s="21" t="s">
        <v>709</v>
      </c>
      <c r="L387" s="10">
        <v>600</v>
      </c>
      <c r="M387" s="10">
        <v>80</v>
      </c>
      <c r="N387" s="21" t="s">
        <v>710</v>
      </c>
      <c r="O387" s="21" t="s">
        <v>421</v>
      </c>
      <c r="P387" s="21" t="s">
        <v>28</v>
      </c>
      <c r="Q387" s="21" t="s">
        <v>384</v>
      </c>
      <c r="R387" s="21" t="s">
        <v>794</v>
      </c>
      <c r="S387" s="10">
        <v>1</v>
      </c>
      <c r="T387" s="10">
        <v>16</v>
      </c>
      <c r="U387" s="10">
        <v>16</v>
      </c>
      <c r="V387" s="21" t="s">
        <v>31</v>
      </c>
      <c r="W387" s="21" t="s">
        <v>31</v>
      </c>
      <c r="X387" s="10"/>
      <c r="Y387" s="28">
        <f>IF(M387&lt;25,1,1+(M387-25)/M387)</f>
        <v>1.6875</v>
      </c>
      <c r="Z387" s="10">
        <v>1</v>
      </c>
      <c r="AA387" s="28">
        <f>U387*Y387*Z387</f>
        <v>27</v>
      </c>
      <c r="AB387" s="28"/>
      <c r="AC387" s="28">
        <f>AA387+AB387</f>
        <v>27</v>
      </c>
      <c r="AD387" s="10"/>
      <c r="AE387" s="4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9"/>
      <c r="BQ387" s="39"/>
      <c r="BR387" s="39"/>
      <c r="BS387" s="39"/>
      <c r="BT387" s="39"/>
      <c r="BU387" s="39"/>
      <c r="BV387" s="39"/>
      <c r="BW387" s="39"/>
      <c r="BX387" s="39"/>
      <c r="BY387" s="39"/>
      <c r="BZ387" s="39"/>
      <c r="CA387" s="39"/>
      <c r="CB387" s="39"/>
      <c r="CC387" s="39"/>
      <c r="CD387" s="39"/>
      <c r="CE387" s="39"/>
      <c r="CF387" s="39"/>
      <c r="CG387" s="39"/>
    </row>
    <row r="388" spans="1:85" s="18" customFormat="1" outlineLevel="2" x14ac:dyDescent="0.15">
      <c r="A388" s="10">
        <v>2015</v>
      </c>
      <c r="B388" s="21" t="s">
        <v>1668</v>
      </c>
      <c r="C388" s="26" t="s">
        <v>1669</v>
      </c>
      <c r="D388" s="21" t="s">
        <v>1413</v>
      </c>
      <c r="E388" s="21" t="s">
        <v>2280</v>
      </c>
      <c r="F388" s="10">
        <v>3</v>
      </c>
      <c r="G388" s="21" t="s">
        <v>792</v>
      </c>
      <c r="H388" s="71" t="s">
        <v>1353</v>
      </c>
      <c r="I388" s="21" t="s">
        <v>163</v>
      </c>
      <c r="J388" s="21" t="s">
        <v>24</v>
      </c>
      <c r="K388" s="21" t="s">
        <v>25</v>
      </c>
      <c r="L388" s="10">
        <v>108</v>
      </c>
      <c r="M388" s="10">
        <v>36</v>
      </c>
      <c r="N388" s="21" t="s">
        <v>1425</v>
      </c>
      <c r="O388" s="21" t="s">
        <v>425</v>
      </c>
      <c r="P388" s="21" t="s">
        <v>28</v>
      </c>
      <c r="Q388" s="21" t="s">
        <v>42</v>
      </c>
      <c r="R388" s="21" t="s">
        <v>1781</v>
      </c>
      <c r="S388" s="10">
        <v>1</v>
      </c>
      <c r="T388" s="10">
        <v>48</v>
      </c>
      <c r="U388" s="10">
        <v>48</v>
      </c>
      <c r="V388" s="21" t="s">
        <v>31</v>
      </c>
      <c r="W388" s="21" t="s">
        <v>31</v>
      </c>
      <c r="X388" s="10"/>
      <c r="Y388" s="28">
        <f>IF(M388&lt;25,1,1+(M388-25)/M388)</f>
        <v>1.3055555555555556</v>
      </c>
      <c r="Z388" s="10">
        <v>1</v>
      </c>
      <c r="AA388" s="28">
        <f>U388*Y388*Z388</f>
        <v>62.666666666666671</v>
      </c>
      <c r="AB388" s="28"/>
      <c r="AC388" s="28">
        <f>AA388+AB388</f>
        <v>62.666666666666671</v>
      </c>
      <c r="AD388" s="10"/>
      <c r="AE388" s="4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9"/>
      <c r="BQ388" s="39"/>
      <c r="BR388" s="39"/>
      <c r="BS388" s="39"/>
      <c r="BT388" s="39"/>
      <c r="BU388" s="39"/>
      <c r="BV388" s="39"/>
      <c r="BW388" s="39"/>
      <c r="BX388" s="39"/>
      <c r="BY388" s="39"/>
      <c r="BZ388" s="39"/>
      <c r="CA388" s="39"/>
      <c r="CB388" s="39"/>
      <c r="CC388" s="39"/>
      <c r="CD388" s="39"/>
      <c r="CE388" s="39"/>
      <c r="CF388" s="39"/>
      <c r="CG388" s="39"/>
    </row>
    <row r="389" spans="1:85" s="18" customFormat="1" outlineLevel="2" x14ac:dyDescent="0.15">
      <c r="A389" s="21"/>
      <c r="B389" s="21"/>
      <c r="C389" s="21" t="s">
        <v>1647</v>
      </c>
      <c r="D389" s="21" t="s">
        <v>1380</v>
      </c>
      <c r="E389" s="21" t="s">
        <v>2578</v>
      </c>
      <c r="F389" s="21"/>
      <c r="G389" s="21" t="s">
        <v>792</v>
      </c>
      <c r="H389" s="71" t="s">
        <v>2560</v>
      </c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>
        <v>32</v>
      </c>
      <c r="AD389" s="21" t="s">
        <v>2745</v>
      </c>
      <c r="AE389" s="4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9"/>
      <c r="BQ389" s="39"/>
      <c r="BR389" s="39"/>
      <c r="BS389" s="39"/>
      <c r="BT389" s="39"/>
      <c r="BU389" s="39"/>
      <c r="BV389" s="39"/>
      <c r="BW389" s="39"/>
      <c r="BX389" s="39"/>
      <c r="BY389" s="39"/>
      <c r="BZ389" s="39"/>
      <c r="CA389" s="39"/>
      <c r="CB389" s="39"/>
      <c r="CC389" s="39"/>
      <c r="CD389" s="39"/>
      <c r="CE389" s="39"/>
      <c r="CF389" s="39"/>
      <c r="CG389" s="39"/>
    </row>
    <row r="390" spans="1:85" s="18" customFormat="1" outlineLevel="2" x14ac:dyDescent="0.15">
      <c r="A390" s="10"/>
      <c r="B390" s="10"/>
      <c r="C390" s="25"/>
      <c r="D390" s="10"/>
      <c r="E390" s="27" t="s">
        <v>2320</v>
      </c>
      <c r="F390" s="10"/>
      <c r="G390" s="21" t="s">
        <v>792</v>
      </c>
      <c r="H390" s="72" t="s">
        <v>1353</v>
      </c>
      <c r="I390" s="10"/>
      <c r="J390" s="10"/>
      <c r="K390" s="10"/>
      <c r="L390" s="10"/>
      <c r="M390" s="29">
        <v>3</v>
      </c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28"/>
      <c r="Z390" s="10"/>
      <c r="AA390" s="28"/>
      <c r="AB390" s="28"/>
      <c r="AC390" s="28">
        <f>M390*14</f>
        <v>42</v>
      </c>
      <c r="AD390" s="10"/>
      <c r="AE390" s="4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9"/>
      <c r="BQ390" s="39"/>
      <c r="BR390" s="39"/>
      <c r="BS390" s="39"/>
      <c r="BT390" s="39"/>
      <c r="BU390" s="39"/>
      <c r="BV390" s="39"/>
      <c r="BW390" s="39"/>
      <c r="BX390" s="39"/>
      <c r="BY390" s="39"/>
      <c r="BZ390" s="39"/>
      <c r="CA390" s="39"/>
      <c r="CB390" s="39"/>
      <c r="CC390" s="39"/>
      <c r="CD390" s="39"/>
      <c r="CE390" s="39"/>
      <c r="CF390" s="39"/>
      <c r="CG390" s="39"/>
    </row>
    <row r="391" spans="1:85" s="18" customFormat="1" outlineLevel="2" x14ac:dyDescent="0.15">
      <c r="A391" s="10">
        <v>2014</v>
      </c>
      <c r="B391" s="21" t="s">
        <v>1651</v>
      </c>
      <c r="C391" s="26" t="s">
        <v>1652</v>
      </c>
      <c r="D391" s="21" t="s">
        <v>1413</v>
      </c>
      <c r="E391" s="21" t="s">
        <v>2277</v>
      </c>
      <c r="F391" s="10">
        <v>2</v>
      </c>
      <c r="G391" s="21" t="s">
        <v>792</v>
      </c>
      <c r="H391" s="71" t="s">
        <v>1353</v>
      </c>
      <c r="I391" s="21" t="s">
        <v>163</v>
      </c>
      <c r="J391" s="21" t="s">
        <v>24</v>
      </c>
      <c r="K391" s="21" t="s">
        <v>25</v>
      </c>
      <c r="L391" s="10">
        <v>28</v>
      </c>
      <c r="M391" s="10">
        <v>29</v>
      </c>
      <c r="N391" s="21" t="s">
        <v>1598</v>
      </c>
      <c r="O391" s="21" t="s">
        <v>1653</v>
      </c>
      <c r="P391" s="21" t="s">
        <v>28</v>
      </c>
      <c r="Q391" s="21" t="s">
        <v>1351</v>
      </c>
      <c r="R391" s="21" t="s">
        <v>1654</v>
      </c>
      <c r="S391" s="10">
        <v>1</v>
      </c>
      <c r="T391" s="21" t="s">
        <v>31</v>
      </c>
      <c r="U391" s="21" t="s">
        <v>31</v>
      </c>
      <c r="V391" s="21" t="s">
        <v>31</v>
      </c>
      <c r="W391" s="21" t="s">
        <v>31</v>
      </c>
      <c r="X391" s="10"/>
      <c r="Y391" s="28">
        <f>IF(M391&lt;25,1,1+(M391-25)/M391)</f>
        <v>1.1379310344827587</v>
      </c>
      <c r="Z391" s="10"/>
      <c r="AA391" s="28"/>
      <c r="AB391" s="28"/>
      <c r="AC391" s="28">
        <f>32*Y391*F391</f>
        <v>72.827586206896555</v>
      </c>
      <c r="AD391" s="10"/>
      <c r="AE391" s="4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9"/>
      <c r="BQ391" s="39"/>
      <c r="BR391" s="39"/>
      <c r="BS391" s="39"/>
      <c r="BT391" s="39"/>
      <c r="BU391" s="39"/>
      <c r="BV391" s="39"/>
      <c r="BW391" s="39"/>
      <c r="BX391" s="39"/>
      <c r="BY391" s="39"/>
      <c r="BZ391" s="39"/>
      <c r="CA391" s="39"/>
      <c r="CB391" s="39"/>
      <c r="CC391" s="39"/>
      <c r="CD391" s="39"/>
      <c r="CE391" s="39"/>
      <c r="CF391" s="39"/>
      <c r="CG391" s="39"/>
    </row>
    <row r="392" spans="1:85" s="18" customFormat="1" outlineLevel="2" x14ac:dyDescent="0.15">
      <c r="A392" s="57"/>
      <c r="B392" s="52"/>
      <c r="C392" s="58"/>
      <c r="D392" s="52"/>
      <c r="E392" s="52" t="s">
        <v>2798</v>
      </c>
      <c r="F392" s="52"/>
      <c r="G392" s="21" t="s">
        <v>792</v>
      </c>
      <c r="H392" s="78" t="s">
        <v>2911</v>
      </c>
      <c r="I392" s="52"/>
      <c r="J392" s="52"/>
      <c r="K392" s="52"/>
      <c r="L392" s="52"/>
      <c r="M392" s="53">
        <v>13</v>
      </c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4"/>
      <c r="Y392" s="55"/>
      <c r="Z392" s="54"/>
      <c r="AA392" s="55"/>
      <c r="AB392" s="55"/>
      <c r="AC392" s="55">
        <f>2*M392</f>
        <v>26</v>
      </c>
      <c r="AD392" s="54"/>
      <c r="AE392" s="4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9"/>
      <c r="BQ392" s="39"/>
      <c r="BR392" s="39"/>
      <c r="BS392" s="39"/>
      <c r="BT392" s="39"/>
      <c r="BU392" s="39"/>
      <c r="BV392" s="39"/>
      <c r="BW392" s="39"/>
      <c r="BX392" s="39"/>
      <c r="BY392" s="39"/>
      <c r="BZ392" s="39"/>
      <c r="CA392" s="39"/>
      <c r="CB392" s="39"/>
      <c r="CC392" s="39"/>
      <c r="CD392" s="39"/>
      <c r="CE392" s="39"/>
      <c r="CF392" s="39"/>
      <c r="CG392" s="39"/>
    </row>
    <row r="393" spans="1:85" s="18" customFormat="1" outlineLevel="1" x14ac:dyDescent="0.15">
      <c r="A393" s="57"/>
      <c r="B393" s="52"/>
      <c r="C393" s="58"/>
      <c r="D393" s="52"/>
      <c r="E393" s="52"/>
      <c r="F393" s="52"/>
      <c r="G393" s="88" t="s">
        <v>3111</v>
      </c>
      <c r="H393" s="78"/>
      <c r="I393" s="52"/>
      <c r="J393" s="52"/>
      <c r="K393" s="52"/>
      <c r="L393" s="52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4"/>
      <c r="Y393" s="55"/>
      <c r="Z393" s="54"/>
      <c r="AA393" s="55"/>
      <c r="AB393" s="55"/>
      <c r="AC393" s="55">
        <f>SUBTOTAL(9,AC387:AC392)</f>
        <v>262.49425287356325</v>
      </c>
      <c r="AD393" s="54"/>
      <c r="AE393" s="4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9"/>
      <c r="BQ393" s="39"/>
      <c r="BR393" s="39"/>
      <c r="BS393" s="39"/>
      <c r="BT393" s="39"/>
      <c r="BU393" s="39"/>
      <c r="BV393" s="39"/>
      <c r="BW393" s="39"/>
      <c r="BX393" s="39"/>
      <c r="BY393" s="39"/>
      <c r="BZ393" s="39"/>
      <c r="CA393" s="39"/>
      <c r="CB393" s="39"/>
      <c r="CC393" s="39"/>
      <c r="CD393" s="39"/>
      <c r="CE393" s="39"/>
      <c r="CF393" s="39"/>
      <c r="CG393" s="39"/>
    </row>
    <row r="394" spans="1:85" s="18" customFormat="1" outlineLevel="2" x14ac:dyDescent="0.15">
      <c r="A394" s="10">
        <v>2014</v>
      </c>
      <c r="B394" s="21" t="s">
        <v>1692</v>
      </c>
      <c r="C394" s="26" t="s">
        <v>948</v>
      </c>
      <c r="D394" s="21" t="s">
        <v>1413</v>
      </c>
      <c r="E394" s="19" t="s">
        <v>2270</v>
      </c>
      <c r="F394" s="10">
        <v>2</v>
      </c>
      <c r="G394" s="21" t="s">
        <v>1745</v>
      </c>
      <c r="H394" s="71" t="s">
        <v>1746</v>
      </c>
      <c r="I394" s="21" t="s">
        <v>41</v>
      </c>
      <c r="J394" s="21" t="s">
        <v>24</v>
      </c>
      <c r="K394" s="21" t="s">
        <v>25</v>
      </c>
      <c r="L394" s="10">
        <v>38</v>
      </c>
      <c r="M394" s="10">
        <v>34</v>
      </c>
      <c r="N394" s="21" t="s">
        <v>1562</v>
      </c>
      <c r="O394" s="21" t="s">
        <v>512</v>
      </c>
      <c r="P394" s="21" t="s">
        <v>28</v>
      </c>
      <c r="Q394" s="21" t="s">
        <v>1360</v>
      </c>
      <c r="R394" s="21" t="s">
        <v>1747</v>
      </c>
      <c r="S394" s="10">
        <v>1</v>
      </c>
      <c r="T394" s="10">
        <v>32</v>
      </c>
      <c r="U394" s="10">
        <v>32</v>
      </c>
      <c r="V394" s="21" t="s">
        <v>31</v>
      </c>
      <c r="W394" s="21" t="s">
        <v>31</v>
      </c>
      <c r="X394" s="10"/>
      <c r="Y394" s="28">
        <f>IF(M394&lt;25,1,1+(M394-25)/M394)</f>
        <v>1.2647058823529411</v>
      </c>
      <c r="Z394" s="10">
        <v>1</v>
      </c>
      <c r="AA394" s="28">
        <f>U394*Y394*Z394</f>
        <v>40.470588235294116</v>
      </c>
      <c r="AB394" s="28"/>
      <c r="AC394" s="28">
        <f>AA394+AB394</f>
        <v>40.470588235294116</v>
      </c>
      <c r="AD394" s="10"/>
      <c r="AE394" s="4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9"/>
      <c r="BQ394" s="39"/>
      <c r="BR394" s="39"/>
      <c r="BS394" s="39"/>
      <c r="BT394" s="39"/>
      <c r="BU394" s="39"/>
      <c r="BV394" s="39"/>
      <c r="BW394" s="39"/>
      <c r="BX394" s="39"/>
      <c r="BY394" s="39"/>
      <c r="BZ394" s="39"/>
      <c r="CA394" s="39"/>
      <c r="CB394" s="39"/>
      <c r="CC394" s="39"/>
      <c r="CD394" s="39"/>
      <c r="CE394" s="39"/>
      <c r="CF394" s="39"/>
      <c r="CG394" s="39"/>
    </row>
    <row r="395" spans="1:85" s="18" customFormat="1" outlineLevel="2" x14ac:dyDescent="0.15">
      <c r="A395" s="10"/>
      <c r="B395" s="10"/>
      <c r="C395" s="25"/>
      <c r="D395" s="10"/>
      <c r="E395" s="27" t="s">
        <v>2320</v>
      </c>
      <c r="F395" s="10"/>
      <c r="G395" s="21" t="s">
        <v>1745</v>
      </c>
      <c r="H395" s="72" t="s">
        <v>1746</v>
      </c>
      <c r="I395" s="10"/>
      <c r="J395" s="10"/>
      <c r="K395" s="10"/>
      <c r="L395" s="10"/>
      <c r="M395" s="29">
        <v>3</v>
      </c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28"/>
      <c r="Z395" s="10"/>
      <c r="AA395" s="28"/>
      <c r="AB395" s="28"/>
      <c r="AC395" s="28">
        <f>M395*14</f>
        <v>42</v>
      </c>
      <c r="AD395" s="10"/>
      <c r="AE395" s="4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9"/>
      <c r="BQ395" s="39"/>
      <c r="BR395" s="39"/>
      <c r="BS395" s="39"/>
      <c r="BT395" s="39"/>
      <c r="BU395" s="39"/>
      <c r="BV395" s="39"/>
      <c r="BW395" s="39"/>
      <c r="BX395" s="39"/>
      <c r="BY395" s="39"/>
      <c r="BZ395" s="39"/>
      <c r="CA395" s="39"/>
      <c r="CB395" s="39"/>
      <c r="CC395" s="39"/>
      <c r="CD395" s="39"/>
      <c r="CE395" s="39"/>
      <c r="CF395" s="39"/>
      <c r="CG395" s="39"/>
    </row>
    <row r="396" spans="1:85" s="18" customFormat="1" ht="27" outlineLevel="2" x14ac:dyDescent="0.15">
      <c r="A396" s="21"/>
      <c r="B396" s="21"/>
      <c r="C396" s="26" t="s">
        <v>2390</v>
      </c>
      <c r="D396" s="21"/>
      <c r="E396" s="21" t="s">
        <v>2385</v>
      </c>
      <c r="F396" s="21"/>
      <c r="G396" s="21" t="s">
        <v>1745</v>
      </c>
      <c r="H396" s="71" t="s">
        <v>2455</v>
      </c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8">
        <v>15</v>
      </c>
      <c r="AD396" s="10"/>
      <c r="AE396" s="4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9"/>
      <c r="BQ396" s="39"/>
      <c r="BR396" s="39"/>
      <c r="BS396" s="39"/>
      <c r="BT396" s="39"/>
      <c r="BU396" s="39"/>
      <c r="BV396" s="39"/>
      <c r="BW396" s="39"/>
      <c r="BX396" s="39"/>
      <c r="BY396" s="39"/>
      <c r="BZ396" s="39"/>
      <c r="CA396" s="39"/>
      <c r="CB396" s="39"/>
      <c r="CC396" s="39"/>
      <c r="CD396" s="39"/>
      <c r="CE396" s="39"/>
      <c r="CF396" s="39"/>
      <c r="CG396" s="39"/>
    </row>
    <row r="397" spans="1:85" s="18" customFormat="1" outlineLevel="2" x14ac:dyDescent="0.15">
      <c r="A397" s="10">
        <v>2014</v>
      </c>
      <c r="B397" s="21" t="s">
        <v>1347</v>
      </c>
      <c r="C397" s="26" t="s">
        <v>1348</v>
      </c>
      <c r="D397" s="21" t="s">
        <v>1379</v>
      </c>
      <c r="E397" s="19" t="s">
        <v>2530</v>
      </c>
      <c r="F397" s="10" t="s">
        <v>2531</v>
      </c>
      <c r="G397" s="21" t="s">
        <v>1745</v>
      </c>
      <c r="H397" s="74" t="s">
        <v>1746</v>
      </c>
      <c r="I397" s="52"/>
      <c r="J397" s="52"/>
      <c r="K397" s="52"/>
      <c r="L397" s="52"/>
      <c r="M397" s="51">
        <v>2</v>
      </c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4"/>
      <c r="Y397" s="55"/>
      <c r="Z397" s="54"/>
      <c r="AA397" s="55"/>
      <c r="AB397" s="55"/>
      <c r="AC397" s="28">
        <f>0.3*13*M397</f>
        <v>7.8</v>
      </c>
      <c r="AD397" s="54"/>
      <c r="AE397" s="4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9"/>
      <c r="BQ397" s="39"/>
      <c r="BR397" s="39"/>
      <c r="BS397" s="39"/>
      <c r="BT397" s="39"/>
      <c r="BU397" s="39"/>
      <c r="BV397" s="39"/>
      <c r="BW397" s="39"/>
      <c r="BX397" s="39"/>
      <c r="BY397" s="39"/>
      <c r="BZ397" s="39"/>
      <c r="CA397" s="39"/>
      <c r="CB397" s="39"/>
      <c r="CC397" s="39"/>
      <c r="CD397" s="39"/>
      <c r="CE397" s="39"/>
      <c r="CF397" s="39"/>
      <c r="CG397" s="39"/>
    </row>
    <row r="398" spans="1:85" s="18" customFormat="1" outlineLevel="2" x14ac:dyDescent="0.15">
      <c r="A398" s="57"/>
      <c r="B398" s="52"/>
      <c r="C398" s="58"/>
      <c r="D398" s="52"/>
      <c r="E398" s="52" t="s">
        <v>2798</v>
      </c>
      <c r="F398" s="52"/>
      <c r="G398" s="21" t="s">
        <v>1745</v>
      </c>
      <c r="H398" s="78" t="s">
        <v>2912</v>
      </c>
      <c r="I398" s="52"/>
      <c r="J398" s="52"/>
      <c r="K398" s="52"/>
      <c r="L398" s="52"/>
      <c r="M398" s="53">
        <v>9</v>
      </c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4"/>
      <c r="Y398" s="55"/>
      <c r="Z398" s="54"/>
      <c r="AA398" s="55"/>
      <c r="AB398" s="55"/>
      <c r="AC398" s="55">
        <f>2*M398</f>
        <v>18</v>
      </c>
      <c r="AD398" s="54"/>
      <c r="AE398" s="4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9"/>
      <c r="BQ398" s="39"/>
      <c r="BR398" s="39"/>
      <c r="BS398" s="39"/>
      <c r="BT398" s="39"/>
      <c r="BU398" s="39"/>
      <c r="BV398" s="39"/>
      <c r="BW398" s="39"/>
      <c r="BX398" s="39"/>
      <c r="BY398" s="39"/>
      <c r="BZ398" s="39"/>
      <c r="CA398" s="39"/>
      <c r="CB398" s="39"/>
      <c r="CC398" s="39"/>
      <c r="CD398" s="39"/>
      <c r="CE398" s="39"/>
      <c r="CF398" s="39"/>
      <c r="CG398" s="39"/>
    </row>
    <row r="399" spans="1:85" s="18" customFormat="1" outlineLevel="1" x14ac:dyDescent="0.15">
      <c r="A399" s="57"/>
      <c r="B399" s="52"/>
      <c r="C399" s="58"/>
      <c r="D399" s="52"/>
      <c r="E399" s="52"/>
      <c r="F399" s="52"/>
      <c r="G399" s="88" t="s">
        <v>3112</v>
      </c>
      <c r="H399" s="78"/>
      <c r="I399" s="52"/>
      <c r="J399" s="52"/>
      <c r="K399" s="52"/>
      <c r="L399" s="52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4"/>
      <c r="Y399" s="55"/>
      <c r="Z399" s="54"/>
      <c r="AA399" s="55"/>
      <c r="AB399" s="55"/>
      <c r="AC399" s="55">
        <f>SUBTOTAL(9,AC394:AC398)</f>
        <v>123.27058823529411</v>
      </c>
      <c r="AD399" s="54"/>
      <c r="AE399" s="4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9"/>
      <c r="BQ399" s="39"/>
      <c r="BR399" s="39"/>
      <c r="BS399" s="39"/>
      <c r="BT399" s="39"/>
      <c r="BU399" s="39"/>
      <c r="BV399" s="39"/>
      <c r="BW399" s="39"/>
      <c r="BX399" s="39"/>
      <c r="BY399" s="39"/>
      <c r="BZ399" s="39"/>
      <c r="CA399" s="39"/>
      <c r="CB399" s="39"/>
      <c r="CC399" s="39"/>
      <c r="CD399" s="39"/>
      <c r="CE399" s="39"/>
      <c r="CF399" s="39"/>
      <c r="CG399" s="39"/>
    </row>
    <row r="400" spans="1:85" s="18" customFormat="1" outlineLevel="2" x14ac:dyDescent="0.15">
      <c r="A400" s="10">
        <v>2016</v>
      </c>
      <c r="B400" s="21" t="s">
        <v>407</v>
      </c>
      <c r="C400" s="26" t="s">
        <v>408</v>
      </c>
      <c r="D400" s="21" t="s">
        <v>1413</v>
      </c>
      <c r="E400" s="21" t="s">
        <v>2295</v>
      </c>
      <c r="F400" s="10">
        <v>3</v>
      </c>
      <c r="G400" s="21" t="s">
        <v>428</v>
      </c>
      <c r="H400" s="71" t="s">
        <v>429</v>
      </c>
      <c r="I400" s="21" t="s">
        <v>23</v>
      </c>
      <c r="J400" s="21" t="s">
        <v>24</v>
      </c>
      <c r="K400" s="21" t="s">
        <v>25</v>
      </c>
      <c r="L400" s="10">
        <v>88</v>
      </c>
      <c r="M400" s="10">
        <v>88</v>
      </c>
      <c r="N400" s="21" t="s">
        <v>1986</v>
      </c>
      <c r="O400" s="21" t="s">
        <v>421</v>
      </c>
      <c r="P400" s="21" t="s">
        <v>28</v>
      </c>
      <c r="Q400" s="21" t="s">
        <v>29</v>
      </c>
      <c r="R400" s="21" t="s">
        <v>2187</v>
      </c>
      <c r="S400" s="10">
        <v>1</v>
      </c>
      <c r="T400" s="10">
        <v>48</v>
      </c>
      <c r="U400" s="10">
        <v>32</v>
      </c>
      <c r="V400" s="10"/>
      <c r="W400" s="10">
        <v>16</v>
      </c>
      <c r="X400" s="27">
        <v>1</v>
      </c>
      <c r="Y400" s="28">
        <f>IF(M400&lt;25,1,1+(M400-25)/M400)</f>
        <v>1.7159090909090908</v>
      </c>
      <c r="Z400" s="10">
        <v>1</v>
      </c>
      <c r="AA400" s="28">
        <f>U400*Y400*Z400</f>
        <v>54.909090909090907</v>
      </c>
      <c r="AB400" s="28">
        <f>X400*W400*Y400</f>
        <v>27.454545454545453</v>
      </c>
      <c r="AC400" s="28">
        <f>AA400+AB400</f>
        <v>82.36363636363636</v>
      </c>
      <c r="AD400" s="10"/>
      <c r="AE400" s="4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9"/>
      <c r="BQ400" s="39"/>
      <c r="BR400" s="39"/>
      <c r="BS400" s="39"/>
      <c r="BT400" s="39"/>
      <c r="BU400" s="39"/>
      <c r="BV400" s="39"/>
      <c r="BW400" s="39"/>
      <c r="BX400" s="39"/>
      <c r="BY400" s="39"/>
      <c r="BZ400" s="39"/>
      <c r="CA400" s="39"/>
      <c r="CB400" s="39"/>
      <c r="CC400" s="39"/>
      <c r="CD400" s="39"/>
      <c r="CE400" s="39"/>
      <c r="CF400" s="39"/>
      <c r="CG400" s="39"/>
    </row>
    <row r="401" spans="1:85" s="18" customFormat="1" outlineLevel="2" x14ac:dyDescent="0.15">
      <c r="A401" s="10">
        <v>2017</v>
      </c>
      <c r="B401" s="21" t="s">
        <v>407</v>
      </c>
      <c r="C401" s="26" t="s">
        <v>408</v>
      </c>
      <c r="D401" s="21" t="s">
        <v>1379</v>
      </c>
      <c r="E401" s="21" t="s">
        <v>2295</v>
      </c>
      <c r="F401" s="10">
        <v>3</v>
      </c>
      <c r="G401" s="21" t="s">
        <v>428</v>
      </c>
      <c r="H401" s="71" t="s">
        <v>429</v>
      </c>
      <c r="I401" s="21" t="s">
        <v>23</v>
      </c>
      <c r="J401" s="21" t="s">
        <v>24</v>
      </c>
      <c r="K401" s="21" t="s">
        <v>25</v>
      </c>
      <c r="L401" s="10">
        <v>100</v>
      </c>
      <c r="M401" s="10">
        <v>101</v>
      </c>
      <c r="N401" s="21" t="s">
        <v>198</v>
      </c>
      <c r="O401" s="21" t="s">
        <v>430</v>
      </c>
      <c r="P401" s="21" t="s">
        <v>28</v>
      </c>
      <c r="Q401" s="21" t="s">
        <v>29</v>
      </c>
      <c r="R401" s="21" t="s">
        <v>431</v>
      </c>
      <c r="S401" s="10">
        <v>1</v>
      </c>
      <c r="T401" s="10">
        <v>48</v>
      </c>
      <c r="U401" s="10">
        <v>32</v>
      </c>
      <c r="V401" s="10"/>
      <c r="W401" s="10">
        <v>16</v>
      </c>
      <c r="X401" s="27">
        <v>1</v>
      </c>
      <c r="Y401" s="28">
        <f>IF(M401&lt;25,1,1+(M401-25)/M401)</f>
        <v>1.7524752475247525</v>
      </c>
      <c r="Z401" s="10">
        <v>1</v>
      </c>
      <c r="AA401" s="28">
        <f>U401*Y401*Z401</f>
        <v>56.079207920792079</v>
      </c>
      <c r="AB401" s="28">
        <f>X401*W401*Y401</f>
        <v>28.03960396039604</v>
      </c>
      <c r="AC401" s="28">
        <f>AA401+AB401</f>
        <v>84.118811881188122</v>
      </c>
      <c r="AD401" s="10"/>
      <c r="AE401" s="4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9"/>
      <c r="BQ401" s="39"/>
      <c r="BR401" s="39"/>
      <c r="BS401" s="39"/>
      <c r="BT401" s="39"/>
      <c r="BU401" s="39"/>
      <c r="BV401" s="39"/>
      <c r="BW401" s="39"/>
      <c r="BX401" s="39"/>
      <c r="BY401" s="39"/>
      <c r="BZ401" s="39"/>
      <c r="CA401" s="39"/>
      <c r="CB401" s="39"/>
      <c r="CC401" s="39"/>
      <c r="CD401" s="39"/>
      <c r="CE401" s="39"/>
      <c r="CF401" s="39"/>
      <c r="CG401" s="39"/>
    </row>
    <row r="402" spans="1:85" s="18" customFormat="1" outlineLevel="2" x14ac:dyDescent="0.15">
      <c r="A402" s="10">
        <v>2014</v>
      </c>
      <c r="B402" s="21" t="s">
        <v>1461</v>
      </c>
      <c r="C402" s="26" t="s">
        <v>1462</v>
      </c>
      <c r="D402" s="21" t="s">
        <v>1413</v>
      </c>
      <c r="E402" s="21" t="s">
        <v>2287</v>
      </c>
      <c r="F402" s="10">
        <v>2</v>
      </c>
      <c r="G402" s="21" t="s">
        <v>428</v>
      </c>
      <c r="H402" s="71" t="s">
        <v>429</v>
      </c>
      <c r="I402" s="21" t="s">
        <v>23</v>
      </c>
      <c r="J402" s="21" t="s">
        <v>24</v>
      </c>
      <c r="K402" s="21" t="s">
        <v>25</v>
      </c>
      <c r="L402" s="10">
        <v>74</v>
      </c>
      <c r="M402" s="10">
        <v>30</v>
      </c>
      <c r="N402" s="21" t="s">
        <v>1439</v>
      </c>
      <c r="O402" s="21" t="s">
        <v>246</v>
      </c>
      <c r="P402" s="21" t="s">
        <v>28</v>
      </c>
      <c r="Q402" s="21" t="s">
        <v>1354</v>
      </c>
      <c r="R402" s="21" t="s">
        <v>1656</v>
      </c>
      <c r="S402" s="10">
        <v>1</v>
      </c>
      <c r="T402" s="10">
        <v>32</v>
      </c>
      <c r="U402" s="10">
        <v>28</v>
      </c>
      <c r="V402" s="10">
        <v>4</v>
      </c>
      <c r="W402" s="21" t="s">
        <v>31</v>
      </c>
      <c r="X402" s="10">
        <v>1</v>
      </c>
      <c r="Y402" s="28">
        <f>IF(M402&lt;25,1,1+(M402-25)/M402)</f>
        <v>1.1666666666666667</v>
      </c>
      <c r="Z402" s="10">
        <v>1</v>
      </c>
      <c r="AA402" s="28">
        <f>U402*Y402*Z402</f>
        <v>32.666666666666671</v>
      </c>
      <c r="AB402" s="28">
        <f>X402*V402*Y402</f>
        <v>4.666666666666667</v>
      </c>
      <c r="AC402" s="28">
        <f>AA402+AB402</f>
        <v>37.333333333333336</v>
      </c>
      <c r="AD402" s="10"/>
      <c r="AE402" s="4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9"/>
      <c r="BQ402" s="39"/>
      <c r="BR402" s="39"/>
      <c r="BS402" s="39"/>
      <c r="BT402" s="39"/>
      <c r="BU402" s="39"/>
      <c r="BV402" s="39"/>
      <c r="BW402" s="39"/>
      <c r="BX402" s="39"/>
      <c r="BY402" s="39"/>
      <c r="BZ402" s="39"/>
      <c r="CA402" s="39"/>
      <c r="CB402" s="39"/>
      <c r="CC402" s="39"/>
      <c r="CD402" s="39"/>
      <c r="CE402" s="39"/>
      <c r="CF402" s="39"/>
      <c r="CG402" s="39"/>
    </row>
    <row r="403" spans="1:85" s="18" customFormat="1" outlineLevel="2" x14ac:dyDescent="0.15">
      <c r="A403" s="10"/>
      <c r="B403" s="10"/>
      <c r="C403" s="25"/>
      <c r="D403" s="10"/>
      <c r="E403" s="27" t="s">
        <v>2320</v>
      </c>
      <c r="F403" s="10"/>
      <c r="G403" s="21" t="s">
        <v>428</v>
      </c>
      <c r="H403" s="72" t="s">
        <v>429</v>
      </c>
      <c r="I403" s="10"/>
      <c r="J403" s="10"/>
      <c r="K403" s="10"/>
      <c r="L403" s="10"/>
      <c r="M403" s="29">
        <v>4</v>
      </c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28"/>
      <c r="Z403" s="10"/>
      <c r="AA403" s="28"/>
      <c r="AB403" s="28"/>
      <c r="AC403" s="28">
        <f>M403*14</f>
        <v>56</v>
      </c>
      <c r="AD403" s="10"/>
      <c r="AE403" s="4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9"/>
      <c r="BQ403" s="39"/>
      <c r="BR403" s="39"/>
      <c r="BS403" s="39"/>
      <c r="BT403" s="39"/>
      <c r="BU403" s="39"/>
      <c r="BV403" s="39"/>
      <c r="BW403" s="39"/>
      <c r="BX403" s="39"/>
      <c r="BY403" s="39"/>
      <c r="BZ403" s="39"/>
      <c r="CA403" s="39"/>
      <c r="CB403" s="39"/>
      <c r="CC403" s="39"/>
      <c r="CD403" s="39"/>
      <c r="CE403" s="39"/>
      <c r="CF403" s="39"/>
      <c r="CG403" s="39"/>
    </row>
    <row r="404" spans="1:85" s="18" customFormat="1" outlineLevel="2" x14ac:dyDescent="0.15">
      <c r="A404" s="57"/>
      <c r="B404" s="52"/>
      <c r="C404" s="58"/>
      <c r="D404" s="52"/>
      <c r="E404" s="52" t="s">
        <v>2798</v>
      </c>
      <c r="F404" s="52"/>
      <c r="G404" s="21" t="s">
        <v>428</v>
      </c>
      <c r="H404" s="78" t="s">
        <v>2913</v>
      </c>
      <c r="I404" s="52"/>
      <c r="J404" s="52"/>
      <c r="K404" s="52"/>
      <c r="L404" s="52"/>
      <c r="M404" s="53">
        <v>11</v>
      </c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4"/>
      <c r="Y404" s="55"/>
      <c r="Z404" s="54"/>
      <c r="AA404" s="55"/>
      <c r="AB404" s="55"/>
      <c r="AC404" s="55">
        <f>2*M404</f>
        <v>22</v>
      </c>
      <c r="AD404" s="54"/>
      <c r="AE404" s="4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9"/>
      <c r="BQ404" s="39"/>
      <c r="BR404" s="39"/>
      <c r="BS404" s="39"/>
      <c r="BT404" s="39"/>
      <c r="BU404" s="39"/>
      <c r="BV404" s="39"/>
      <c r="BW404" s="39"/>
      <c r="BX404" s="39"/>
      <c r="BY404" s="39"/>
      <c r="BZ404" s="39"/>
      <c r="CA404" s="39"/>
      <c r="CB404" s="39"/>
      <c r="CC404" s="39"/>
      <c r="CD404" s="39"/>
      <c r="CE404" s="39"/>
      <c r="CF404" s="39"/>
      <c r="CG404" s="39"/>
    </row>
    <row r="405" spans="1:85" s="18" customFormat="1" outlineLevel="1" x14ac:dyDescent="0.15">
      <c r="A405" s="57"/>
      <c r="B405" s="52"/>
      <c r="C405" s="58"/>
      <c r="D405" s="52"/>
      <c r="E405" s="52"/>
      <c r="F405" s="52"/>
      <c r="G405" s="88" t="s">
        <v>3113</v>
      </c>
      <c r="H405" s="78"/>
      <c r="I405" s="52"/>
      <c r="J405" s="52"/>
      <c r="K405" s="52"/>
      <c r="L405" s="52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4"/>
      <c r="Y405" s="55"/>
      <c r="Z405" s="54"/>
      <c r="AA405" s="55"/>
      <c r="AB405" s="55"/>
      <c r="AC405" s="55">
        <f>SUBTOTAL(9,AC400:AC404)</f>
        <v>281.81578157815784</v>
      </c>
      <c r="AD405" s="54"/>
      <c r="AE405" s="4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9"/>
      <c r="BQ405" s="39"/>
      <c r="BR405" s="39"/>
      <c r="BS405" s="39"/>
      <c r="BT405" s="39"/>
      <c r="BU405" s="39"/>
      <c r="BV405" s="39"/>
      <c r="BW405" s="39"/>
      <c r="BX405" s="39"/>
      <c r="BY405" s="39"/>
      <c r="BZ405" s="39"/>
      <c r="CA405" s="39"/>
      <c r="CB405" s="39"/>
      <c r="CC405" s="39"/>
      <c r="CD405" s="39"/>
      <c r="CE405" s="39"/>
      <c r="CF405" s="39"/>
      <c r="CG405" s="39"/>
    </row>
    <row r="406" spans="1:85" s="18" customFormat="1" outlineLevel="2" x14ac:dyDescent="0.15">
      <c r="A406" s="57"/>
      <c r="B406" s="52"/>
      <c r="C406" s="58"/>
      <c r="D406" s="52"/>
      <c r="E406" s="52" t="s">
        <v>2798</v>
      </c>
      <c r="F406" s="52"/>
      <c r="G406" s="21" t="s">
        <v>3043</v>
      </c>
      <c r="H406" s="78" t="s">
        <v>3042</v>
      </c>
      <c r="I406" s="52"/>
      <c r="J406" s="52"/>
      <c r="K406" s="52"/>
      <c r="L406" s="52"/>
      <c r="M406" s="53">
        <v>12</v>
      </c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4"/>
      <c r="Y406" s="55"/>
      <c r="Z406" s="54"/>
      <c r="AA406" s="55"/>
      <c r="AB406" s="55"/>
      <c r="AC406" s="55">
        <f>2*M406</f>
        <v>24</v>
      </c>
      <c r="AD406" s="54"/>
      <c r="AE406" s="4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9"/>
      <c r="BQ406" s="39"/>
      <c r="BR406" s="39"/>
      <c r="BS406" s="39"/>
      <c r="BT406" s="39"/>
      <c r="BU406" s="39"/>
      <c r="BV406" s="39"/>
      <c r="BW406" s="39"/>
      <c r="BX406" s="39"/>
      <c r="BY406" s="39"/>
      <c r="BZ406" s="39"/>
      <c r="CA406" s="39"/>
      <c r="CB406" s="39"/>
      <c r="CC406" s="39"/>
      <c r="CD406" s="39"/>
      <c r="CE406" s="39"/>
      <c r="CF406" s="39"/>
      <c r="CG406" s="39"/>
    </row>
    <row r="407" spans="1:85" s="18" customFormat="1" outlineLevel="1" x14ac:dyDescent="0.15">
      <c r="A407" s="57"/>
      <c r="B407" s="52"/>
      <c r="C407" s="58"/>
      <c r="D407" s="52"/>
      <c r="E407" s="52"/>
      <c r="F407" s="52"/>
      <c r="G407" s="88" t="s">
        <v>3114</v>
      </c>
      <c r="H407" s="78"/>
      <c r="I407" s="52"/>
      <c r="J407" s="52"/>
      <c r="K407" s="52"/>
      <c r="L407" s="52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4"/>
      <c r="Y407" s="55"/>
      <c r="Z407" s="54"/>
      <c r="AA407" s="55"/>
      <c r="AB407" s="55"/>
      <c r="AC407" s="55">
        <f>SUBTOTAL(9,AC406:AC406)</f>
        <v>24</v>
      </c>
      <c r="AD407" s="54"/>
      <c r="AE407" s="4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9"/>
      <c r="BQ407" s="39"/>
      <c r="BR407" s="39"/>
      <c r="BS407" s="39"/>
      <c r="BT407" s="39"/>
      <c r="BU407" s="39"/>
      <c r="BV407" s="39"/>
      <c r="BW407" s="39"/>
      <c r="BX407" s="39"/>
      <c r="BY407" s="39"/>
      <c r="BZ407" s="39"/>
      <c r="CA407" s="39"/>
      <c r="CB407" s="39"/>
      <c r="CC407" s="39"/>
      <c r="CD407" s="39"/>
      <c r="CE407" s="39"/>
      <c r="CF407" s="39"/>
      <c r="CG407" s="39"/>
    </row>
    <row r="408" spans="1:85" s="18" customFormat="1" outlineLevel="2" x14ac:dyDescent="0.15">
      <c r="A408" s="10">
        <v>2015</v>
      </c>
      <c r="B408" s="21" t="s">
        <v>542</v>
      </c>
      <c r="C408" s="26" t="s">
        <v>543</v>
      </c>
      <c r="D408" s="21" t="s">
        <v>1379</v>
      </c>
      <c r="E408" s="21" t="s">
        <v>2287</v>
      </c>
      <c r="F408" s="10">
        <v>3</v>
      </c>
      <c r="G408" s="21" t="s">
        <v>544</v>
      </c>
      <c r="H408" s="71" t="s">
        <v>545</v>
      </c>
      <c r="I408" s="21" t="s">
        <v>23</v>
      </c>
      <c r="J408" s="21" t="s">
        <v>24</v>
      </c>
      <c r="K408" s="21" t="s">
        <v>25</v>
      </c>
      <c r="L408" s="10">
        <v>60</v>
      </c>
      <c r="M408" s="10">
        <v>28</v>
      </c>
      <c r="N408" s="21" t="s">
        <v>303</v>
      </c>
      <c r="O408" s="21" t="s">
        <v>232</v>
      </c>
      <c r="P408" s="21" t="s">
        <v>28</v>
      </c>
      <c r="Q408" s="21" t="s">
        <v>42</v>
      </c>
      <c r="R408" s="21" t="s">
        <v>546</v>
      </c>
      <c r="S408" s="10">
        <v>1</v>
      </c>
      <c r="T408" s="10">
        <v>48</v>
      </c>
      <c r="U408" s="10">
        <v>44</v>
      </c>
      <c r="V408" s="10">
        <v>4</v>
      </c>
      <c r="W408" s="21" t="s">
        <v>31</v>
      </c>
      <c r="X408" s="10">
        <v>1</v>
      </c>
      <c r="Y408" s="28">
        <f>IF(M408&lt;25,1,1+(M408-25)/M408)</f>
        <v>1.1071428571428572</v>
      </c>
      <c r="Z408" s="10">
        <v>1</v>
      </c>
      <c r="AA408" s="28">
        <f>U408*Y408*Z408</f>
        <v>48.714285714285715</v>
      </c>
      <c r="AB408" s="28">
        <f>X408*V408*Y408</f>
        <v>4.4285714285714288</v>
      </c>
      <c r="AC408" s="28">
        <f>AA408+AB408</f>
        <v>53.142857142857146</v>
      </c>
      <c r="AD408" s="10"/>
      <c r="AE408" s="4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  <c r="BN408" s="39"/>
      <c r="BO408" s="39"/>
      <c r="BP408" s="39"/>
      <c r="BQ408" s="39"/>
      <c r="BR408" s="39"/>
      <c r="BS408" s="39"/>
      <c r="BT408" s="39"/>
      <c r="BU408" s="39"/>
      <c r="BV408" s="39"/>
      <c r="BW408" s="39"/>
      <c r="BX408" s="39"/>
      <c r="BY408" s="39"/>
      <c r="BZ408" s="39"/>
      <c r="CA408" s="39"/>
      <c r="CB408" s="39"/>
      <c r="CC408" s="39"/>
      <c r="CD408" s="39"/>
      <c r="CE408" s="39"/>
      <c r="CF408" s="39"/>
      <c r="CG408" s="39"/>
    </row>
    <row r="409" spans="1:85" s="18" customFormat="1" outlineLevel="2" x14ac:dyDescent="0.15">
      <c r="A409" s="10">
        <v>2015</v>
      </c>
      <c r="B409" s="21" t="s">
        <v>542</v>
      </c>
      <c r="C409" s="26" t="s">
        <v>543</v>
      </c>
      <c r="D409" s="21" t="s">
        <v>1379</v>
      </c>
      <c r="E409" s="21" t="s">
        <v>2287</v>
      </c>
      <c r="F409" s="10">
        <v>3</v>
      </c>
      <c r="G409" s="21" t="s">
        <v>544</v>
      </c>
      <c r="H409" s="71" t="s">
        <v>545</v>
      </c>
      <c r="I409" s="21" t="s">
        <v>23</v>
      </c>
      <c r="J409" s="21" t="s">
        <v>24</v>
      </c>
      <c r="K409" s="21" t="s">
        <v>25</v>
      </c>
      <c r="L409" s="10">
        <v>64</v>
      </c>
      <c r="M409" s="10">
        <v>29</v>
      </c>
      <c r="N409" s="21" t="s">
        <v>198</v>
      </c>
      <c r="O409" s="21" t="s">
        <v>246</v>
      </c>
      <c r="P409" s="21" t="s">
        <v>28</v>
      </c>
      <c r="Q409" s="21" t="s">
        <v>42</v>
      </c>
      <c r="R409" s="21" t="s">
        <v>547</v>
      </c>
      <c r="S409" s="10">
        <v>1</v>
      </c>
      <c r="T409" s="10">
        <v>48</v>
      </c>
      <c r="U409" s="10">
        <v>44</v>
      </c>
      <c r="V409" s="10">
        <v>4</v>
      </c>
      <c r="W409" s="21" t="s">
        <v>31</v>
      </c>
      <c r="X409" s="10">
        <v>1</v>
      </c>
      <c r="Y409" s="28">
        <f>IF(M409&lt;25,1,1+(M409-25)/M409)</f>
        <v>1.1379310344827587</v>
      </c>
      <c r="Z409" s="10">
        <v>1</v>
      </c>
      <c r="AA409" s="28">
        <f>U409*Y409*Z409</f>
        <v>50.068965517241381</v>
      </c>
      <c r="AB409" s="28">
        <f>X409*V409*Y409</f>
        <v>4.5517241379310347</v>
      </c>
      <c r="AC409" s="28">
        <f>AA409+AB409</f>
        <v>54.620689655172413</v>
      </c>
      <c r="AD409" s="10"/>
      <c r="AE409" s="4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9"/>
      <c r="BQ409" s="39"/>
      <c r="BR409" s="39"/>
      <c r="BS409" s="39"/>
      <c r="BT409" s="39"/>
      <c r="BU409" s="39"/>
      <c r="BV409" s="39"/>
      <c r="BW409" s="39"/>
      <c r="BX409" s="39"/>
      <c r="BY409" s="39"/>
      <c r="BZ409" s="39"/>
      <c r="CA409" s="39"/>
      <c r="CB409" s="39"/>
      <c r="CC409" s="39"/>
      <c r="CD409" s="39"/>
      <c r="CE409" s="39"/>
      <c r="CF409" s="39"/>
      <c r="CG409" s="39"/>
    </row>
    <row r="410" spans="1:85" s="18" customFormat="1" outlineLevel="2" x14ac:dyDescent="0.15">
      <c r="A410" s="21"/>
      <c r="B410" s="21"/>
      <c r="C410" s="21" t="s">
        <v>2625</v>
      </c>
      <c r="D410" s="21" t="s">
        <v>2580</v>
      </c>
      <c r="E410" s="21" t="s">
        <v>2581</v>
      </c>
      <c r="F410" s="21"/>
      <c r="G410" s="21" t="s">
        <v>544</v>
      </c>
      <c r="H410" s="71" t="s">
        <v>2626</v>
      </c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 t="s">
        <v>29</v>
      </c>
      <c r="AC410" s="21">
        <v>24.59</v>
      </c>
      <c r="AD410" s="21" t="s">
        <v>2745</v>
      </c>
      <c r="AE410" s="4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9"/>
      <c r="BQ410" s="39"/>
      <c r="BR410" s="39"/>
      <c r="BS410" s="39"/>
      <c r="BT410" s="39"/>
      <c r="BU410" s="39"/>
      <c r="BV410" s="39"/>
      <c r="BW410" s="39"/>
      <c r="BX410" s="39"/>
      <c r="BY410" s="39"/>
      <c r="BZ410" s="39"/>
      <c r="CA410" s="39"/>
      <c r="CB410" s="39"/>
      <c r="CC410" s="39"/>
      <c r="CD410" s="39"/>
      <c r="CE410" s="39"/>
      <c r="CF410" s="39"/>
      <c r="CG410" s="39"/>
    </row>
    <row r="411" spans="1:85" s="18" customFormat="1" outlineLevel="2" x14ac:dyDescent="0.15">
      <c r="A411" s="10"/>
      <c r="B411" s="10"/>
      <c r="C411" s="25"/>
      <c r="D411" s="10"/>
      <c r="E411" s="27" t="s">
        <v>2320</v>
      </c>
      <c r="F411" s="10"/>
      <c r="G411" s="21" t="s">
        <v>544</v>
      </c>
      <c r="H411" s="72" t="s">
        <v>545</v>
      </c>
      <c r="I411" s="10"/>
      <c r="J411" s="10"/>
      <c r="K411" s="10"/>
      <c r="L411" s="10"/>
      <c r="M411" s="29">
        <v>6</v>
      </c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28"/>
      <c r="Z411" s="10"/>
      <c r="AA411" s="28"/>
      <c r="AB411" s="28"/>
      <c r="AC411" s="28">
        <f>M411*14</f>
        <v>84</v>
      </c>
      <c r="AD411" s="10"/>
      <c r="AE411" s="4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9"/>
      <c r="BQ411" s="39"/>
      <c r="BR411" s="39"/>
      <c r="BS411" s="39"/>
      <c r="BT411" s="39"/>
      <c r="BU411" s="39"/>
      <c r="BV411" s="39"/>
      <c r="BW411" s="39"/>
      <c r="BX411" s="39"/>
      <c r="BY411" s="39"/>
      <c r="BZ411" s="39"/>
      <c r="CA411" s="39"/>
      <c r="CB411" s="39"/>
      <c r="CC411" s="39"/>
      <c r="CD411" s="39"/>
      <c r="CE411" s="39"/>
      <c r="CF411" s="39"/>
      <c r="CG411" s="39"/>
    </row>
    <row r="412" spans="1:85" s="18" customFormat="1" outlineLevel="2" x14ac:dyDescent="0.15">
      <c r="A412" s="10">
        <v>2014</v>
      </c>
      <c r="B412" s="21" t="s">
        <v>1658</v>
      </c>
      <c r="C412" s="26" t="s">
        <v>1659</v>
      </c>
      <c r="D412" s="21" t="s">
        <v>1413</v>
      </c>
      <c r="E412" s="21" t="s">
        <v>2280</v>
      </c>
      <c r="F412" s="10">
        <v>3</v>
      </c>
      <c r="G412" s="21" t="s">
        <v>544</v>
      </c>
      <c r="H412" s="72" t="s">
        <v>545</v>
      </c>
      <c r="I412" s="21" t="s">
        <v>23</v>
      </c>
      <c r="J412" s="21" t="s">
        <v>24</v>
      </c>
      <c r="K412" s="21" t="s">
        <v>25</v>
      </c>
      <c r="L412" s="10">
        <v>60</v>
      </c>
      <c r="M412" s="10">
        <v>30</v>
      </c>
      <c r="N412" s="21" t="s">
        <v>1660</v>
      </c>
      <c r="O412" s="21" t="s">
        <v>1022</v>
      </c>
      <c r="P412" s="21" t="s">
        <v>28</v>
      </c>
      <c r="Q412" s="21" t="s">
        <v>1349</v>
      </c>
      <c r="R412" s="21" t="s">
        <v>1661</v>
      </c>
      <c r="S412" s="10">
        <v>1</v>
      </c>
      <c r="T412" s="10">
        <v>48</v>
      </c>
      <c r="U412" s="10">
        <v>48</v>
      </c>
      <c r="V412" s="21" t="s">
        <v>31</v>
      </c>
      <c r="W412" s="21" t="s">
        <v>31</v>
      </c>
      <c r="X412" s="10"/>
      <c r="Y412" s="28">
        <f>IF(M412&lt;25,1,1+(M412-25)/M412)</f>
        <v>1.1666666666666667</v>
      </c>
      <c r="Z412" s="10">
        <v>1</v>
      </c>
      <c r="AA412" s="28">
        <f>U412*Y412*Z412</f>
        <v>56</v>
      </c>
      <c r="AB412" s="28"/>
      <c r="AC412" s="28">
        <f>AA412+AB412</f>
        <v>56</v>
      </c>
      <c r="AD412" s="10"/>
      <c r="AE412" s="4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9"/>
      <c r="BQ412" s="39"/>
      <c r="BR412" s="39"/>
      <c r="BS412" s="39"/>
      <c r="BT412" s="39"/>
      <c r="BU412" s="39"/>
      <c r="BV412" s="39"/>
      <c r="BW412" s="39"/>
      <c r="BX412" s="39"/>
      <c r="BY412" s="39"/>
      <c r="BZ412" s="39"/>
      <c r="CA412" s="39"/>
      <c r="CB412" s="39"/>
      <c r="CC412" s="39"/>
      <c r="CD412" s="39"/>
      <c r="CE412" s="39"/>
      <c r="CF412" s="39"/>
      <c r="CG412" s="39"/>
    </row>
    <row r="413" spans="1:85" s="18" customFormat="1" outlineLevel="2" x14ac:dyDescent="0.15">
      <c r="A413" s="10">
        <v>2014</v>
      </c>
      <c r="B413" s="21" t="s">
        <v>1658</v>
      </c>
      <c r="C413" s="26" t="s">
        <v>1659</v>
      </c>
      <c r="D413" s="21" t="s">
        <v>1413</v>
      </c>
      <c r="E413" s="21" t="s">
        <v>2280</v>
      </c>
      <c r="F413" s="10">
        <v>3</v>
      </c>
      <c r="G413" s="21" t="s">
        <v>544</v>
      </c>
      <c r="H413" s="72" t="s">
        <v>545</v>
      </c>
      <c r="I413" s="21" t="s">
        <v>23</v>
      </c>
      <c r="J413" s="21" t="s">
        <v>24</v>
      </c>
      <c r="K413" s="21" t="s">
        <v>25</v>
      </c>
      <c r="L413" s="10">
        <v>64</v>
      </c>
      <c r="M413" s="10">
        <v>40</v>
      </c>
      <c r="N413" s="21" t="s">
        <v>1839</v>
      </c>
      <c r="O413" s="21" t="s">
        <v>1022</v>
      </c>
      <c r="P413" s="21" t="s">
        <v>28</v>
      </c>
      <c r="Q413" s="21" t="s">
        <v>1349</v>
      </c>
      <c r="R413" s="21" t="s">
        <v>1840</v>
      </c>
      <c r="S413" s="10">
        <v>1</v>
      </c>
      <c r="T413" s="10">
        <v>48</v>
      </c>
      <c r="U413" s="10">
        <v>48</v>
      </c>
      <c r="V413" s="21" t="s">
        <v>31</v>
      </c>
      <c r="W413" s="21" t="s">
        <v>31</v>
      </c>
      <c r="X413" s="10"/>
      <c r="Y413" s="28">
        <f>IF(M413&lt;25,1,1+(M413-25)/M413)</f>
        <v>1.375</v>
      </c>
      <c r="Z413" s="10">
        <v>1</v>
      </c>
      <c r="AA413" s="28">
        <f>U413*Y413*Z413</f>
        <v>66</v>
      </c>
      <c r="AB413" s="28"/>
      <c r="AC413" s="28">
        <f>AA413+AB413</f>
        <v>66</v>
      </c>
      <c r="AD413" s="10"/>
      <c r="AE413" s="4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9"/>
      <c r="BQ413" s="39"/>
      <c r="BR413" s="39"/>
      <c r="BS413" s="39"/>
      <c r="BT413" s="39"/>
      <c r="BU413" s="39"/>
      <c r="BV413" s="39"/>
      <c r="BW413" s="39"/>
      <c r="BX413" s="39"/>
      <c r="BY413" s="39"/>
      <c r="BZ413" s="39"/>
      <c r="CA413" s="39"/>
      <c r="CB413" s="39"/>
      <c r="CC413" s="39"/>
      <c r="CD413" s="39"/>
      <c r="CE413" s="39"/>
      <c r="CF413" s="39"/>
      <c r="CG413" s="39"/>
    </row>
    <row r="414" spans="1:85" s="18" customFormat="1" outlineLevel="2" x14ac:dyDescent="0.15">
      <c r="A414" s="57"/>
      <c r="B414" s="52"/>
      <c r="C414" s="58"/>
      <c r="D414" s="52"/>
      <c r="E414" s="52" t="s">
        <v>2798</v>
      </c>
      <c r="F414" s="52"/>
      <c r="G414" s="21" t="s">
        <v>544</v>
      </c>
      <c r="H414" s="72" t="s">
        <v>545</v>
      </c>
      <c r="I414" s="52"/>
      <c r="J414" s="52"/>
      <c r="K414" s="52"/>
      <c r="L414" s="52"/>
      <c r="M414" s="53">
        <v>4</v>
      </c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4"/>
      <c r="Y414" s="55"/>
      <c r="Z414" s="54"/>
      <c r="AA414" s="55"/>
      <c r="AB414" s="55"/>
      <c r="AC414" s="55">
        <f>2*M414</f>
        <v>8</v>
      </c>
      <c r="AD414" s="54"/>
      <c r="AE414" s="4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9"/>
      <c r="BQ414" s="39"/>
      <c r="BR414" s="39"/>
      <c r="BS414" s="39"/>
      <c r="BT414" s="39"/>
      <c r="BU414" s="39"/>
      <c r="BV414" s="39"/>
      <c r="BW414" s="39"/>
      <c r="BX414" s="39"/>
      <c r="BY414" s="39"/>
      <c r="BZ414" s="39"/>
      <c r="CA414" s="39"/>
      <c r="CB414" s="39"/>
      <c r="CC414" s="39"/>
      <c r="CD414" s="39"/>
      <c r="CE414" s="39"/>
      <c r="CF414" s="39"/>
      <c r="CG414" s="39"/>
    </row>
    <row r="415" spans="1:85" s="18" customFormat="1" outlineLevel="1" x14ac:dyDescent="0.15">
      <c r="A415" s="57"/>
      <c r="B415" s="52"/>
      <c r="C415" s="58"/>
      <c r="D415" s="52"/>
      <c r="E415" s="52"/>
      <c r="F415" s="52"/>
      <c r="G415" s="88" t="s">
        <v>3115</v>
      </c>
      <c r="H415" s="72"/>
      <c r="I415" s="52"/>
      <c r="J415" s="52"/>
      <c r="K415" s="52"/>
      <c r="L415" s="52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4"/>
      <c r="Y415" s="55"/>
      <c r="Z415" s="54"/>
      <c r="AA415" s="55"/>
      <c r="AB415" s="55"/>
      <c r="AC415" s="55">
        <f>SUBTOTAL(9,AC408:AC414)</f>
        <v>346.35354679802958</v>
      </c>
      <c r="AD415" s="54"/>
      <c r="AE415" s="4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9"/>
      <c r="BQ415" s="39"/>
      <c r="BR415" s="39"/>
      <c r="BS415" s="39"/>
      <c r="BT415" s="39"/>
      <c r="BU415" s="39"/>
      <c r="BV415" s="39"/>
      <c r="BW415" s="39"/>
      <c r="BX415" s="39"/>
      <c r="BY415" s="39"/>
      <c r="BZ415" s="39"/>
      <c r="CA415" s="39"/>
      <c r="CB415" s="39"/>
      <c r="CC415" s="39"/>
      <c r="CD415" s="39"/>
      <c r="CE415" s="39"/>
      <c r="CF415" s="39"/>
      <c r="CG415" s="39"/>
    </row>
    <row r="416" spans="1:85" s="18" customFormat="1" outlineLevel="2" x14ac:dyDescent="0.15">
      <c r="A416" s="10">
        <v>2015</v>
      </c>
      <c r="B416" s="21" t="s">
        <v>1092</v>
      </c>
      <c r="C416" s="26" t="s">
        <v>1093</v>
      </c>
      <c r="D416" s="21" t="s">
        <v>1379</v>
      </c>
      <c r="E416" s="21" t="s">
        <v>2280</v>
      </c>
      <c r="F416" s="10">
        <v>3</v>
      </c>
      <c r="G416" s="21" t="s">
        <v>1097</v>
      </c>
      <c r="H416" s="71" t="s">
        <v>1098</v>
      </c>
      <c r="I416" s="21" t="s">
        <v>163</v>
      </c>
      <c r="J416" s="21" t="s">
        <v>24</v>
      </c>
      <c r="K416" s="21" t="s">
        <v>25</v>
      </c>
      <c r="L416" s="10">
        <v>104</v>
      </c>
      <c r="M416" s="10">
        <v>19</v>
      </c>
      <c r="N416" s="21" t="s">
        <v>1099</v>
      </c>
      <c r="O416" s="21" t="s">
        <v>1100</v>
      </c>
      <c r="P416" s="21" t="s">
        <v>28</v>
      </c>
      <c r="Q416" s="21" t="s">
        <v>260</v>
      </c>
      <c r="R416" s="21" t="s">
        <v>1101</v>
      </c>
      <c r="S416" s="10">
        <v>1</v>
      </c>
      <c r="T416" s="10">
        <v>48</v>
      </c>
      <c r="U416" s="10">
        <v>48</v>
      </c>
      <c r="V416" s="21" t="s">
        <v>31</v>
      </c>
      <c r="W416" s="21" t="s">
        <v>31</v>
      </c>
      <c r="X416" s="10"/>
      <c r="Y416" s="28">
        <f>IF(M416&lt;25,1,1+(M416-25)/M416)</f>
        <v>1</v>
      </c>
      <c r="Z416" s="10">
        <v>1</v>
      </c>
      <c r="AA416" s="28">
        <f>U416*Y416*Z416</f>
        <v>48</v>
      </c>
      <c r="AB416" s="28"/>
      <c r="AC416" s="28">
        <f>AA416+AB416</f>
        <v>48</v>
      </c>
      <c r="AD416" s="10"/>
      <c r="AE416" s="4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9"/>
      <c r="BQ416" s="39"/>
      <c r="BR416" s="39"/>
      <c r="BS416" s="39"/>
      <c r="BT416" s="39"/>
      <c r="BU416" s="39"/>
      <c r="BV416" s="39"/>
      <c r="BW416" s="39"/>
      <c r="BX416" s="39"/>
      <c r="BY416" s="39"/>
      <c r="BZ416" s="39"/>
      <c r="CA416" s="39"/>
      <c r="CB416" s="39"/>
      <c r="CC416" s="39"/>
      <c r="CD416" s="39"/>
      <c r="CE416" s="39"/>
      <c r="CF416" s="39"/>
      <c r="CG416" s="39"/>
    </row>
    <row r="417" spans="1:85" s="18" customFormat="1" outlineLevel="2" x14ac:dyDescent="0.15">
      <c r="A417" s="21"/>
      <c r="B417" s="21"/>
      <c r="C417" s="21" t="s">
        <v>2663</v>
      </c>
      <c r="D417" s="21" t="s">
        <v>2580</v>
      </c>
      <c r="E417" s="21" t="s">
        <v>2581</v>
      </c>
      <c r="F417" s="21"/>
      <c r="G417" s="21" t="s">
        <v>1097</v>
      </c>
      <c r="H417" s="71" t="s">
        <v>2665</v>
      </c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 t="s">
        <v>29</v>
      </c>
      <c r="AC417" s="21">
        <v>16</v>
      </c>
      <c r="AD417" s="21" t="s">
        <v>2745</v>
      </c>
      <c r="AE417" s="4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39"/>
      <c r="CD417" s="39"/>
      <c r="CE417" s="39"/>
      <c r="CF417" s="39"/>
      <c r="CG417" s="39"/>
    </row>
    <row r="418" spans="1:85" s="18" customFormat="1" outlineLevel="2" x14ac:dyDescent="0.15">
      <c r="A418" s="10"/>
      <c r="B418" s="10"/>
      <c r="C418" s="25"/>
      <c r="D418" s="10"/>
      <c r="E418" s="27" t="s">
        <v>2320</v>
      </c>
      <c r="F418" s="10"/>
      <c r="G418" s="21" t="s">
        <v>1097</v>
      </c>
      <c r="H418" s="72" t="s">
        <v>1098</v>
      </c>
      <c r="I418" s="10"/>
      <c r="J418" s="10"/>
      <c r="K418" s="10"/>
      <c r="L418" s="10"/>
      <c r="M418" s="29">
        <v>3</v>
      </c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28"/>
      <c r="Z418" s="10"/>
      <c r="AA418" s="28"/>
      <c r="AB418" s="28"/>
      <c r="AC418" s="28">
        <f>M418*14</f>
        <v>42</v>
      </c>
      <c r="AD418" s="10"/>
      <c r="AE418" s="4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39"/>
      <c r="CD418" s="39"/>
      <c r="CE418" s="39"/>
      <c r="CF418" s="39"/>
      <c r="CG418" s="39"/>
    </row>
    <row r="419" spans="1:85" s="18" customFormat="1" outlineLevel="2" x14ac:dyDescent="0.15">
      <c r="A419" s="10">
        <v>2014</v>
      </c>
      <c r="B419" s="21" t="s">
        <v>1347</v>
      </c>
      <c r="C419" s="26" t="s">
        <v>1348</v>
      </c>
      <c r="D419" s="21" t="s">
        <v>1379</v>
      </c>
      <c r="E419" s="19" t="s">
        <v>2530</v>
      </c>
      <c r="F419" s="10" t="s">
        <v>2531</v>
      </c>
      <c r="G419" s="21" t="s">
        <v>1097</v>
      </c>
      <c r="H419" s="72" t="s">
        <v>1098</v>
      </c>
      <c r="I419" s="21"/>
      <c r="J419" s="21"/>
      <c r="K419" s="21"/>
      <c r="L419" s="10"/>
      <c r="M419" s="10">
        <v>3</v>
      </c>
      <c r="N419" s="21"/>
      <c r="O419" s="21"/>
      <c r="P419" s="21"/>
      <c r="Q419" s="21"/>
      <c r="R419" s="21"/>
      <c r="S419" s="10"/>
      <c r="T419" s="21"/>
      <c r="U419" s="21"/>
      <c r="V419" s="21"/>
      <c r="W419" s="21"/>
      <c r="X419" s="10"/>
      <c r="Y419" s="28">
        <f>IF(M419&lt;25,1,1+(M419-25)/M419)</f>
        <v>1</v>
      </c>
      <c r="Z419" s="10"/>
      <c r="AA419" s="28"/>
      <c r="AB419" s="28"/>
      <c r="AC419" s="28">
        <f>0.3*13*M419</f>
        <v>11.7</v>
      </c>
      <c r="AD419" s="10"/>
      <c r="AE419" s="4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9"/>
      <c r="BQ419" s="39"/>
      <c r="BR419" s="39"/>
      <c r="BS419" s="39"/>
      <c r="BT419" s="39"/>
      <c r="BU419" s="39"/>
      <c r="BV419" s="39"/>
      <c r="BW419" s="39"/>
      <c r="BX419" s="39"/>
      <c r="BY419" s="39"/>
      <c r="BZ419" s="39"/>
      <c r="CA419" s="39"/>
      <c r="CB419" s="39"/>
      <c r="CC419" s="39"/>
      <c r="CD419" s="39"/>
      <c r="CE419" s="39"/>
      <c r="CF419" s="39"/>
      <c r="CG419" s="39"/>
    </row>
    <row r="420" spans="1:85" s="18" customFormat="1" outlineLevel="2" x14ac:dyDescent="0.15">
      <c r="A420" s="57"/>
      <c r="B420" s="52"/>
      <c r="C420" s="58"/>
      <c r="D420" s="52"/>
      <c r="E420" s="52" t="s">
        <v>2798</v>
      </c>
      <c r="F420" s="52"/>
      <c r="G420" s="21" t="s">
        <v>1097</v>
      </c>
      <c r="H420" s="78" t="s">
        <v>2914</v>
      </c>
      <c r="I420" s="52"/>
      <c r="J420" s="52"/>
      <c r="K420" s="52"/>
      <c r="L420" s="52"/>
      <c r="M420" s="53">
        <v>8</v>
      </c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4"/>
      <c r="Y420" s="55"/>
      <c r="Z420" s="54"/>
      <c r="AA420" s="55"/>
      <c r="AB420" s="55"/>
      <c r="AC420" s="55">
        <f>2*M420</f>
        <v>16</v>
      </c>
      <c r="AD420" s="54"/>
      <c r="AE420" s="4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9"/>
      <c r="BQ420" s="39"/>
      <c r="BR420" s="39"/>
      <c r="BS420" s="39"/>
      <c r="BT420" s="39"/>
      <c r="BU420" s="39"/>
      <c r="BV420" s="39"/>
      <c r="BW420" s="39"/>
      <c r="BX420" s="39"/>
      <c r="BY420" s="39"/>
      <c r="BZ420" s="39"/>
      <c r="CA420" s="39"/>
      <c r="CB420" s="39"/>
      <c r="CC420" s="39"/>
      <c r="CD420" s="39"/>
      <c r="CE420" s="39"/>
      <c r="CF420" s="39"/>
      <c r="CG420" s="39"/>
    </row>
    <row r="421" spans="1:85" s="18" customFormat="1" outlineLevel="1" x14ac:dyDescent="0.15">
      <c r="A421" s="57"/>
      <c r="B421" s="52"/>
      <c r="C421" s="58"/>
      <c r="D421" s="52"/>
      <c r="E421" s="52"/>
      <c r="F421" s="52"/>
      <c r="G421" s="88" t="s">
        <v>3116</v>
      </c>
      <c r="H421" s="78"/>
      <c r="I421" s="52"/>
      <c r="J421" s="52"/>
      <c r="K421" s="52"/>
      <c r="L421" s="52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4"/>
      <c r="Y421" s="55"/>
      <c r="Z421" s="54"/>
      <c r="AA421" s="55"/>
      <c r="AB421" s="55"/>
      <c r="AC421" s="55">
        <f>SUBTOTAL(9,AC416:AC420)</f>
        <v>133.69999999999999</v>
      </c>
      <c r="AD421" s="54"/>
      <c r="AE421" s="4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9"/>
      <c r="BQ421" s="39"/>
      <c r="BR421" s="39"/>
      <c r="BS421" s="39"/>
      <c r="BT421" s="39"/>
      <c r="BU421" s="39"/>
      <c r="BV421" s="39"/>
      <c r="BW421" s="39"/>
      <c r="BX421" s="39"/>
      <c r="BY421" s="39"/>
      <c r="BZ421" s="39"/>
      <c r="CA421" s="39"/>
      <c r="CB421" s="39"/>
      <c r="CC421" s="39"/>
      <c r="CD421" s="39"/>
      <c r="CE421" s="39"/>
      <c r="CF421" s="39"/>
      <c r="CG421" s="39"/>
    </row>
    <row r="422" spans="1:85" s="18" customFormat="1" outlineLevel="2" x14ac:dyDescent="0.15">
      <c r="A422" s="10">
        <v>2016</v>
      </c>
      <c r="B422" s="21" t="s">
        <v>692</v>
      </c>
      <c r="C422" s="26" t="s">
        <v>693</v>
      </c>
      <c r="D422" s="21" t="s">
        <v>1413</v>
      </c>
      <c r="E422" s="21" t="s">
        <v>2280</v>
      </c>
      <c r="F422" s="10">
        <v>4</v>
      </c>
      <c r="G422" s="21" t="s">
        <v>924</v>
      </c>
      <c r="H422" s="71" t="s">
        <v>925</v>
      </c>
      <c r="I422" s="21" t="s">
        <v>23</v>
      </c>
      <c r="J422" s="21" t="s">
        <v>24</v>
      </c>
      <c r="K422" s="21" t="s">
        <v>80</v>
      </c>
      <c r="L422" s="10">
        <v>203</v>
      </c>
      <c r="M422" s="10">
        <v>87</v>
      </c>
      <c r="N422" s="21" t="s">
        <v>1880</v>
      </c>
      <c r="O422" s="21" t="s">
        <v>2180</v>
      </c>
      <c r="P422" s="21" t="s">
        <v>28</v>
      </c>
      <c r="Q422" s="21" t="s">
        <v>166</v>
      </c>
      <c r="R422" s="21" t="s">
        <v>2181</v>
      </c>
      <c r="S422" s="10">
        <v>1</v>
      </c>
      <c r="T422" s="10">
        <v>64</v>
      </c>
      <c r="U422" s="10">
        <v>64</v>
      </c>
      <c r="V422" s="21" t="s">
        <v>31</v>
      </c>
      <c r="W422" s="21" t="s">
        <v>31</v>
      </c>
      <c r="X422" s="10"/>
      <c r="Y422" s="28">
        <f>IF(M422&lt;25,1,1+(M422-25)/M422)</f>
        <v>1.7126436781609196</v>
      </c>
      <c r="Z422" s="10">
        <v>1</v>
      </c>
      <c r="AA422" s="28">
        <f>U422*Y422*Z422</f>
        <v>109.60919540229885</v>
      </c>
      <c r="AB422" s="28"/>
      <c r="AC422" s="28">
        <f>AA422+AB422</f>
        <v>109.60919540229885</v>
      </c>
      <c r="AD422" s="10"/>
      <c r="AE422" s="4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9"/>
      <c r="BQ422" s="39"/>
      <c r="BR422" s="39"/>
      <c r="BS422" s="39"/>
      <c r="BT422" s="39"/>
      <c r="BU422" s="39"/>
      <c r="BV422" s="39"/>
      <c r="BW422" s="39"/>
      <c r="BX422" s="39"/>
      <c r="BY422" s="39"/>
      <c r="BZ422" s="39"/>
      <c r="CA422" s="39"/>
      <c r="CB422" s="39"/>
      <c r="CC422" s="39"/>
      <c r="CD422" s="39"/>
      <c r="CE422" s="39"/>
      <c r="CF422" s="39"/>
      <c r="CG422" s="39"/>
    </row>
    <row r="423" spans="1:85" s="18" customFormat="1" outlineLevel="2" x14ac:dyDescent="0.15">
      <c r="A423" s="10">
        <v>2016</v>
      </c>
      <c r="B423" s="21" t="s">
        <v>692</v>
      </c>
      <c r="C423" s="26" t="s">
        <v>693</v>
      </c>
      <c r="D423" s="21" t="s">
        <v>1413</v>
      </c>
      <c r="E423" s="21" t="s">
        <v>2280</v>
      </c>
      <c r="F423" s="10">
        <v>4</v>
      </c>
      <c r="G423" s="21" t="s">
        <v>924</v>
      </c>
      <c r="H423" s="71" t="s">
        <v>925</v>
      </c>
      <c r="I423" s="21" t="s">
        <v>23</v>
      </c>
      <c r="J423" s="21" t="s">
        <v>24</v>
      </c>
      <c r="K423" s="21" t="s">
        <v>80</v>
      </c>
      <c r="L423" s="10">
        <v>62</v>
      </c>
      <c r="M423" s="10">
        <v>71</v>
      </c>
      <c r="N423" s="21" t="s">
        <v>2113</v>
      </c>
      <c r="O423" s="21" t="s">
        <v>2123</v>
      </c>
      <c r="P423" s="21" t="s">
        <v>28</v>
      </c>
      <c r="Q423" s="21" t="s">
        <v>465</v>
      </c>
      <c r="R423" s="21" t="s">
        <v>2124</v>
      </c>
      <c r="S423" s="10">
        <v>1</v>
      </c>
      <c r="T423" s="10">
        <v>64</v>
      </c>
      <c r="U423" s="10">
        <v>64</v>
      </c>
      <c r="V423" s="21" t="s">
        <v>31</v>
      </c>
      <c r="W423" s="21" t="s">
        <v>31</v>
      </c>
      <c r="X423" s="10"/>
      <c r="Y423" s="28">
        <f>IF(M423&lt;25,1,1+(M423-25)/M423)</f>
        <v>1.647887323943662</v>
      </c>
      <c r="Z423" s="10">
        <v>1</v>
      </c>
      <c r="AA423" s="28">
        <f>U423*Y423*Z423</f>
        <v>105.46478873239437</v>
      </c>
      <c r="AB423" s="28"/>
      <c r="AC423" s="28">
        <f>AA423+AB423</f>
        <v>105.46478873239437</v>
      </c>
      <c r="AD423" s="10"/>
      <c r="AE423" s="4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9"/>
      <c r="BQ423" s="39"/>
      <c r="BR423" s="39"/>
      <c r="BS423" s="39"/>
      <c r="BT423" s="39"/>
      <c r="BU423" s="39"/>
      <c r="BV423" s="39"/>
      <c r="BW423" s="39"/>
      <c r="BX423" s="39"/>
      <c r="BY423" s="39"/>
      <c r="BZ423" s="39"/>
      <c r="CA423" s="39"/>
      <c r="CB423" s="39"/>
      <c r="CC423" s="39"/>
      <c r="CD423" s="39"/>
      <c r="CE423" s="39"/>
      <c r="CF423" s="39"/>
      <c r="CG423" s="39"/>
    </row>
    <row r="424" spans="1:85" s="18" customFormat="1" outlineLevel="2" x14ac:dyDescent="0.15">
      <c r="A424" s="10">
        <v>2016</v>
      </c>
      <c r="B424" s="21" t="s">
        <v>922</v>
      </c>
      <c r="C424" s="26" t="s">
        <v>923</v>
      </c>
      <c r="D424" s="21" t="s">
        <v>1379</v>
      </c>
      <c r="E424" s="21" t="s">
        <v>2280</v>
      </c>
      <c r="F424" s="10">
        <v>4</v>
      </c>
      <c r="G424" s="21" t="s">
        <v>924</v>
      </c>
      <c r="H424" s="71" t="s">
        <v>925</v>
      </c>
      <c r="I424" s="21" t="s">
        <v>23</v>
      </c>
      <c r="J424" s="21" t="s">
        <v>24</v>
      </c>
      <c r="K424" s="21" t="s">
        <v>80</v>
      </c>
      <c r="L424" s="10">
        <v>160</v>
      </c>
      <c r="M424" s="10">
        <v>96</v>
      </c>
      <c r="N424" s="21" t="s">
        <v>149</v>
      </c>
      <c r="O424" s="21" t="s">
        <v>926</v>
      </c>
      <c r="P424" s="21" t="s">
        <v>28</v>
      </c>
      <c r="Q424" s="21" t="s">
        <v>166</v>
      </c>
      <c r="R424" s="21" t="s">
        <v>927</v>
      </c>
      <c r="S424" s="10">
        <v>1</v>
      </c>
      <c r="T424" s="10">
        <v>64</v>
      </c>
      <c r="U424" s="10">
        <v>64</v>
      </c>
      <c r="V424" s="21" t="s">
        <v>31</v>
      </c>
      <c r="W424" s="21" t="s">
        <v>31</v>
      </c>
      <c r="X424" s="10"/>
      <c r="Y424" s="28">
        <f>IF(M424&lt;25,1,1+(M424-25)/M424)</f>
        <v>1.7395833333333335</v>
      </c>
      <c r="Z424" s="10">
        <v>1</v>
      </c>
      <c r="AA424" s="28">
        <f>U424*Y424*Z424</f>
        <v>111.33333333333334</v>
      </c>
      <c r="AB424" s="28"/>
      <c r="AC424" s="28">
        <f>AA424+AB424</f>
        <v>111.33333333333334</v>
      </c>
      <c r="AD424" s="10"/>
      <c r="AE424" s="4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9"/>
      <c r="BQ424" s="39"/>
      <c r="BR424" s="39"/>
      <c r="BS424" s="39"/>
      <c r="BT424" s="39"/>
      <c r="BU424" s="39"/>
      <c r="BV424" s="39"/>
      <c r="BW424" s="39"/>
      <c r="BX424" s="39"/>
      <c r="BY424" s="39"/>
      <c r="BZ424" s="39"/>
      <c r="CA424" s="39"/>
      <c r="CB424" s="39"/>
      <c r="CC424" s="39"/>
      <c r="CD424" s="39"/>
      <c r="CE424" s="39"/>
      <c r="CF424" s="39"/>
      <c r="CG424" s="39"/>
    </row>
    <row r="425" spans="1:85" s="18" customFormat="1" outlineLevel="2" x14ac:dyDescent="0.15">
      <c r="A425" s="10">
        <v>2016</v>
      </c>
      <c r="B425" s="21" t="s">
        <v>922</v>
      </c>
      <c r="C425" s="26" t="s">
        <v>923</v>
      </c>
      <c r="D425" s="21" t="s">
        <v>1379</v>
      </c>
      <c r="E425" s="21" t="s">
        <v>2280</v>
      </c>
      <c r="F425" s="10">
        <v>4</v>
      </c>
      <c r="G425" s="21" t="s">
        <v>924</v>
      </c>
      <c r="H425" s="71" t="s">
        <v>925</v>
      </c>
      <c r="I425" s="21" t="s">
        <v>23</v>
      </c>
      <c r="J425" s="21" t="s">
        <v>24</v>
      </c>
      <c r="K425" s="21" t="s">
        <v>80</v>
      </c>
      <c r="L425" s="10">
        <v>150</v>
      </c>
      <c r="M425" s="10">
        <v>106</v>
      </c>
      <c r="N425" s="21" t="s">
        <v>618</v>
      </c>
      <c r="O425" s="21" t="s">
        <v>926</v>
      </c>
      <c r="P425" s="21" t="s">
        <v>28</v>
      </c>
      <c r="Q425" s="21" t="s">
        <v>159</v>
      </c>
      <c r="R425" s="21" t="s">
        <v>928</v>
      </c>
      <c r="S425" s="10">
        <v>1</v>
      </c>
      <c r="T425" s="10">
        <v>64</v>
      </c>
      <c r="U425" s="10">
        <v>64</v>
      </c>
      <c r="V425" s="21" t="s">
        <v>31</v>
      </c>
      <c r="W425" s="21" t="s">
        <v>31</v>
      </c>
      <c r="X425" s="10"/>
      <c r="Y425" s="28">
        <f>IF(M425&lt;25,1,1+(M425-25)/M425)</f>
        <v>1.7641509433962264</v>
      </c>
      <c r="Z425" s="10">
        <v>1</v>
      </c>
      <c r="AA425" s="28">
        <f>U425*Y425*Z425</f>
        <v>112.90566037735849</v>
      </c>
      <c r="AB425" s="28"/>
      <c r="AC425" s="28">
        <f>AA425+AB425</f>
        <v>112.90566037735849</v>
      </c>
      <c r="AD425" s="10"/>
      <c r="AE425" s="4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9"/>
      <c r="BQ425" s="39"/>
      <c r="BR425" s="39"/>
      <c r="BS425" s="39"/>
      <c r="BT425" s="39"/>
      <c r="BU425" s="39"/>
      <c r="BV425" s="39"/>
      <c r="BW425" s="39"/>
      <c r="BX425" s="39"/>
      <c r="BY425" s="39"/>
      <c r="BZ425" s="39"/>
      <c r="CA425" s="39"/>
      <c r="CB425" s="39"/>
      <c r="CC425" s="39"/>
      <c r="CD425" s="39"/>
      <c r="CE425" s="39"/>
      <c r="CF425" s="39"/>
      <c r="CG425" s="39"/>
    </row>
    <row r="426" spans="1:85" s="18" customFormat="1" outlineLevel="2" x14ac:dyDescent="0.15">
      <c r="A426" s="10">
        <v>2015</v>
      </c>
      <c r="B426" s="21" t="s">
        <v>1068</v>
      </c>
      <c r="C426" s="26" t="s">
        <v>1069</v>
      </c>
      <c r="D426" s="21" t="s">
        <v>1413</v>
      </c>
      <c r="E426" s="21" t="s">
        <v>2280</v>
      </c>
      <c r="F426" s="10">
        <v>3</v>
      </c>
      <c r="G426" s="21" t="s">
        <v>924</v>
      </c>
      <c r="H426" s="71" t="s">
        <v>925</v>
      </c>
      <c r="I426" s="21" t="s">
        <v>23</v>
      </c>
      <c r="J426" s="21" t="s">
        <v>24</v>
      </c>
      <c r="K426" s="21" t="s">
        <v>80</v>
      </c>
      <c r="L426" s="10">
        <v>74</v>
      </c>
      <c r="M426" s="10">
        <v>73</v>
      </c>
      <c r="N426" s="21" t="s">
        <v>1539</v>
      </c>
      <c r="O426" s="21" t="s">
        <v>2147</v>
      </c>
      <c r="P426" s="21" t="s">
        <v>28</v>
      </c>
      <c r="Q426" s="21" t="s">
        <v>217</v>
      </c>
      <c r="R426" s="21" t="s">
        <v>2148</v>
      </c>
      <c r="S426" s="10">
        <v>1</v>
      </c>
      <c r="T426" s="10">
        <v>48</v>
      </c>
      <c r="U426" s="10">
        <v>48</v>
      </c>
      <c r="V426" s="21" t="s">
        <v>31</v>
      </c>
      <c r="W426" s="21" t="s">
        <v>31</v>
      </c>
      <c r="X426" s="10"/>
      <c r="Y426" s="28">
        <f>IF(M426&lt;25,1,1+(M426-25)/M426)</f>
        <v>1.6575342465753424</v>
      </c>
      <c r="Z426" s="10">
        <v>1</v>
      </c>
      <c r="AA426" s="28">
        <f>U426*Y426*Z426</f>
        <v>79.561643835616437</v>
      </c>
      <c r="AB426" s="28"/>
      <c r="AC426" s="28">
        <f>AA426+AB426</f>
        <v>79.561643835616437</v>
      </c>
      <c r="AD426" s="10"/>
      <c r="AE426" s="4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9"/>
      <c r="BQ426" s="39"/>
      <c r="BR426" s="39"/>
      <c r="BS426" s="39"/>
      <c r="BT426" s="39"/>
      <c r="BU426" s="39"/>
      <c r="BV426" s="39"/>
      <c r="BW426" s="39"/>
      <c r="BX426" s="39"/>
      <c r="BY426" s="39"/>
      <c r="BZ426" s="39"/>
      <c r="CA426" s="39"/>
      <c r="CB426" s="39"/>
      <c r="CC426" s="39"/>
      <c r="CD426" s="39"/>
      <c r="CE426" s="39"/>
      <c r="CF426" s="39"/>
      <c r="CG426" s="39"/>
    </row>
    <row r="427" spans="1:85" s="18" customFormat="1" outlineLevel="2" x14ac:dyDescent="0.15">
      <c r="A427" s="57"/>
      <c r="B427" s="52"/>
      <c r="C427" s="58"/>
      <c r="D427" s="52"/>
      <c r="E427" s="52" t="s">
        <v>2798</v>
      </c>
      <c r="F427" s="52"/>
      <c r="G427" s="21" t="s">
        <v>924</v>
      </c>
      <c r="H427" s="71" t="s">
        <v>925</v>
      </c>
      <c r="I427" s="52"/>
      <c r="J427" s="52"/>
      <c r="K427" s="52"/>
      <c r="L427" s="52"/>
      <c r="M427" s="53">
        <v>10</v>
      </c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4"/>
      <c r="Y427" s="55"/>
      <c r="Z427" s="54"/>
      <c r="AA427" s="55"/>
      <c r="AB427" s="55"/>
      <c r="AC427" s="55">
        <f>2*M427</f>
        <v>20</v>
      </c>
      <c r="AD427" s="54"/>
      <c r="AE427" s="4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9"/>
      <c r="BQ427" s="39"/>
      <c r="BR427" s="39"/>
      <c r="BS427" s="39"/>
      <c r="BT427" s="39"/>
      <c r="BU427" s="39"/>
      <c r="BV427" s="39"/>
      <c r="BW427" s="39"/>
      <c r="BX427" s="39"/>
      <c r="BY427" s="39"/>
      <c r="BZ427" s="39"/>
      <c r="CA427" s="39"/>
      <c r="CB427" s="39"/>
      <c r="CC427" s="39"/>
      <c r="CD427" s="39"/>
      <c r="CE427" s="39"/>
      <c r="CF427" s="39"/>
      <c r="CG427" s="39"/>
    </row>
    <row r="428" spans="1:85" s="18" customFormat="1" outlineLevel="1" x14ac:dyDescent="0.15">
      <c r="A428" s="57"/>
      <c r="B428" s="52"/>
      <c r="C428" s="58"/>
      <c r="D428" s="52"/>
      <c r="E428" s="52"/>
      <c r="F428" s="52"/>
      <c r="G428" s="88" t="s">
        <v>3117</v>
      </c>
      <c r="H428" s="71"/>
      <c r="I428" s="52"/>
      <c r="J428" s="52"/>
      <c r="K428" s="52"/>
      <c r="L428" s="52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4"/>
      <c r="Y428" s="55"/>
      <c r="Z428" s="54"/>
      <c r="AA428" s="55"/>
      <c r="AB428" s="55"/>
      <c r="AC428" s="55">
        <f>SUBTOTAL(9,AC422:AC427)</f>
        <v>538.87462168100149</v>
      </c>
      <c r="AD428" s="54"/>
      <c r="AE428" s="4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9"/>
      <c r="BQ428" s="39"/>
      <c r="BR428" s="39"/>
      <c r="BS428" s="39"/>
      <c r="BT428" s="39"/>
      <c r="BU428" s="39"/>
      <c r="BV428" s="39"/>
      <c r="BW428" s="39"/>
      <c r="BX428" s="39"/>
      <c r="BY428" s="39"/>
      <c r="BZ428" s="39"/>
      <c r="CA428" s="39"/>
      <c r="CB428" s="39"/>
      <c r="CC428" s="39"/>
      <c r="CD428" s="39"/>
      <c r="CE428" s="39"/>
      <c r="CF428" s="39"/>
      <c r="CG428" s="39"/>
    </row>
    <row r="429" spans="1:85" s="18" customFormat="1" outlineLevel="2" x14ac:dyDescent="0.15">
      <c r="A429" s="50">
        <v>2016</v>
      </c>
      <c r="B429" s="50" t="s">
        <v>724</v>
      </c>
      <c r="C429" s="50" t="s">
        <v>725</v>
      </c>
      <c r="D429" s="15"/>
      <c r="E429" s="21" t="s">
        <v>2751</v>
      </c>
      <c r="F429" s="15"/>
      <c r="G429" s="60" t="s">
        <v>2773</v>
      </c>
      <c r="H429" s="74" t="s">
        <v>2774</v>
      </c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68">
        <v>40</v>
      </c>
      <c r="AD429" s="21" t="s">
        <v>2755</v>
      </c>
      <c r="AE429" s="4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9"/>
      <c r="BQ429" s="39"/>
      <c r="BR429" s="39"/>
      <c r="BS429" s="39"/>
      <c r="BT429" s="39"/>
      <c r="BU429" s="39"/>
      <c r="BV429" s="39"/>
      <c r="BW429" s="39"/>
      <c r="BX429" s="39"/>
      <c r="BY429" s="39"/>
      <c r="BZ429" s="39"/>
      <c r="CA429" s="39"/>
      <c r="CB429" s="39"/>
      <c r="CC429" s="39"/>
      <c r="CD429" s="39"/>
      <c r="CE429" s="39"/>
      <c r="CF429" s="39"/>
      <c r="CG429" s="39"/>
    </row>
    <row r="430" spans="1:85" s="18" customFormat="1" outlineLevel="1" x14ac:dyDescent="0.15">
      <c r="A430" s="50"/>
      <c r="B430" s="50"/>
      <c r="C430" s="50"/>
      <c r="D430" s="15"/>
      <c r="E430" s="21"/>
      <c r="F430" s="15"/>
      <c r="G430" s="90" t="s">
        <v>3118</v>
      </c>
      <c r="H430" s="74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68">
        <f>SUBTOTAL(9,AC429:AC429)</f>
        <v>40</v>
      </c>
      <c r="AD430" s="21"/>
      <c r="AE430" s="4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9"/>
      <c r="BQ430" s="39"/>
      <c r="BR430" s="39"/>
      <c r="BS430" s="39"/>
      <c r="BT430" s="39"/>
      <c r="BU430" s="39"/>
      <c r="BV430" s="39"/>
      <c r="BW430" s="39"/>
      <c r="BX430" s="39"/>
      <c r="BY430" s="39"/>
      <c r="BZ430" s="39"/>
      <c r="CA430" s="39"/>
      <c r="CB430" s="39"/>
      <c r="CC430" s="39"/>
      <c r="CD430" s="39"/>
      <c r="CE430" s="39"/>
      <c r="CF430" s="39"/>
      <c r="CG430" s="39"/>
    </row>
    <row r="431" spans="1:85" s="18" customFormat="1" outlineLevel="2" x14ac:dyDescent="0.15">
      <c r="A431" s="10">
        <v>2014</v>
      </c>
      <c r="B431" s="21" t="s">
        <v>1725</v>
      </c>
      <c r="C431" s="26" t="s">
        <v>1726</v>
      </c>
      <c r="D431" s="21" t="s">
        <v>1413</v>
      </c>
      <c r="E431" s="21" t="s">
        <v>2287</v>
      </c>
      <c r="F431" s="10">
        <v>3</v>
      </c>
      <c r="G431" s="21" t="s">
        <v>1676</v>
      </c>
      <c r="H431" s="71" t="s">
        <v>1677</v>
      </c>
      <c r="I431" s="21" t="s">
        <v>41</v>
      </c>
      <c r="J431" s="21" t="s">
        <v>24</v>
      </c>
      <c r="K431" s="21" t="s">
        <v>80</v>
      </c>
      <c r="L431" s="10">
        <v>32</v>
      </c>
      <c r="M431" s="10">
        <v>32</v>
      </c>
      <c r="N431" s="21" t="s">
        <v>1576</v>
      </c>
      <c r="O431" s="21" t="s">
        <v>241</v>
      </c>
      <c r="P431" s="21" t="s">
        <v>28</v>
      </c>
      <c r="Q431" s="21" t="s">
        <v>1355</v>
      </c>
      <c r="R431" s="21" t="s">
        <v>1727</v>
      </c>
      <c r="S431" s="10">
        <v>1</v>
      </c>
      <c r="T431" s="10">
        <v>48</v>
      </c>
      <c r="U431" s="10">
        <v>40</v>
      </c>
      <c r="V431" s="10">
        <v>8</v>
      </c>
      <c r="W431" s="21" t="s">
        <v>31</v>
      </c>
      <c r="X431" s="10">
        <v>1</v>
      </c>
      <c r="Y431" s="28">
        <f>IF(M431&lt;25,1,1+(M431-25)/M431)</f>
        <v>1.21875</v>
      </c>
      <c r="Z431" s="10">
        <v>1</v>
      </c>
      <c r="AA431" s="28">
        <f>U431*Y431*Z431</f>
        <v>48.75</v>
      </c>
      <c r="AB431" s="28">
        <f>X431*V431*Y431</f>
        <v>9.75</v>
      </c>
      <c r="AC431" s="28">
        <f>AA431+AB431</f>
        <v>58.5</v>
      </c>
      <c r="AD431" s="10"/>
      <c r="AE431" s="4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9"/>
      <c r="BQ431" s="39"/>
      <c r="BR431" s="39"/>
      <c r="BS431" s="39"/>
      <c r="BT431" s="39"/>
      <c r="BU431" s="39"/>
      <c r="BV431" s="39"/>
      <c r="BW431" s="39"/>
      <c r="BX431" s="39"/>
      <c r="BY431" s="39"/>
      <c r="BZ431" s="39"/>
      <c r="CA431" s="39"/>
      <c r="CB431" s="39"/>
      <c r="CC431" s="39"/>
      <c r="CD431" s="39"/>
      <c r="CE431" s="39"/>
      <c r="CF431" s="39"/>
      <c r="CG431" s="39"/>
    </row>
    <row r="432" spans="1:85" s="18" customFormat="1" outlineLevel="2" x14ac:dyDescent="0.15">
      <c r="A432" s="10"/>
      <c r="B432" s="10"/>
      <c r="C432" s="25"/>
      <c r="D432" s="10"/>
      <c r="E432" s="27" t="s">
        <v>2320</v>
      </c>
      <c r="F432" s="10"/>
      <c r="G432" s="21" t="s">
        <v>1676</v>
      </c>
      <c r="H432" s="72" t="s">
        <v>1677</v>
      </c>
      <c r="I432" s="10"/>
      <c r="J432" s="10"/>
      <c r="K432" s="10"/>
      <c r="L432" s="10"/>
      <c r="M432" s="29">
        <v>1</v>
      </c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28"/>
      <c r="Z432" s="10"/>
      <c r="AA432" s="28"/>
      <c r="AB432" s="28"/>
      <c r="AC432" s="28">
        <f>M432*14</f>
        <v>14</v>
      </c>
      <c r="AD432" s="10"/>
      <c r="AE432" s="4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9"/>
      <c r="BQ432" s="39"/>
      <c r="BR432" s="39"/>
      <c r="BS432" s="39"/>
      <c r="BT432" s="39"/>
      <c r="BU432" s="39"/>
      <c r="BV432" s="39"/>
      <c r="BW432" s="39"/>
      <c r="BX432" s="39"/>
      <c r="BY432" s="39"/>
      <c r="BZ432" s="39"/>
      <c r="CA432" s="39"/>
      <c r="CB432" s="39"/>
      <c r="CC432" s="39"/>
      <c r="CD432" s="39"/>
      <c r="CE432" s="39"/>
      <c r="CF432" s="39"/>
      <c r="CG432" s="39"/>
    </row>
    <row r="433" spans="1:85" s="18" customFormat="1" outlineLevel="2" x14ac:dyDescent="0.15">
      <c r="A433" s="10">
        <v>2014</v>
      </c>
      <c r="B433" s="21" t="s">
        <v>1674</v>
      </c>
      <c r="C433" s="26" t="s">
        <v>1675</v>
      </c>
      <c r="D433" s="21" t="s">
        <v>1413</v>
      </c>
      <c r="E433" s="21" t="s">
        <v>2277</v>
      </c>
      <c r="F433" s="10">
        <v>1</v>
      </c>
      <c r="G433" s="21" t="s">
        <v>1676</v>
      </c>
      <c r="H433" s="71" t="s">
        <v>1677</v>
      </c>
      <c r="I433" s="21" t="s">
        <v>41</v>
      </c>
      <c r="J433" s="21" t="s">
        <v>24</v>
      </c>
      <c r="K433" s="21" t="s">
        <v>80</v>
      </c>
      <c r="L433" s="10">
        <v>32</v>
      </c>
      <c r="M433" s="10">
        <v>30</v>
      </c>
      <c r="N433" s="21" t="s">
        <v>1678</v>
      </c>
      <c r="O433" s="21" t="s">
        <v>1640</v>
      </c>
      <c r="P433" s="21" t="s">
        <v>28</v>
      </c>
      <c r="Q433" s="21" t="s">
        <v>1355</v>
      </c>
      <c r="R433" s="21" t="s">
        <v>1679</v>
      </c>
      <c r="S433" s="10">
        <v>1</v>
      </c>
      <c r="T433" s="21" t="s">
        <v>31</v>
      </c>
      <c r="U433" s="21" t="s">
        <v>31</v>
      </c>
      <c r="V433" s="21" t="s">
        <v>31</v>
      </c>
      <c r="W433" s="21" t="s">
        <v>31</v>
      </c>
      <c r="X433" s="10"/>
      <c r="Y433" s="28">
        <f>IF(M433&lt;25,1,1+(M433-25)/M433)</f>
        <v>1.1666666666666667</v>
      </c>
      <c r="Z433" s="10"/>
      <c r="AA433" s="28"/>
      <c r="AB433" s="28"/>
      <c r="AC433" s="28">
        <f>32*Y433*F433</f>
        <v>37.333333333333336</v>
      </c>
      <c r="AD433" s="10"/>
      <c r="AE433" s="4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9"/>
      <c r="BQ433" s="39"/>
      <c r="BR433" s="39"/>
      <c r="BS433" s="39"/>
      <c r="BT433" s="39"/>
      <c r="BU433" s="39"/>
      <c r="BV433" s="39"/>
      <c r="BW433" s="39"/>
      <c r="BX433" s="39"/>
      <c r="BY433" s="39"/>
      <c r="BZ433" s="39"/>
      <c r="CA433" s="39"/>
      <c r="CB433" s="39"/>
      <c r="CC433" s="39"/>
      <c r="CD433" s="39"/>
      <c r="CE433" s="39"/>
      <c r="CF433" s="39"/>
      <c r="CG433" s="39"/>
    </row>
    <row r="434" spans="1:85" s="18" customFormat="1" outlineLevel="2" x14ac:dyDescent="0.15">
      <c r="A434" s="57"/>
      <c r="B434" s="52"/>
      <c r="C434" s="58"/>
      <c r="D434" s="52"/>
      <c r="E434" s="52" t="s">
        <v>2798</v>
      </c>
      <c r="F434" s="52"/>
      <c r="G434" s="21" t="s">
        <v>1676</v>
      </c>
      <c r="H434" s="78" t="s">
        <v>2915</v>
      </c>
      <c r="I434" s="52"/>
      <c r="J434" s="52"/>
      <c r="K434" s="52"/>
      <c r="L434" s="52"/>
      <c r="M434" s="53">
        <v>8</v>
      </c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4"/>
      <c r="Y434" s="55"/>
      <c r="Z434" s="54"/>
      <c r="AA434" s="55"/>
      <c r="AB434" s="55"/>
      <c r="AC434" s="55">
        <f>2*M434</f>
        <v>16</v>
      </c>
      <c r="AD434" s="54"/>
      <c r="AE434" s="4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9"/>
      <c r="BQ434" s="39"/>
      <c r="BR434" s="39"/>
      <c r="BS434" s="39"/>
      <c r="BT434" s="39"/>
      <c r="BU434" s="39"/>
      <c r="BV434" s="39"/>
      <c r="BW434" s="39"/>
      <c r="BX434" s="39"/>
      <c r="BY434" s="39"/>
      <c r="BZ434" s="39"/>
      <c r="CA434" s="39"/>
      <c r="CB434" s="39"/>
      <c r="CC434" s="39"/>
      <c r="CD434" s="39"/>
      <c r="CE434" s="39"/>
      <c r="CF434" s="39"/>
      <c r="CG434" s="39"/>
    </row>
    <row r="435" spans="1:85" s="18" customFormat="1" outlineLevel="1" x14ac:dyDescent="0.15">
      <c r="A435" s="57"/>
      <c r="B435" s="52"/>
      <c r="C435" s="58"/>
      <c r="D435" s="52"/>
      <c r="E435" s="52"/>
      <c r="F435" s="52"/>
      <c r="G435" s="88" t="s">
        <v>3119</v>
      </c>
      <c r="H435" s="78"/>
      <c r="I435" s="52"/>
      <c r="J435" s="52"/>
      <c r="K435" s="52"/>
      <c r="L435" s="52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4"/>
      <c r="Y435" s="55"/>
      <c r="Z435" s="54"/>
      <c r="AA435" s="55"/>
      <c r="AB435" s="55"/>
      <c r="AC435" s="55">
        <f>SUBTOTAL(9,AC431:AC434)</f>
        <v>125.83333333333334</v>
      </c>
      <c r="AD435" s="54"/>
      <c r="AE435" s="4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9"/>
      <c r="BQ435" s="39"/>
      <c r="BR435" s="39"/>
      <c r="BS435" s="39"/>
      <c r="BT435" s="39"/>
      <c r="BU435" s="39"/>
      <c r="BV435" s="39"/>
      <c r="BW435" s="39"/>
      <c r="BX435" s="39"/>
      <c r="BY435" s="39"/>
      <c r="BZ435" s="39"/>
      <c r="CA435" s="39"/>
      <c r="CB435" s="39"/>
      <c r="CC435" s="39"/>
      <c r="CD435" s="39"/>
      <c r="CE435" s="39"/>
      <c r="CF435" s="39"/>
      <c r="CG435" s="39"/>
    </row>
    <row r="436" spans="1:85" s="18" customFormat="1" outlineLevel="2" x14ac:dyDescent="0.15">
      <c r="A436" s="10">
        <v>2015</v>
      </c>
      <c r="B436" s="21" t="s">
        <v>475</v>
      </c>
      <c r="C436" s="26" t="s">
        <v>476</v>
      </c>
      <c r="D436" s="21" t="s">
        <v>1379</v>
      </c>
      <c r="E436" s="21" t="s">
        <v>2280</v>
      </c>
      <c r="F436" s="10">
        <v>3</v>
      </c>
      <c r="G436" s="21" t="s">
        <v>477</v>
      </c>
      <c r="H436" s="71" t="s">
        <v>478</v>
      </c>
      <c r="I436" s="21" t="s">
        <v>41</v>
      </c>
      <c r="J436" s="21" t="s">
        <v>24</v>
      </c>
      <c r="K436" s="21" t="s">
        <v>25</v>
      </c>
      <c r="L436" s="10">
        <v>70</v>
      </c>
      <c r="M436" s="10">
        <v>41</v>
      </c>
      <c r="N436" s="21" t="s">
        <v>87</v>
      </c>
      <c r="O436" s="21" t="s">
        <v>425</v>
      </c>
      <c r="P436" s="21" t="s">
        <v>28</v>
      </c>
      <c r="Q436" s="21" t="s">
        <v>42</v>
      </c>
      <c r="R436" s="21" t="s">
        <v>479</v>
      </c>
      <c r="S436" s="10">
        <v>1</v>
      </c>
      <c r="T436" s="10">
        <v>48</v>
      </c>
      <c r="U436" s="10">
        <v>48</v>
      </c>
      <c r="V436" s="21" t="s">
        <v>31</v>
      </c>
      <c r="W436" s="21" t="s">
        <v>31</v>
      </c>
      <c r="X436" s="10"/>
      <c r="Y436" s="28">
        <f>IF(M436&lt;25,1,1+(M436-25)/M436)</f>
        <v>1.3902439024390243</v>
      </c>
      <c r="Z436" s="10">
        <v>1</v>
      </c>
      <c r="AA436" s="28">
        <f>U436*Y436*Z436</f>
        <v>66.731707317073159</v>
      </c>
      <c r="AB436" s="28"/>
      <c r="AC436" s="28">
        <f>AA436+AB436</f>
        <v>66.731707317073159</v>
      </c>
      <c r="AD436" s="10"/>
      <c r="AE436" s="4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9"/>
      <c r="BQ436" s="39"/>
      <c r="BR436" s="39"/>
      <c r="BS436" s="39"/>
      <c r="BT436" s="39"/>
      <c r="BU436" s="39"/>
      <c r="BV436" s="39"/>
      <c r="BW436" s="39"/>
      <c r="BX436" s="39"/>
      <c r="BY436" s="39"/>
      <c r="BZ436" s="39"/>
      <c r="CA436" s="39"/>
      <c r="CB436" s="39"/>
      <c r="CC436" s="39"/>
      <c r="CD436" s="39"/>
      <c r="CE436" s="39"/>
      <c r="CF436" s="39"/>
      <c r="CG436" s="39"/>
    </row>
    <row r="437" spans="1:85" s="46" customFormat="1" outlineLevel="2" x14ac:dyDescent="0.15">
      <c r="A437" s="10">
        <v>2015</v>
      </c>
      <c r="B437" s="21" t="s">
        <v>2047</v>
      </c>
      <c r="C437" s="26" t="s">
        <v>2048</v>
      </c>
      <c r="D437" s="21" t="s">
        <v>1413</v>
      </c>
      <c r="E437" s="21" t="s">
        <v>2280</v>
      </c>
      <c r="F437" s="10">
        <v>3</v>
      </c>
      <c r="G437" s="21" t="s">
        <v>477</v>
      </c>
      <c r="H437" s="71" t="s">
        <v>478</v>
      </c>
      <c r="I437" s="21" t="s">
        <v>41</v>
      </c>
      <c r="J437" s="21" t="s">
        <v>24</v>
      </c>
      <c r="K437" s="21" t="s">
        <v>25</v>
      </c>
      <c r="L437" s="10">
        <v>66</v>
      </c>
      <c r="M437" s="10">
        <v>62</v>
      </c>
      <c r="N437" s="21" t="s">
        <v>2049</v>
      </c>
      <c r="O437" s="21" t="s">
        <v>316</v>
      </c>
      <c r="P437" s="21" t="s">
        <v>28</v>
      </c>
      <c r="Q437" s="21" t="s">
        <v>1524</v>
      </c>
      <c r="R437" s="21" t="s">
        <v>2085</v>
      </c>
      <c r="S437" s="10">
        <v>1</v>
      </c>
      <c r="T437" s="10">
        <v>48</v>
      </c>
      <c r="U437" s="10">
        <v>48</v>
      </c>
      <c r="V437" s="21" t="s">
        <v>31</v>
      </c>
      <c r="W437" s="21" t="s">
        <v>31</v>
      </c>
      <c r="X437" s="10"/>
      <c r="Y437" s="28">
        <f>IF(M437&lt;25,1,1+(M437-25)/M437)</f>
        <v>1.596774193548387</v>
      </c>
      <c r="Z437" s="10">
        <v>1</v>
      </c>
      <c r="AA437" s="28">
        <f>U437*Y437*Z437</f>
        <v>76.645161290322577</v>
      </c>
      <c r="AB437" s="28"/>
      <c r="AC437" s="28">
        <f>AA437+AB437</f>
        <v>76.645161290322577</v>
      </c>
      <c r="AD437" s="10"/>
      <c r="AE437" s="49"/>
      <c r="AF437" s="45"/>
      <c r="AG437" s="45"/>
      <c r="AH437" s="45"/>
      <c r="AI437" s="45"/>
      <c r="AJ437" s="45"/>
      <c r="AK437" s="45"/>
      <c r="AL437" s="45"/>
      <c r="AM437" s="45"/>
      <c r="AN437" s="45"/>
      <c r="AO437" s="45"/>
      <c r="AP437" s="45"/>
      <c r="AQ437" s="45"/>
      <c r="AR437" s="45"/>
      <c r="AS437" s="45"/>
      <c r="AT437" s="45"/>
      <c r="AU437" s="45"/>
      <c r="AV437" s="45"/>
      <c r="AW437" s="45"/>
      <c r="AX437" s="45"/>
      <c r="AY437" s="45"/>
      <c r="AZ437" s="45"/>
      <c r="BA437" s="45"/>
      <c r="BB437" s="45"/>
      <c r="BC437" s="45"/>
      <c r="BD437" s="45"/>
      <c r="BE437" s="45"/>
      <c r="BF437" s="45"/>
      <c r="BG437" s="45"/>
      <c r="BH437" s="45"/>
      <c r="BI437" s="45"/>
      <c r="BJ437" s="45"/>
      <c r="BK437" s="45"/>
      <c r="BL437" s="45"/>
      <c r="BM437" s="45"/>
      <c r="BN437" s="45"/>
      <c r="BO437" s="45"/>
      <c r="BP437" s="45"/>
      <c r="BQ437" s="45"/>
      <c r="BR437" s="45"/>
      <c r="BS437" s="45"/>
      <c r="BT437" s="45"/>
      <c r="BU437" s="45"/>
      <c r="BV437" s="45"/>
      <c r="BW437" s="45"/>
      <c r="BX437" s="45"/>
      <c r="BY437" s="45"/>
      <c r="BZ437" s="45"/>
      <c r="CA437" s="45"/>
      <c r="CB437" s="45"/>
      <c r="CC437" s="45"/>
      <c r="CD437" s="45"/>
      <c r="CE437" s="45"/>
      <c r="CF437" s="45"/>
      <c r="CG437" s="45"/>
    </row>
    <row r="438" spans="1:85" s="18" customFormat="1" outlineLevel="2" x14ac:dyDescent="0.15">
      <c r="A438" s="21"/>
      <c r="B438" s="21"/>
      <c r="C438" s="21" t="s">
        <v>2617</v>
      </c>
      <c r="D438" s="21" t="s">
        <v>2580</v>
      </c>
      <c r="E438" s="21" t="s">
        <v>2581</v>
      </c>
      <c r="F438" s="21"/>
      <c r="G438" s="21" t="s">
        <v>477</v>
      </c>
      <c r="H438" s="71" t="s">
        <v>2618</v>
      </c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 t="s">
        <v>29</v>
      </c>
      <c r="AC438" s="21">
        <v>20.57</v>
      </c>
      <c r="AD438" s="21" t="s">
        <v>2745</v>
      </c>
      <c r="AE438" s="4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9"/>
      <c r="BQ438" s="39"/>
      <c r="BR438" s="39"/>
      <c r="BS438" s="39"/>
      <c r="BT438" s="39"/>
      <c r="BU438" s="39"/>
      <c r="BV438" s="39"/>
      <c r="BW438" s="39"/>
      <c r="BX438" s="39"/>
      <c r="BY438" s="39"/>
      <c r="BZ438" s="39"/>
      <c r="CA438" s="39"/>
      <c r="CB438" s="39"/>
      <c r="CC438" s="39"/>
      <c r="CD438" s="39"/>
      <c r="CE438" s="39"/>
      <c r="CF438" s="39"/>
      <c r="CG438" s="39"/>
    </row>
    <row r="439" spans="1:85" s="18" customFormat="1" outlineLevel="2" x14ac:dyDescent="0.15">
      <c r="A439" s="21"/>
      <c r="B439" s="21"/>
      <c r="C439" s="21" t="s">
        <v>1856</v>
      </c>
      <c r="D439" s="21" t="s">
        <v>1380</v>
      </c>
      <c r="E439" s="21" t="s">
        <v>2578</v>
      </c>
      <c r="F439" s="21"/>
      <c r="G439" s="21" t="s">
        <v>477</v>
      </c>
      <c r="H439" s="71" t="s">
        <v>2564</v>
      </c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>
        <v>23.67</v>
      </c>
      <c r="AD439" s="21" t="s">
        <v>2745</v>
      </c>
      <c r="AE439" s="4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9"/>
      <c r="BQ439" s="39"/>
      <c r="BR439" s="39"/>
      <c r="BS439" s="39"/>
      <c r="BT439" s="39"/>
      <c r="BU439" s="39"/>
      <c r="BV439" s="39"/>
      <c r="BW439" s="39"/>
      <c r="BX439" s="39"/>
      <c r="BY439" s="39"/>
      <c r="BZ439" s="39"/>
      <c r="CA439" s="39"/>
      <c r="CB439" s="39"/>
      <c r="CC439" s="39"/>
      <c r="CD439" s="39"/>
      <c r="CE439" s="39"/>
      <c r="CF439" s="39"/>
      <c r="CG439" s="39"/>
    </row>
    <row r="440" spans="1:85" s="18" customFormat="1" outlineLevel="2" x14ac:dyDescent="0.15">
      <c r="A440" s="10"/>
      <c r="B440" s="10"/>
      <c r="C440" s="25"/>
      <c r="D440" s="10"/>
      <c r="E440" s="27" t="s">
        <v>2320</v>
      </c>
      <c r="F440" s="10"/>
      <c r="G440" s="21" t="s">
        <v>477</v>
      </c>
      <c r="H440" s="72" t="s">
        <v>478</v>
      </c>
      <c r="I440" s="10"/>
      <c r="J440" s="10"/>
      <c r="K440" s="10"/>
      <c r="L440" s="10"/>
      <c r="M440" s="29">
        <v>6</v>
      </c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28"/>
      <c r="Z440" s="10"/>
      <c r="AA440" s="28"/>
      <c r="AB440" s="28"/>
      <c r="AC440" s="28">
        <f>M440*14</f>
        <v>84</v>
      </c>
      <c r="AD440" s="10"/>
      <c r="AE440" s="4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9"/>
      <c r="BQ440" s="39"/>
      <c r="BR440" s="39"/>
      <c r="BS440" s="39"/>
      <c r="BT440" s="39"/>
      <c r="BU440" s="39"/>
      <c r="BV440" s="39"/>
      <c r="BW440" s="39"/>
      <c r="BX440" s="39"/>
      <c r="BY440" s="39"/>
      <c r="BZ440" s="39"/>
      <c r="CA440" s="39"/>
      <c r="CB440" s="39"/>
      <c r="CC440" s="39"/>
      <c r="CD440" s="39"/>
      <c r="CE440" s="39"/>
      <c r="CF440" s="39"/>
      <c r="CG440" s="39"/>
    </row>
    <row r="441" spans="1:85" s="18" customFormat="1" outlineLevel="2" x14ac:dyDescent="0.15">
      <c r="A441" s="57"/>
      <c r="B441" s="52"/>
      <c r="C441" s="58"/>
      <c r="D441" s="52"/>
      <c r="E441" s="52" t="s">
        <v>2798</v>
      </c>
      <c r="F441" s="52"/>
      <c r="G441" s="21" t="s">
        <v>477</v>
      </c>
      <c r="H441" s="78" t="s">
        <v>2916</v>
      </c>
      <c r="I441" s="52"/>
      <c r="J441" s="52"/>
      <c r="K441" s="52"/>
      <c r="L441" s="52"/>
      <c r="M441" s="53">
        <v>10</v>
      </c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4"/>
      <c r="Y441" s="55"/>
      <c r="Z441" s="54"/>
      <c r="AA441" s="55"/>
      <c r="AB441" s="55"/>
      <c r="AC441" s="55">
        <f>2*M441</f>
        <v>20</v>
      </c>
      <c r="AD441" s="54"/>
      <c r="AE441" s="4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9"/>
      <c r="BQ441" s="39"/>
      <c r="BR441" s="39"/>
      <c r="BS441" s="39"/>
      <c r="BT441" s="39"/>
      <c r="BU441" s="39"/>
      <c r="BV441" s="39"/>
      <c r="BW441" s="39"/>
      <c r="BX441" s="39"/>
      <c r="BY441" s="39"/>
      <c r="BZ441" s="39"/>
      <c r="CA441" s="39"/>
      <c r="CB441" s="39"/>
      <c r="CC441" s="39"/>
      <c r="CD441" s="39"/>
      <c r="CE441" s="39"/>
      <c r="CF441" s="39"/>
      <c r="CG441" s="39"/>
    </row>
    <row r="442" spans="1:85" s="18" customFormat="1" outlineLevel="1" x14ac:dyDescent="0.15">
      <c r="A442" s="57"/>
      <c r="B442" s="52"/>
      <c r="C442" s="58"/>
      <c r="D442" s="52"/>
      <c r="E442" s="52"/>
      <c r="F442" s="52"/>
      <c r="G442" s="88" t="s">
        <v>3120</v>
      </c>
      <c r="H442" s="78"/>
      <c r="I442" s="52"/>
      <c r="J442" s="52"/>
      <c r="K442" s="52"/>
      <c r="L442" s="52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4"/>
      <c r="Y442" s="55"/>
      <c r="Z442" s="54"/>
      <c r="AA442" s="55"/>
      <c r="AB442" s="55"/>
      <c r="AC442" s="55">
        <f>SUBTOTAL(9,AC436:AC441)</f>
        <v>291.61686860739576</v>
      </c>
      <c r="AD442" s="54"/>
      <c r="AE442" s="4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9"/>
      <c r="BQ442" s="39"/>
      <c r="BR442" s="39"/>
      <c r="BS442" s="39"/>
      <c r="BT442" s="39"/>
      <c r="BU442" s="39"/>
      <c r="BV442" s="39"/>
      <c r="BW442" s="39"/>
      <c r="BX442" s="39"/>
      <c r="BY442" s="39"/>
      <c r="BZ442" s="39"/>
      <c r="CA442" s="39"/>
      <c r="CB442" s="39"/>
      <c r="CC442" s="39"/>
      <c r="CD442" s="39"/>
      <c r="CE442" s="39"/>
      <c r="CF442" s="39"/>
      <c r="CG442" s="39"/>
    </row>
    <row r="443" spans="1:85" s="18" customFormat="1" outlineLevel="2" x14ac:dyDescent="0.15">
      <c r="A443" s="10">
        <v>2015</v>
      </c>
      <c r="B443" s="21" t="s">
        <v>662</v>
      </c>
      <c r="C443" s="26" t="s">
        <v>663</v>
      </c>
      <c r="D443" s="21" t="s">
        <v>1379</v>
      </c>
      <c r="E443" s="21" t="s">
        <v>2280</v>
      </c>
      <c r="F443" s="10">
        <v>3</v>
      </c>
      <c r="G443" s="21" t="s">
        <v>664</v>
      </c>
      <c r="H443" s="71" t="s">
        <v>665</v>
      </c>
      <c r="I443" s="21" t="s">
        <v>41</v>
      </c>
      <c r="J443" s="21" t="s">
        <v>24</v>
      </c>
      <c r="K443" s="21" t="s">
        <v>25</v>
      </c>
      <c r="L443" s="10">
        <v>33</v>
      </c>
      <c r="M443" s="10">
        <v>43</v>
      </c>
      <c r="N443" s="21" t="s">
        <v>287</v>
      </c>
      <c r="O443" s="21" t="s">
        <v>666</v>
      </c>
      <c r="P443" s="21" t="s">
        <v>28</v>
      </c>
      <c r="Q443" s="21" t="s">
        <v>217</v>
      </c>
      <c r="R443" s="21" t="s">
        <v>667</v>
      </c>
      <c r="S443" s="10">
        <v>1</v>
      </c>
      <c r="T443" s="10">
        <v>48</v>
      </c>
      <c r="U443" s="10">
        <v>48</v>
      </c>
      <c r="V443" s="21" t="s">
        <v>31</v>
      </c>
      <c r="W443" s="21" t="s">
        <v>31</v>
      </c>
      <c r="X443" s="10"/>
      <c r="Y443" s="28">
        <f>IF(M443&lt;25,1,1+(M443-25)/M443)</f>
        <v>1.4186046511627908</v>
      </c>
      <c r="Z443" s="10">
        <v>1</v>
      </c>
      <c r="AA443" s="28">
        <f>U443*Y443*Z443</f>
        <v>68.093023255813961</v>
      </c>
      <c r="AB443" s="28"/>
      <c r="AC443" s="28">
        <f>AA443+AB443</f>
        <v>68.093023255813961</v>
      </c>
      <c r="AD443" s="10"/>
      <c r="AE443" s="4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9"/>
      <c r="BQ443" s="39"/>
      <c r="BR443" s="39"/>
      <c r="BS443" s="39"/>
      <c r="BT443" s="39"/>
      <c r="BU443" s="39"/>
      <c r="BV443" s="39"/>
      <c r="BW443" s="39"/>
      <c r="BX443" s="39"/>
      <c r="BY443" s="39"/>
      <c r="BZ443" s="39"/>
      <c r="CA443" s="39"/>
      <c r="CB443" s="39"/>
      <c r="CC443" s="39"/>
      <c r="CD443" s="39"/>
      <c r="CE443" s="39"/>
      <c r="CF443" s="39"/>
      <c r="CG443" s="39"/>
    </row>
    <row r="444" spans="1:85" s="18" customFormat="1" outlineLevel="2" x14ac:dyDescent="0.15">
      <c r="A444" s="10">
        <v>2014</v>
      </c>
      <c r="B444" s="21" t="s">
        <v>1485</v>
      </c>
      <c r="C444" s="26" t="s">
        <v>1486</v>
      </c>
      <c r="D444" s="21" t="s">
        <v>1413</v>
      </c>
      <c r="E444" s="21" t="s">
        <v>2280</v>
      </c>
      <c r="F444" s="10">
        <v>3</v>
      </c>
      <c r="G444" s="21" t="s">
        <v>664</v>
      </c>
      <c r="H444" s="71" t="s">
        <v>665</v>
      </c>
      <c r="I444" s="21" t="s">
        <v>41</v>
      </c>
      <c r="J444" s="21" t="s">
        <v>24</v>
      </c>
      <c r="K444" s="21" t="s">
        <v>25</v>
      </c>
      <c r="L444" s="10">
        <v>10</v>
      </c>
      <c r="M444" s="10">
        <v>20</v>
      </c>
      <c r="N444" s="21" t="s">
        <v>1425</v>
      </c>
      <c r="O444" s="21" t="s">
        <v>1507</v>
      </c>
      <c r="P444" s="21" t="s">
        <v>28</v>
      </c>
      <c r="Q444" s="21" t="s">
        <v>1357</v>
      </c>
      <c r="R444" s="21" t="s">
        <v>1508</v>
      </c>
      <c r="S444" s="10">
        <v>1</v>
      </c>
      <c r="T444" s="10">
        <v>48</v>
      </c>
      <c r="U444" s="10">
        <v>48</v>
      </c>
      <c r="V444" s="21" t="s">
        <v>31</v>
      </c>
      <c r="W444" s="21" t="s">
        <v>31</v>
      </c>
      <c r="X444" s="10"/>
      <c r="Y444" s="28">
        <f>IF(M444&lt;25,1,1+(M444-25)/M444)</f>
        <v>1</v>
      </c>
      <c r="Z444" s="10">
        <v>1</v>
      </c>
      <c r="AA444" s="28">
        <f>U444*Y444*Z444</f>
        <v>48</v>
      </c>
      <c r="AB444" s="28"/>
      <c r="AC444" s="28">
        <f>AA444+AB444</f>
        <v>48</v>
      </c>
      <c r="AD444" s="10"/>
      <c r="AE444" s="4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9"/>
      <c r="BQ444" s="39"/>
      <c r="BR444" s="39"/>
      <c r="BS444" s="39"/>
      <c r="BT444" s="39"/>
      <c r="BU444" s="39"/>
      <c r="BV444" s="39"/>
      <c r="BW444" s="39"/>
      <c r="BX444" s="39"/>
      <c r="BY444" s="39"/>
      <c r="BZ444" s="39"/>
      <c r="CA444" s="39"/>
      <c r="CB444" s="39"/>
      <c r="CC444" s="39"/>
      <c r="CD444" s="39"/>
      <c r="CE444" s="39"/>
      <c r="CF444" s="39"/>
      <c r="CG444" s="39"/>
    </row>
    <row r="445" spans="1:85" s="18" customFormat="1" outlineLevel="2" x14ac:dyDescent="0.15">
      <c r="A445" s="10">
        <v>2014</v>
      </c>
      <c r="B445" s="21" t="s">
        <v>2020</v>
      </c>
      <c r="C445" s="26" t="s">
        <v>2021</v>
      </c>
      <c r="D445" s="21" t="s">
        <v>1413</v>
      </c>
      <c r="E445" s="21" t="s">
        <v>2283</v>
      </c>
      <c r="F445" s="10">
        <v>3</v>
      </c>
      <c r="G445" s="21" t="s">
        <v>664</v>
      </c>
      <c r="H445" s="71" t="s">
        <v>665</v>
      </c>
      <c r="I445" s="21" t="s">
        <v>41</v>
      </c>
      <c r="J445" s="21" t="s">
        <v>24</v>
      </c>
      <c r="K445" s="21" t="s">
        <v>25</v>
      </c>
      <c r="L445" s="10">
        <v>60</v>
      </c>
      <c r="M445" s="10">
        <v>58</v>
      </c>
      <c r="N445" s="21" t="s">
        <v>1449</v>
      </c>
      <c r="O445" s="21" t="s">
        <v>128</v>
      </c>
      <c r="P445" s="21" t="s">
        <v>28</v>
      </c>
      <c r="Q445" s="21" t="s">
        <v>1357</v>
      </c>
      <c r="R445" s="21" t="s">
        <v>2022</v>
      </c>
      <c r="S445" s="10">
        <v>1</v>
      </c>
      <c r="T445" s="10">
        <v>48</v>
      </c>
      <c r="U445" s="10">
        <v>48</v>
      </c>
      <c r="V445" s="21" t="s">
        <v>31</v>
      </c>
      <c r="W445" s="21" t="s">
        <v>31</v>
      </c>
      <c r="X445" s="10"/>
      <c r="Y445" s="28">
        <f>IF(M445&lt;25,1,1+(M445-25)/M445)</f>
        <v>1.5689655172413794</v>
      </c>
      <c r="Z445" s="10">
        <v>1.2</v>
      </c>
      <c r="AA445" s="28">
        <f>U445*Y445*Z445</f>
        <v>90.372413793103462</v>
      </c>
      <c r="AB445" s="28"/>
      <c r="AC445" s="28">
        <f>AA445+AB445</f>
        <v>90.372413793103462</v>
      </c>
      <c r="AD445" s="10"/>
      <c r="AE445" s="4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9"/>
      <c r="BQ445" s="39"/>
      <c r="BR445" s="39"/>
      <c r="BS445" s="39"/>
      <c r="BT445" s="39"/>
      <c r="BU445" s="39"/>
      <c r="BV445" s="39"/>
      <c r="BW445" s="39"/>
      <c r="BX445" s="39"/>
      <c r="BY445" s="39"/>
      <c r="BZ445" s="39"/>
      <c r="CA445" s="39"/>
      <c r="CB445" s="39"/>
      <c r="CC445" s="39"/>
      <c r="CD445" s="39"/>
      <c r="CE445" s="39"/>
      <c r="CF445" s="39"/>
      <c r="CG445" s="39"/>
    </row>
    <row r="446" spans="1:85" s="18" customFormat="1" outlineLevel="2" x14ac:dyDescent="0.15">
      <c r="A446" s="10">
        <v>2015</v>
      </c>
      <c r="B446" s="21" t="s">
        <v>1248</v>
      </c>
      <c r="C446" s="26" t="s">
        <v>1249</v>
      </c>
      <c r="D446" s="21" t="s">
        <v>1379</v>
      </c>
      <c r="E446" s="21" t="s">
        <v>2283</v>
      </c>
      <c r="F446" s="10">
        <v>3</v>
      </c>
      <c r="G446" s="21" t="s">
        <v>664</v>
      </c>
      <c r="H446" s="71" t="s">
        <v>665</v>
      </c>
      <c r="I446" s="21" t="s">
        <v>41</v>
      </c>
      <c r="J446" s="21" t="s">
        <v>24</v>
      </c>
      <c r="K446" s="21" t="s">
        <v>25</v>
      </c>
      <c r="L446" s="10">
        <v>30</v>
      </c>
      <c r="M446" s="10">
        <v>42</v>
      </c>
      <c r="N446" s="21" t="s">
        <v>46</v>
      </c>
      <c r="O446" s="21" t="s">
        <v>425</v>
      </c>
      <c r="P446" s="21" t="s">
        <v>28</v>
      </c>
      <c r="Q446" s="21" t="s">
        <v>217</v>
      </c>
      <c r="R446" s="21" t="s">
        <v>1250</v>
      </c>
      <c r="S446" s="10">
        <v>1</v>
      </c>
      <c r="T446" s="10">
        <v>48</v>
      </c>
      <c r="U446" s="10">
        <v>48</v>
      </c>
      <c r="V446" s="21" t="s">
        <v>31</v>
      </c>
      <c r="W446" s="21" t="s">
        <v>31</v>
      </c>
      <c r="X446" s="10"/>
      <c r="Y446" s="28">
        <f>IF(M446&lt;25,1,1+(M446-25)/M446)</f>
        <v>1.4047619047619047</v>
      </c>
      <c r="Z446" s="10">
        <v>1.2</v>
      </c>
      <c r="AA446" s="28">
        <f>U446*Y446*Z446</f>
        <v>80.914285714285697</v>
      </c>
      <c r="AB446" s="28"/>
      <c r="AC446" s="28">
        <f>AA446+AB446</f>
        <v>80.914285714285697</v>
      </c>
      <c r="AD446" s="10"/>
      <c r="AE446" s="4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9"/>
      <c r="BQ446" s="39"/>
      <c r="BR446" s="39"/>
      <c r="BS446" s="39"/>
      <c r="BT446" s="39"/>
      <c r="BU446" s="39"/>
      <c r="BV446" s="39"/>
      <c r="BW446" s="39"/>
      <c r="BX446" s="39"/>
      <c r="BY446" s="39"/>
      <c r="BZ446" s="39"/>
      <c r="CA446" s="39"/>
      <c r="CB446" s="39"/>
      <c r="CC446" s="39"/>
      <c r="CD446" s="39"/>
      <c r="CE446" s="39"/>
      <c r="CF446" s="39"/>
      <c r="CG446" s="39"/>
    </row>
    <row r="447" spans="1:85" s="18" customFormat="1" outlineLevel="2" x14ac:dyDescent="0.15">
      <c r="A447" s="21"/>
      <c r="B447" s="21"/>
      <c r="C447" s="21" t="s">
        <v>2644</v>
      </c>
      <c r="D447" s="21" t="s">
        <v>2580</v>
      </c>
      <c r="E447" s="21" t="s">
        <v>2581</v>
      </c>
      <c r="F447" s="21"/>
      <c r="G447" s="21" t="s">
        <v>664</v>
      </c>
      <c r="H447" s="71" t="s">
        <v>2723</v>
      </c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 t="s">
        <v>29</v>
      </c>
      <c r="AC447" s="21">
        <v>32</v>
      </c>
      <c r="AD447" s="21" t="s">
        <v>2745</v>
      </c>
      <c r="AE447" s="4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9"/>
      <c r="BQ447" s="39"/>
      <c r="BR447" s="39"/>
      <c r="BS447" s="39"/>
      <c r="BT447" s="39"/>
      <c r="BU447" s="39"/>
      <c r="BV447" s="39"/>
      <c r="BW447" s="39"/>
      <c r="BX447" s="39"/>
      <c r="BY447" s="39"/>
      <c r="BZ447" s="39"/>
      <c r="CA447" s="39"/>
      <c r="CB447" s="39"/>
      <c r="CC447" s="39"/>
      <c r="CD447" s="39"/>
      <c r="CE447" s="39"/>
      <c r="CF447" s="39"/>
      <c r="CG447" s="39"/>
    </row>
    <row r="448" spans="1:85" s="18" customFormat="1" outlineLevel="2" x14ac:dyDescent="0.15">
      <c r="A448" s="21"/>
      <c r="B448" s="21"/>
      <c r="C448" s="21" t="s">
        <v>1442</v>
      </c>
      <c r="D448" s="21" t="s">
        <v>1380</v>
      </c>
      <c r="E448" s="21" t="s">
        <v>2578</v>
      </c>
      <c r="F448" s="21"/>
      <c r="G448" s="21" t="s">
        <v>664</v>
      </c>
      <c r="H448" s="71" t="s">
        <v>665</v>
      </c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>
        <v>32</v>
      </c>
      <c r="AD448" s="21" t="s">
        <v>2745</v>
      </c>
      <c r="AE448" s="4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9"/>
      <c r="BQ448" s="39"/>
      <c r="BR448" s="39"/>
      <c r="BS448" s="39"/>
      <c r="BT448" s="39"/>
      <c r="BU448" s="39"/>
      <c r="BV448" s="39"/>
      <c r="BW448" s="39"/>
      <c r="BX448" s="39"/>
      <c r="BY448" s="39"/>
      <c r="BZ448" s="39"/>
      <c r="CA448" s="39"/>
      <c r="CB448" s="39"/>
      <c r="CC448" s="39"/>
      <c r="CD448" s="39"/>
      <c r="CE448" s="39"/>
      <c r="CF448" s="39"/>
      <c r="CG448" s="39"/>
    </row>
    <row r="449" spans="1:85" s="18" customFormat="1" outlineLevel="2" x14ac:dyDescent="0.15">
      <c r="A449" s="21"/>
      <c r="B449" s="21"/>
      <c r="C449" s="21" t="s">
        <v>1798</v>
      </c>
      <c r="D449" s="21" t="s">
        <v>1380</v>
      </c>
      <c r="E449" s="21" t="s">
        <v>2578</v>
      </c>
      <c r="F449" s="21"/>
      <c r="G449" s="21" t="s">
        <v>664</v>
      </c>
      <c r="H449" s="71" t="s">
        <v>665</v>
      </c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>
        <v>32</v>
      </c>
      <c r="AD449" s="21" t="s">
        <v>2745</v>
      </c>
      <c r="AE449" s="4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9"/>
      <c r="BQ449" s="39"/>
      <c r="BR449" s="39"/>
      <c r="BS449" s="39"/>
      <c r="BT449" s="39"/>
      <c r="BU449" s="39"/>
      <c r="BV449" s="39"/>
      <c r="BW449" s="39"/>
      <c r="BX449" s="39"/>
      <c r="BY449" s="39"/>
      <c r="BZ449" s="39"/>
      <c r="CA449" s="39"/>
      <c r="CB449" s="39"/>
      <c r="CC449" s="39"/>
      <c r="CD449" s="39"/>
      <c r="CE449" s="39"/>
      <c r="CF449" s="39"/>
      <c r="CG449" s="39"/>
    </row>
    <row r="450" spans="1:85" s="18" customFormat="1" outlineLevel="2" x14ac:dyDescent="0.15">
      <c r="A450" s="21"/>
      <c r="B450" s="21"/>
      <c r="C450" s="21" t="s">
        <v>2637</v>
      </c>
      <c r="D450" s="21" t="s">
        <v>2580</v>
      </c>
      <c r="E450" s="21" t="s">
        <v>2581</v>
      </c>
      <c r="F450" s="21"/>
      <c r="G450" s="21" t="s">
        <v>664</v>
      </c>
      <c r="H450" s="71" t="s">
        <v>2723</v>
      </c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 t="s">
        <v>29</v>
      </c>
      <c r="AC450" s="21">
        <v>32</v>
      </c>
      <c r="AD450" s="21" t="s">
        <v>2745</v>
      </c>
      <c r="AE450" s="4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9"/>
      <c r="BQ450" s="39"/>
      <c r="BR450" s="39"/>
      <c r="BS450" s="39"/>
      <c r="BT450" s="39"/>
      <c r="BU450" s="39"/>
      <c r="BV450" s="39"/>
      <c r="BW450" s="39"/>
      <c r="BX450" s="39"/>
      <c r="BY450" s="39"/>
      <c r="BZ450" s="39"/>
      <c r="CA450" s="39"/>
      <c r="CB450" s="39"/>
      <c r="CC450" s="39"/>
      <c r="CD450" s="39"/>
      <c r="CE450" s="39"/>
      <c r="CF450" s="39"/>
      <c r="CG450" s="39"/>
    </row>
    <row r="451" spans="1:85" s="18" customFormat="1" outlineLevel="2" x14ac:dyDescent="0.15">
      <c r="A451" s="10"/>
      <c r="B451" s="10"/>
      <c r="C451" s="25"/>
      <c r="D451" s="10"/>
      <c r="E451" s="27" t="s">
        <v>2320</v>
      </c>
      <c r="F451" s="10"/>
      <c r="G451" s="21" t="s">
        <v>664</v>
      </c>
      <c r="H451" s="72" t="s">
        <v>665</v>
      </c>
      <c r="I451" s="10"/>
      <c r="J451" s="10"/>
      <c r="K451" s="10"/>
      <c r="L451" s="10"/>
      <c r="M451" s="29">
        <v>5</v>
      </c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28"/>
      <c r="Z451" s="10"/>
      <c r="AA451" s="28"/>
      <c r="AB451" s="28"/>
      <c r="AC451" s="28">
        <f>M451*14</f>
        <v>70</v>
      </c>
      <c r="AD451" s="10"/>
      <c r="AE451" s="4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9"/>
      <c r="BQ451" s="39"/>
      <c r="BR451" s="39"/>
      <c r="BS451" s="39"/>
      <c r="BT451" s="39"/>
      <c r="BU451" s="39"/>
      <c r="BV451" s="39"/>
      <c r="BW451" s="39"/>
      <c r="BX451" s="39"/>
      <c r="BY451" s="39"/>
      <c r="BZ451" s="39"/>
      <c r="CA451" s="39"/>
      <c r="CB451" s="39"/>
      <c r="CC451" s="39"/>
      <c r="CD451" s="39"/>
      <c r="CE451" s="39"/>
      <c r="CF451" s="39"/>
      <c r="CG451" s="39"/>
    </row>
    <row r="452" spans="1:85" s="18" customFormat="1" ht="27" outlineLevel="2" x14ac:dyDescent="0.15">
      <c r="A452" s="21"/>
      <c r="B452" s="21"/>
      <c r="C452" s="26" t="s">
        <v>2330</v>
      </c>
      <c r="D452" s="21"/>
      <c r="E452" s="21" t="s">
        <v>2385</v>
      </c>
      <c r="F452" s="21"/>
      <c r="G452" s="21" t="s">
        <v>664</v>
      </c>
      <c r="H452" s="71" t="s">
        <v>2361</v>
      </c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8">
        <v>15</v>
      </c>
      <c r="AD452" s="10"/>
      <c r="AE452" s="4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9"/>
      <c r="BQ452" s="39"/>
      <c r="BR452" s="39"/>
      <c r="BS452" s="39"/>
      <c r="BT452" s="39"/>
      <c r="BU452" s="39"/>
      <c r="BV452" s="39"/>
      <c r="BW452" s="39"/>
      <c r="BX452" s="39"/>
      <c r="BY452" s="39"/>
      <c r="BZ452" s="39"/>
      <c r="CA452" s="39"/>
      <c r="CB452" s="39"/>
      <c r="CC452" s="39"/>
      <c r="CD452" s="39"/>
      <c r="CE452" s="39"/>
      <c r="CF452" s="39"/>
      <c r="CG452" s="39"/>
    </row>
    <row r="453" spans="1:85" s="18" customFormat="1" outlineLevel="2" x14ac:dyDescent="0.15">
      <c r="A453" s="21"/>
      <c r="B453" s="21"/>
      <c r="C453" s="26" t="s">
        <v>2443</v>
      </c>
      <c r="D453" s="21"/>
      <c r="E453" s="21" t="s">
        <v>2385</v>
      </c>
      <c r="F453" s="21"/>
      <c r="G453" s="21" t="s">
        <v>664</v>
      </c>
      <c r="H453" s="71" t="s">
        <v>2468</v>
      </c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8">
        <v>15</v>
      </c>
      <c r="AD453" s="10"/>
      <c r="AE453" s="4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9"/>
      <c r="BQ453" s="39"/>
      <c r="BR453" s="39"/>
      <c r="BS453" s="39"/>
      <c r="BT453" s="39"/>
      <c r="BU453" s="39"/>
      <c r="BV453" s="39"/>
      <c r="BW453" s="39"/>
      <c r="BX453" s="39"/>
      <c r="BY453" s="39"/>
      <c r="BZ453" s="39"/>
      <c r="CA453" s="39"/>
      <c r="CB453" s="39"/>
      <c r="CC453" s="39"/>
      <c r="CD453" s="39"/>
      <c r="CE453" s="39"/>
      <c r="CF453" s="39"/>
      <c r="CG453" s="39"/>
    </row>
    <row r="454" spans="1:85" s="18" customFormat="1" ht="27" outlineLevel="2" x14ac:dyDescent="0.15">
      <c r="A454" s="21"/>
      <c r="B454" s="21"/>
      <c r="C454" s="26" t="s">
        <v>2405</v>
      </c>
      <c r="D454" s="21"/>
      <c r="E454" s="21" t="s">
        <v>2385</v>
      </c>
      <c r="F454" s="21"/>
      <c r="G454" s="21" t="s">
        <v>664</v>
      </c>
      <c r="H454" s="71" t="s">
        <v>2468</v>
      </c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8">
        <v>15</v>
      </c>
      <c r="AD454" s="10"/>
      <c r="AE454" s="4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9"/>
      <c r="BQ454" s="39"/>
      <c r="BR454" s="39"/>
      <c r="BS454" s="39"/>
      <c r="BT454" s="39"/>
      <c r="BU454" s="39"/>
      <c r="BV454" s="39"/>
      <c r="BW454" s="39"/>
      <c r="BX454" s="39"/>
      <c r="BY454" s="39"/>
      <c r="BZ454" s="39"/>
      <c r="CA454" s="39"/>
      <c r="CB454" s="39"/>
      <c r="CC454" s="39"/>
      <c r="CD454" s="39"/>
      <c r="CE454" s="39"/>
      <c r="CF454" s="39"/>
      <c r="CG454" s="39"/>
    </row>
    <row r="455" spans="1:85" s="18" customFormat="1" ht="27" outlineLevel="2" x14ac:dyDescent="0.15">
      <c r="A455" s="21"/>
      <c r="B455" s="21"/>
      <c r="C455" s="26" t="s">
        <v>2433</v>
      </c>
      <c r="D455" s="21"/>
      <c r="E455" s="21" t="s">
        <v>2385</v>
      </c>
      <c r="F455" s="21"/>
      <c r="G455" s="21" t="s">
        <v>664</v>
      </c>
      <c r="H455" s="71" t="s">
        <v>2468</v>
      </c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8">
        <v>15</v>
      </c>
      <c r="AD455" s="10"/>
      <c r="AE455" s="4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9"/>
      <c r="BQ455" s="39"/>
      <c r="BR455" s="39"/>
      <c r="BS455" s="39"/>
      <c r="BT455" s="39"/>
      <c r="BU455" s="39"/>
      <c r="BV455" s="39"/>
      <c r="BW455" s="39"/>
      <c r="BX455" s="39"/>
      <c r="BY455" s="39"/>
      <c r="BZ455" s="39"/>
      <c r="CA455" s="39"/>
      <c r="CB455" s="39"/>
      <c r="CC455" s="39"/>
      <c r="CD455" s="39"/>
      <c r="CE455" s="39"/>
      <c r="CF455" s="39"/>
      <c r="CG455" s="39"/>
    </row>
    <row r="456" spans="1:85" s="18" customFormat="1" outlineLevel="2" x14ac:dyDescent="0.15">
      <c r="A456" s="57"/>
      <c r="B456" s="52"/>
      <c r="C456" s="58"/>
      <c r="D456" s="52"/>
      <c r="E456" s="52" t="s">
        <v>2798</v>
      </c>
      <c r="F456" s="52"/>
      <c r="G456" s="21" t="s">
        <v>664</v>
      </c>
      <c r="H456" s="78" t="s">
        <v>2917</v>
      </c>
      <c r="I456" s="52"/>
      <c r="J456" s="52"/>
      <c r="K456" s="52"/>
      <c r="L456" s="52"/>
      <c r="M456" s="53">
        <v>13</v>
      </c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4"/>
      <c r="Y456" s="55"/>
      <c r="Z456" s="54"/>
      <c r="AA456" s="55"/>
      <c r="AB456" s="55"/>
      <c r="AC456" s="55">
        <f>2*M456</f>
        <v>26</v>
      </c>
      <c r="AD456" s="54"/>
      <c r="AE456" s="4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9"/>
      <c r="BQ456" s="39"/>
      <c r="BR456" s="39"/>
      <c r="BS456" s="39"/>
      <c r="BT456" s="39"/>
      <c r="BU456" s="39"/>
      <c r="BV456" s="39"/>
      <c r="BW456" s="39"/>
      <c r="BX456" s="39"/>
      <c r="BY456" s="39"/>
      <c r="BZ456" s="39"/>
      <c r="CA456" s="39"/>
      <c r="CB456" s="39"/>
      <c r="CC456" s="39"/>
      <c r="CD456" s="39"/>
      <c r="CE456" s="39"/>
      <c r="CF456" s="39"/>
      <c r="CG456" s="39"/>
    </row>
    <row r="457" spans="1:85" s="18" customFormat="1" outlineLevel="1" x14ac:dyDescent="0.15">
      <c r="A457" s="57"/>
      <c r="B457" s="52"/>
      <c r="C457" s="58"/>
      <c r="D457" s="52"/>
      <c r="E457" s="52"/>
      <c r="F457" s="52"/>
      <c r="G457" s="88" t="s">
        <v>3121</v>
      </c>
      <c r="H457" s="78"/>
      <c r="I457" s="52"/>
      <c r="J457" s="52"/>
      <c r="K457" s="52"/>
      <c r="L457" s="52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4"/>
      <c r="Y457" s="55"/>
      <c r="Z457" s="54"/>
      <c r="AA457" s="55"/>
      <c r="AB457" s="55"/>
      <c r="AC457" s="55">
        <f>SUBTOTAL(9,AC443:AC456)</f>
        <v>571.37972276320306</v>
      </c>
      <c r="AD457" s="54"/>
      <c r="AE457" s="4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9"/>
      <c r="BQ457" s="39"/>
      <c r="BR457" s="39"/>
      <c r="BS457" s="39"/>
      <c r="BT457" s="39"/>
      <c r="BU457" s="39"/>
      <c r="BV457" s="39"/>
      <c r="BW457" s="39"/>
      <c r="BX457" s="39"/>
      <c r="BY457" s="39"/>
      <c r="BZ457" s="39"/>
      <c r="CA457" s="39"/>
      <c r="CB457" s="39"/>
      <c r="CC457" s="39"/>
      <c r="CD457" s="39"/>
      <c r="CE457" s="39"/>
      <c r="CF457" s="39"/>
      <c r="CG457" s="39"/>
    </row>
    <row r="458" spans="1:85" s="18" customFormat="1" outlineLevel="2" x14ac:dyDescent="0.15">
      <c r="A458" s="10">
        <v>2014</v>
      </c>
      <c r="B458" s="21" t="s">
        <v>1476</v>
      </c>
      <c r="C458" s="26" t="s">
        <v>1477</v>
      </c>
      <c r="D458" s="21" t="s">
        <v>1413</v>
      </c>
      <c r="E458" s="19" t="s">
        <v>2270</v>
      </c>
      <c r="F458" s="10">
        <v>2</v>
      </c>
      <c r="G458" s="21" t="s">
        <v>1478</v>
      </c>
      <c r="H458" s="71" t="s">
        <v>1479</v>
      </c>
      <c r="I458" s="21" t="s">
        <v>23</v>
      </c>
      <c r="J458" s="21" t="s">
        <v>24</v>
      </c>
      <c r="K458" s="21" t="s">
        <v>45</v>
      </c>
      <c r="L458" s="10">
        <v>29</v>
      </c>
      <c r="M458" s="10">
        <v>18</v>
      </c>
      <c r="N458" s="21" t="s">
        <v>1480</v>
      </c>
      <c r="O458" s="21" t="s">
        <v>365</v>
      </c>
      <c r="P458" s="21" t="s">
        <v>28</v>
      </c>
      <c r="Q458" s="21" t="s">
        <v>1358</v>
      </c>
      <c r="R458" s="21" t="s">
        <v>1481</v>
      </c>
      <c r="S458" s="10">
        <v>1</v>
      </c>
      <c r="T458" s="10">
        <v>32</v>
      </c>
      <c r="U458" s="10">
        <v>32</v>
      </c>
      <c r="V458" s="21" t="s">
        <v>31</v>
      </c>
      <c r="W458" s="21" t="s">
        <v>31</v>
      </c>
      <c r="X458" s="10"/>
      <c r="Y458" s="28">
        <f>IF(M458&lt;25,1,1+(M458-25)/M458)</f>
        <v>1</v>
      </c>
      <c r="Z458" s="10">
        <v>1</v>
      </c>
      <c r="AA458" s="28">
        <f>U458*Y458*Z458</f>
        <v>32</v>
      </c>
      <c r="AB458" s="28"/>
      <c r="AC458" s="28">
        <f>AA458+AB458</f>
        <v>32</v>
      </c>
      <c r="AD458" s="10"/>
      <c r="AE458" s="4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9"/>
      <c r="BQ458" s="39"/>
      <c r="BR458" s="39"/>
      <c r="BS458" s="39"/>
      <c r="BT458" s="39"/>
      <c r="BU458" s="39"/>
      <c r="BV458" s="39"/>
      <c r="BW458" s="39"/>
      <c r="BX458" s="39"/>
      <c r="BY458" s="39"/>
      <c r="BZ458" s="39"/>
      <c r="CA458" s="39"/>
      <c r="CB458" s="39"/>
      <c r="CC458" s="39"/>
      <c r="CD458" s="39"/>
      <c r="CE458" s="39"/>
      <c r="CF458" s="39"/>
      <c r="CG458" s="39"/>
    </row>
    <row r="459" spans="1:85" s="18" customFormat="1" outlineLevel="2" x14ac:dyDescent="0.15">
      <c r="A459" s="10">
        <v>2014</v>
      </c>
      <c r="B459" s="21" t="s">
        <v>1578</v>
      </c>
      <c r="C459" s="26" t="s">
        <v>1579</v>
      </c>
      <c r="D459" s="21" t="s">
        <v>1413</v>
      </c>
      <c r="E459" s="21" t="s">
        <v>2275</v>
      </c>
      <c r="F459" s="10">
        <v>2</v>
      </c>
      <c r="G459" s="21" t="s">
        <v>1478</v>
      </c>
      <c r="H459" s="71" t="s">
        <v>1479</v>
      </c>
      <c r="I459" s="21" t="s">
        <v>23</v>
      </c>
      <c r="J459" s="21" t="s">
        <v>24</v>
      </c>
      <c r="K459" s="21" t="s">
        <v>45</v>
      </c>
      <c r="L459" s="10">
        <v>40</v>
      </c>
      <c r="M459" s="10">
        <v>26</v>
      </c>
      <c r="N459" s="21" t="s">
        <v>1529</v>
      </c>
      <c r="O459" s="21" t="s">
        <v>281</v>
      </c>
      <c r="P459" s="21" t="s">
        <v>28</v>
      </c>
      <c r="Q459" s="21" t="s">
        <v>1361</v>
      </c>
      <c r="R459" s="21" t="s">
        <v>1580</v>
      </c>
      <c r="S459" s="10">
        <v>1</v>
      </c>
      <c r="T459" s="10">
        <v>32</v>
      </c>
      <c r="U459" s="10">
        <v>32</v>
      </c>
      <c r="V459" s="21" t="s">
        <v>31</v>
      </c>
      <c r="W459" s="21" t="s">
        <v>31</v>
      </c>
      <c r="X459" s="10"/>
      <c r="Y459" s="28">
        <f>IF(M459&lt;25,1,1+(M459-25)/M459)</f>
        <v>1.0384615384615385</v>
      </c>
      <c r="Z459" s="10">
        <v>1</v>
      </c>
      <c r="AA459" s="28">
        <f>U459*Y459*Z459</f>
        <v>33.230769230769234</v>
      </c>
      <c r="AB459" s="28"/>
      <c r="AC459" s="28">
        <f>AA459+AB459</f>
        <v>33.230769230769234</v>
      </c>
      <c r="AD459" s="10"/>
      <c r="AE459" s="4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9"/>
      <c r="BQ459" s="39"/>
      <c r="BR459" s="39"/>
      <c r="BS459" s="39"/>
      <c r="BT459" s="39"/>
      <c r="BU459" s="39"/>
      <c r="BV459" s="39"/>
      <c r="BW459" s="39"/>
      <c r="BX459" s="39"/>
      <c r="BY459" s="39"/>
      <c r="BZ459" s="39"/>
      <c r="CA459" s="39"/>
      <c r="CB459" s="39"/>
      <c r="CC459" s="39"/>
      <c r="CD459" s="39"/>
      <c r="CE459" s="39"/>
      <c r="CF459" s="39"/>
      <c r="CG459" s="39"/>
    </row>
    <row r="460" spans="1:85" s="18" customFormat="1" outlineLevel="2" x14ac:dyDescent="0.15">
      <c r="A460" s="10"/>
      <c r="B460" s="10"/>
      <c r="C460" s="25"/>
      <c r="D460" s="10"/>
      <c r="E460" s="27" t="s">
        <v>2320</v>
      </c>
      <c r="F460" s="10"/>
      <c r="G460" s="21" t="s">
        <v>1478</v>
      </c>
      <c r="H460" s="72" t="s">
        <v>1479</v>
      </c>
      <c r="I460" s="10"/>
      <c r="J460" s="10"/>
      <c r="K460" s="10"/>
      <c r="L460" s="10"/>
      <c r="M460" s="29">
        <v>4</v>
      </c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28"/>
      <c r="Z460" s="10"/>
      <c r="AA460" s="28"/>
      <c r="AB460" s="28"/>
      <c r="AC460" s="28">
        <f>M460*14</f>
        <v>56</v>
      </c>
      <c r="AD460" s="10"/>
      <c r="AE460" s="4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9"/>
      <c r="BQ460" s="39"/>
      <c r="BR460" s="39"/>
      <c r="BS460" s="39"/>
      <c r="BT460" s="39"/>
      <c r="BU460" s="39"/>
      <c r="BV460" s="39"/>
      <c r="BW460" s="39"/>
      <c r="BX460" s="39"/>
      <c r="BY460" s="39"/>
      <c r="BZ460" s="39"/>
      <c r="CA460" s="39"/>
      <c r="CB460" s="39"/>
      <c r="CC460" s="39"/>
      <c r="CD460" s="39"/>
      <c r="CE460" s="39"/>
      <c r="CF460" s="39"/>
      <c r="CG460" s="39"/>
    </row>
    <row r="461" spans="1:85" s="18" customFormat="1" outlineLevel="2" x14ac:dyDescent="0.15">
      <c r="A461" s="57"/>
      <c r="B461" s="52"/>
      <c r="C461" s="58"/>
      <c r="D461" s="52"/>
      <c r="E461" s="52" t="s">
        <v>2798</v>
      </c>
      <c r="F461" s="52"/>
      <c r="G461" s="21" t="s">
        <v>1478</v>
      </c>
      <c r="H461" s="78" t="s">
        <v>2918</v>
      </c>
      <c r="I461" s="52"/>
      <c r="J461" s="52"/>
      <c r="K461" s="52"/>
      <c r="L461" s="52"/>
      <c r="M461" s="53">
        <v>8</v>
      </c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4"/>
      <c r="Y461" s="55"/>
      <c r="Z461" s="54"/>
      <c r="AA461" s="55"/>
      <c r="AB461" s="55"/>
      <c r="AC461" s="55">
        <f>2*M461</f>
        <v>16</v>
      </c>
      <c r="AD461" s="54"/>
      <c r="AE461" s="4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9"/>
      <c r="BQ461" s="39"/>
      <c r="BR461" s="39"/>
      <c r="BS461" s="39"/>
      <c r="BT461" s="39"/>
      <c r="BU461" s="39"/>
      <c r="BV461" s="39"/>
      <c r="BW461" s="39"/>
      <c r="BX461" s="39"/>
      <c r="BY461" s="39"/>
      <c r="BZ461" s="39"/>
      <c r="CA461" s="39"/>
      <c r="CB461" s="39"/>
      <c r="CC461" s="39"/>
      <c r="CD461" s="39"/>
      <c r="CE461" s="39"/>
      <c r="CF461" s="39"/>
      <c r="CG461" s="39"/>
    </row>
    <row r="462" spans="1:85" s="18" customFormat="1" outlineLevel="1" x14ac:dyDescent="0.15">
      <c r="A462" s="57"/>
      <c r="B462" s="52"/>
      <c r="C462" s="58"/>
      <c r="D462" s="52"/>
      <c r="E462" s="52"/>
      <c r="F462" s="52"/>
      <c r="G462" s="88" t="s">
        <v>3122</v>
      </c>
      <c r="H462" s="78"/>
      <c r="I462" s="52"/>
      <c r="J462" s="52"/>
      <c r="K462" s="52"/>
      <c r="L462" s="52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4"/>
      <c r="Y462" s="55"/>
      <c r="Z462" s="54"/>
      <c r="AA462" s="55"/>
      <c r="AB462" s="55"/>
      <c r="AC462" s="55">
        <f>SUBTOTAL(9,AC458:AC461)</f>
        <v>137.23076923076923</v>
      </c>
      <c r="AD462" s="54"/>
      <c r="AE462" s="4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9"/>
      <c r="BQ462" s="39"/>
      <c r="BR462" s="39"/>
      <c r="BS462" s="39"/>
      <c r="BT462" s="39"/>
      <c r="BU462" s="39"/>
      <c r="BV462" s="39"/>
      <c r="BW462" s="39"/>
      <c r="BX462" s="39"/>
      <c r="BY462" s="39"/>
      <c r="BZ462" s="39"/>
      <c r="CA462" s="39"/>
      <c r="CB462" s="39"/>
      <c r="CC462" s="39"/>
      <c r="CD462" s="39"/>
      <c r="CE462" s="39"/>
      <c r="CF462" s="39"/>
      <c r="CG462" s="39"/>
    </row>
    <row r="463" spans="1:85" s="18" customFormat="1" outlineLevel="2" x14ac:dyDescent="0.15">
      <c r="A463" s="10">
        <v>2014</v>
      </c>
      <c r="B463" s="21" t="s">
        <v>1466</v>
      </c>
      <c r="C463" s="26" t="s">
        <v>1467</v>
      </c>
      <c r="D463" s="21" t="s">
        <v>1413</v>
      </c>
      <c r="E463" s="19" t="s">
        <v>2270</v>
      </c>
      <c r="F463" s="10">
        <v>2</v>
      </c>
      <c r="G463" s="21" t="s">
        <v>1671</v>
      </c>
      <c r="H463" s="71" t="s">
        <v>1672</v>
      </c>
      <c r="I463" s="21" t="s">
        <v>41</v>
      </c>
      <c r="J463" s="21" t="s">
        <v>24</v>
      </c>
      <c r="K463" s="21" t="s">
        <v>80</v>
      </c>
      <c r="L463" s="10">
        <v>40</v>
      </c>
      <c r="M463" s="10">
        <v>40</v>
      </c>
      <c r="N463" s="21" t="s">
        <v>1433</v>
      </c>
      <c r="O463" s="21" t="s">
        <v>512</v>
      </c>
      <c r="P463" s="21" t="s">
        <v>28</v>
      </c>
      <c r="Q463" s="21" t="s">
        <v>1361</v>
      </c>
      <c r="R463" s="21" t="s">
        <v>1835</v>
      </c>
      <c r="S463" s="10">
        <v>1</v>
      </c>
      <c r="T463" s="10">
        <v>32</v>
      </c>
      <c r="U463" s="10">
        <v>32</v>
      </c>
      <c r="V463" s="21" t="s">
        <v>31</v>
      </c>
      <c r="W463" s="21" t="s">
        <v>31</v>
      </c>
      <c r="X463" s="10"/>
      <c r="Y463" s="28">
        <f>IF(M463&lt;25,1,1+(M463-25)/M463)</f>
        <v>1.375</v>
      </c>
      <c r="Z463" s="10">
        <v>1</v>
      </c>
      <c r="AA463" s="28">
        <f>U463*Y463*Z463</f>
        <v>44</v>
      </c>
      <c r="AB463" s="28"/>
      <c r="AC463" s="28">
        <f>AA463+AB463</f>
        <v>44</v>
      </c>
      <c r="AD463" s="10"/>
      <c r="AE463" s="4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9"/>
      <c r="BQ463" s="39"/>
      <c r="BR463" s="39"/>
      <c r="BS463" s="39"/>
      <c r="BT463" s="39"/>
      <c r="BU463" s="39"/>
      <c r="BV463" s="39"/>
      <c r="BW463" s="39"/>
      <c r="BX463" s="39"/>
      <c r="BY463" s="39"/>
      <c r="BZ463" s="39"/>
      <c r="CA463" s="39"/>
      <c r="CB463" s="39"/>
      <c r="CC463" s="39"/>
      <c r="CD463" s="39"/>
      <c r="CE463" s="39"/>
      <c r="CF463" s="39"/>
      <c r="CG463" s="39"/>
    </row>
    <row r="464" spans="1:85" s="18" customFormat="1" outlineLevel="2" x14ac:dyDescent="0.15">
      <c r="A464" s="10">
        <v>2014</v>
      </c>
      <c r="B464" s="21" t="s">
        <v>1515</v>
      </c>
      <c r="C464" s="26" t="s">
        <v>1516</v>
      </c>
      <c r="D464" s="21" t="s">
        <v>1413</v>
      </c>
      <c r="E464" s="21" t="s">
        <v>2287</v>
      </c>
      <c r="F464" s="10">
        <v>2</v>
      </c>
      <c r="G464" s="21" t="s">
        <v>1671</v>
      </c>
      <c r="H464" s="71" t="s">
        <v>1672</v>
      </c>
      <c r="I464" s="21" t="s">
        <v>41</v>
      </c>
      <c r="J464" s="21" t="s">
        <v>24</v>
      </c>
      <c r="K464" s="21" t="s">
        <v>80</v>
      </c>
      <c r="L464" s="10">
        <v>74</v>
      </c>
      <c r="M464" s="10">
        <v>30</v>
      </c>
      <c r="N464" s="21" t="s">
        <v>1517</v>
      </c>
      <c r="O464" s="21" t="s">
        <v>88</v>
      </c>
      <c r="P464" s="21" t="s">
        <v>28</v>
      </c>
      <c r="Q464" s="21" t="s">
        <v>1361</v>
      </c>
      <c r="R464" s="21" t="s">
        <v>1673</v>
      </c>
      <c r="S464" s="10">
        <v>1</v>
      </c>
      <c r="T464" s="10">
        <v>32</v>
      </c>
      <c r="U464" s="10">
        <v>14</v>
      </c>
      <c r="V464" s="10">
        <v>18</v>
      </c>
      <c r="W464" s="21" t="s">
        <v>31</v>
      </c>
      <c r="X464" s="10">
        <v>1</v>
      </c>
      <c r="Y464" s="28">
        <f>IF(M464&lt;25,1,1+(M464-25)/M464)</f>
        <v>1.1666666666666667</v>
      </c>
      <c r="Z464" s="10">
        <v>1</v>
      </c>
      <c r="AA464" s="28">
        <f>U464*Y464*Z464</f>
        <v>16.333333333333336</v>
      </c>
      <c r="AB464" s="28">
        <f>X464*V464*Y464</f>
        <v>21</v>
      </c>
      <c r="AC464" s="28">
        <f>AA464+AB464</f>
        <v>37.333333333333336</v>
      </c>
      <c r="AD464" s="10"/>
      <c r="AE464" s="4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9"/>
      <c r="BQ464" s="39"/>
      <c r="BR464" s="39"/>
      <c r="BS464" s="39"/>
      <c r="BT464" s="39"/>
      <c r="BU464" s="39"/>
      <c r="BV464" s="39"/>
      <c r="BW464" s="39"/>
      <c r="BX464" s="39"/>
      <c r="BY464" s="39"/>
      <c r="BZ464" s="39"/>
      <c r="CA464" s="39"/>
      <c r="CB464" s="39"/>
      <c r="CC464" s="39"/>
      <c r="CD464" s="39"/>
      <c r="CE464" s="39"/>
      <c r="CF464" s="39"/>
      <c r="CG464" s="39"/>
    </row>
    <row r="465" spans="1:85" s="18" customFormat="1" outlineLevel="2" x14ac:dyDescent="0.15">
      <c r="A465" s="21"/>
      <c r="B465" s="21"/>
      <c r="C465" s="21" t="s">
        <v>2132</v>
      </c>
      <c r="D465" s="21" t="s">
        <v>1413</v>
      </c>
      <c r="E465" s="21" t="s">
        <v>2578</v>
      </c>
      <c r="F465" s="21"/>
      <c r="G465" s="21" t="s">
        <v>1671</v>
      </c>
      <c r="H465" s="71" t="s">
        <v>1672</v>
      </c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>
        <v>26.44</v>
      </c>
      <c r="AD465" s="21" t="s">
        <v>2745</v>
      </c>
      <c r="AE465" s="4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9"/>
      <c r="BQ465" s="39"/>
      <c r="BR465" s="39"/>
      <c r="BS465" s="39"/>
      <c r="BT465" s="39"/>
      <c r="BU465" s="39"/>
      <c r="BV465" s="39"/>
      <c r="BW465" s="39"/>
      <c r="BX465" s="39"/>
      <c r="BY465" s="39"/>
      <c r="BZ465" s="39"/>
      <c r="CA465" s="39"/>
      <c r="CB465" s="39"/>
      <c r="CC465" s="39"/>
      <c r="CD465" s="39"/>
      <c r="CE465" s="39"/>
      <c r="CF465" s="39"/>
      <c r="CG465" s="39"/>
    </row>
    <row r="466" spans="1:85" s="18" customFormat="1" outlineLevel="2" x14ac:dyDescent="0.15">
      <c r="A466" s="10"/>
      <c r="B466" s="10"/>
      <c r="C466" s="25"/>
      <c r="D466" s="10"/>
      <c r="E466" s="27" t="s">
        <v>2320</v>
      </c>
      <c r="F466" s="10"/>
      <c r="G466" s="21" t="s">
        <v>1671</v>
      </c>
      <c r="H466" s="72" t="s">
        <v>1672</v>
      </c>
      <c r="I466" s="10"/>
      <c r="J466" s="10"/>
      <c r="K466" s="10"/>
      <c r="L466" s="10"/>
      <c r="M466" s="29">
        <v>4</v>
      </c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28"/>
      <c r="Z466" s="10"/>
      <c r="AA466" s="28"/>
      <c r="AB466" s="28"/>
      <c r="AC466" s="28">
        <f>M466*14</f>
        <v>56</v>
      </c>
      <c r="AD466" s="10"/>
      <c r="AE466" s="4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  <c r="BO466" s="39"/>
      <c r="BP466" s="39"/>
      <c r="BQ466" s="39"/>
      <c r="BR466" s="39"/>
      <c r="BS466" s="39"/>
      <c r="BT466" s="39"/>
      <c r="BU466" s="39"/>
      <c r="BV466" s="39"/>
      <c r="BW466" s="39"/>
      <c r="BX466" s="39"/>
      <c r="BY466" s="39"/>
      <c r="BZ466" s="39"/>
      <c r="CA466" s="39"/>
      <c r="CB466" s="39"/>
      <c r="CC466" s="39"/>
      <c r="CD466" s="39"/>
      <c r="CE466" s="39"/>
      <c r="CF466" s="39"/>
      <c r="CG466" s="39"/>
    </row>
    <row r="467" spans="1:85" s="18" customFormat="1" outlineLevel="2" x14ac:dyDescent="0.15">
      <c r="A467" s="10">
        <v>2014</v>
      </c>
      <c r="B467" s="21" t="s">
        <v>1651</v>
      </c>
      <c r="C467" s="26" t="s">
        <v>1652</v>
      </c>
      <c r="D467" s="21" t="s">
        <v>1413</v>
      </c>
      <c r="E467" s="21" t="s">
        <v>2277</v>
      </c>
      <c r="F467" s="10">
        <v>2</v>
      </c>
      <c r="G467" s="21" t="s">
        <v>1671</v>
      </c>
      <c r="H467" s="71" t="s">
        <v>1672</v>
      </c>
      <c r="I467" s="21" t="s">
        <v>41</v>
      </c>
      <c r="J467" s="21" t="s">
        <v>24</v>
      </c>
      <c r="K467" s="21" t="s">
        <v>80</v>
      </c>
      <c r="L467" s="10">
        <v>74</v>
      </c>
      <c r="M467" s="10">
        <v>70</v>
      </c>
      <c r="N467" s="21" t="s">
        <v>1598</v>
      </c>
      <c r="O467" s="21" t="s">
        <v>2121</v>
      </c>
      <c r="P467" s="21" t="s">
        <v>28</v>
      </c>
      <c r="Q467" s="21" t="s">
        <v>1361</v>
      </c>
      <c r="R467" s="21" t="s">
        <v>2122</v>
      </c>
      <c r="S467" s="10">
        <v>1</v>
      </c>
      <c r="T467" s="21" t="s">
        <v>31</v>
      </c>
      <c r="U467" s="21" t="s">
        <v>31</v>
      </c>
      <c r="V467" s="21" t="s">
        <v>31</v>
      </c>
      <c r="W467" s="21" t="s">
        <v>31</v>
      </c>
      <c r="X467" s="10"/>
      <c r="Y467" s="28">
        <f>IF(M467&lt;25,1,1+(M467-25)/M467)</f>
        <v>1.6428571428571428</v>
      </c>
      <c r="Z467" s="10"/>
      <c r="AA467" s="28"/>
      <c r="AB467" s="28"/>
      <c r="AC467" s="28">
        <f>32*Y467*F467</f>
        <v>105.14285714285714</v>
      </c>
      <c r="AD467" s="10"/>
      <c r="AE467" s="4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9"/>
      <c r="BQ467" s="39"/>
      <c r="BR467" s="39"/>
      <c r="BS467" s="39"/>
      <c r="BT467" s="39"/>
      <c r="BU467" s="39"/>
      <c r="BV467" s="39"/>
      <c r="BW467" s="39"/>
      <c r="BX467" s="39"/>
      <c r="BY467" s="39"/>
      <c r="BZ467" s="39"/>
      <c r="CA467" s="39"/>
      <c r="CB467" s="39"/>
      <c r="CC467" s="39"/>
      <c r="CD467" s="39"/>
      <c r="CE467" s="39"/>
      <c r="CF467" s="39"/>
      <c r="CG467" s="39"/>
    </row>
    <row r="468" spans="1:85" s="18" customFormat="1" outlineLevel="2" x14ac:dyDescent="0.15">
      <c r="A468" s="57"/>
      <c r="B468" s="52"/>
      <c r="C468" s="58"/>
      <c r="D468" s="52"/>
      <c r="E468" s="52" t="s">
        <v>2798</v>
      </c>
      <c r="F468" s="52"/>
      <c r="G468" s="21" t="s">
        <v>1671</v>
      </c>
      <c r="H468" s="78" t="s">
        <v>2919</v>
      </c>
      <c r="I468" s="52"/>
      <c r="J468" s="52"/>
      <c r="K468" s="52"/>
      <c r="L468" s="52"/>
      <c r="M468" s="53">
        <v>12</v>
      </c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4"/>
      <c r="Y468" s="55"/>
      <c r="Z468" s="54"/>
      <c r="AA468" s="55"/>
      <c r="AB468" s="55"/>
      <c r="AC468" s="55">
        <f>2*M468</f>
        <v>24</v>
      </c>
      <c r="AD468" s="54"/>
      <c r="AE468" s="4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9"/>
      <c r="BQ468" s="39"/>
      <c r="BR468" s="39"/>
      <c r="BS468" s="39"/>
      <c r="BT468" s="39"/>
      <c r="BU468" s="39"/>
      <c r="BV468" s="39"/>
      <c r="BW468" s="39"/>
      <c r="BX468" s="39"/>
      <c r="BY468" s="39"/>
      <c r="BZ468" s="39"/>
      <c r="CA468" s="39"/>
      <c r="CB468" s="39"/>
      <c r="CC468" s="39"/>
      <c r="CD468" s="39"/>
      <c r="CE468" s="39"/>
      <c r="CF468" s="39"/>
      <c r="CG468" s="39"/>
    </row>
    <row r="469" spans="1:85" s="18" customFormat="1" outlineLevel="1" x14ac:dyDescent="0.15">
      <c r="A469" s="57"/>
      <c r="B469" s="52"/>
      <c r="C469" s="58"/>
      <c r="D469" s="52"/>
      <c r="E469" s="52"/>
      <c r="F469" s="52"/>
      <c r="G469" s="88" t="s">
        <v>3123</v>
      </c>
      <c r="H469" s="78"/>
      <c r="I469" s="52"/>
      <c r="J469" s="52"/>
      <c r="K469" s="52"/>
      <c r="L469" s="52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4"/>
      <c r="Y469" s="55"/>
      <c r="Z469" s="54"/>
      <c r="AA469" s="55"/>
      <c r="AB469" s="55"/>
      <c r="AC469" s="55">
        <f>SUBTOTAL(9,AC463:AC468)</f>
        <v>292.91619047619048</v>
      </c>
      <c r="AD469" s="54"/>
      <c r="AE469" s="4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9"/>
      <c r="BQ469" s="39"/>
      <c r="BR469" s="39"/>
      <c r="BS469" s="39"/>
      <c r="BT469" s="39"/>
      <c r="BU469" s="39"/>
      <c r="BV469" s="39"/>
      <c r="BW469" s="39"/>
      <c r="BX469" s="39"/>
      <c r="BY469" s="39"/>
      <c r="BZ469" s="39"/>
      <c r="CA469" s="39"/>
      <c r="CB469" s="39"/>
      <c r="CC469" s="39"/>
      <c r="CD469" s="39"/>
      <c r="CE469" s="39"/>
      <c r="CF469" s="39"/>
      <c r="CG469" s="39"/>
    </row>
    <row r="470" spans="1:85" s="6" customFormat="1" outlineLevel="2" x14ac:dyDescent="0.15">
      <c r="A470" s="10">
        <v>2015</v>
      </c>
      <c r="B470" s="21" t="s">
        <v>855</v>
      </c>
      <c r="C470" s="26" t="s">
        <v>856</v>
      </c>
      <c r="D470" s="21" t="s">
        <v>1379</v>
      </c>
      <c r="E470" s="21" t="s">
        <v>2280</v>
      </c>
      <c r="F470" s="10">
        <v>3</v>
      </c>
      <c r="G470" s="21" t="s">
        <v>857</v>
      </c>
      <c r="H470" s="71" t="s">
        <v>858</v>
      </c>
      <c r="I470" s="21" t="s">
        <v>23</v>
      </c>
      <c r="J470" s="21" t="s">
        <v>24</v>
      </c>
      <c r="K470" s="21" t="s">
        <v>45</v>
      </c>
      <c r="L470" s="10">
        <v>32</v>
      </c>
      <c r="M470" s="10">
        <v>8</v>
      </c>
      <c r="N470" s="21" t="s">
        <v>356</v>
      </c>
      <c r="O470" s="21" t="s">
        <v>859</v>
      </c>
      <c r="P470" s="21" t="s">
        <v>28</v>
      </c>
      <c r="Q470" s="21" t="s">
        <v>860</v>
      </c>
      <c r="R470" s="21" t="s">
        <v>861</v>
      </c>
      <c r="S470" s="10">
        <v>1</v>
      </c>
      <c r="T470" s="10">
        <v>48</v>
      </c>
      <c r="U470" s="10">
        <v>48</v>
      </c>
      <c r="V470" s="21" t="s">
        <v>31</v>
      </c>
      <c r="W470" s="21" t="s">
        <v>31</v>
      </c>
      <c r="X470" s="10"/>
      <c r="Y470" s="28">
        <f>IF(M470&lt;25,1,1+(M470-25)/M470)</f>
        <v>1</v>
      </c>
      <c r="Z470" s="10">
        <v>1</v>
      </c>
      <c r="AA470" s="28">
        <f>U470*Y470*Z470</f>
        <v>48</v>
      </c>
      <c r="AB470" s="28"/>
      <c r="AC470" s="28">
        <f>AA470+AB470</f>
        <v>48</v>
      </c>
      <c r="AD470" s="10"/>
      <c r="AE470" s="49"/>
      <c r="AF470" s="38"/>
      <c r="AG470" s="38"/>
      <c r="AH470" s="38"/>
      <c r="AI470" s="38"/>
      <c r="AJ470" s="38"/>
      <c r="AK470" s="38"/>
      <c r="AL470" s="38"/>
      <c r="AM470" s="38"/>
      <c r="AN470" s="38"/>
      <c r="AO470" s="38"/>
      <c r="AP470" s="38"/>
      <c r="AQ470" s="38"/>
      <c r="AR470" s="38"/>
      <c r="AS470" s="38"/>
      <c r="AT470" s="38"/>
      <c r="AU470" s="38"/>
      <c r="AV470" s="38"/>
      <c r="AW470" s="38"/>
      <c r="AX470" s="38"/>
      <c r="AY470" s="38"/>
      <c r="AZ470" s="38"/>
      <c r="BA470" s="38"/>
      <c r="BB470" s="38"/>
      <c r="BC470" s="38"/>
      <c r="BD470" s="38"/>
      <c r="BE470" s="38"/>
      <c r="BF470" s="38"/>
      <c r="BG470" s="38"/>
      <c r="BH470" s="38"/>
      <c r="BI470" s="38"/>
      <c r="BJ470" s="38"/>
      <c r="BK470" s="38"/>
      <c r="BL470" s="38"/>
      <c r="BM470" s="38"/>
      <c r="BN470" s="38"/>
      <c r="BO470" s="38"/>
      <c r="BP470" s="38"/>
      <c r="BQ470" s="38"/>
      <c r="BR470" s="38"/>
      <c r="BS470" s="38"/>
      <c r="BT470" s="38"/>
      <c r="BU470" s="38"/>
      <c r="BV470" s="38"/>
      <c r="BW470" s="38"/>
      <c r="BX470" s="38"/>
      <c r="BY470" s="38"/>
      <c r="BZ470" s="38"/>
      <c r="CA470" s="38"/>
      <c r="CB470" s="38"/>
      <c r="CC470" s="38"/>
      <c r="CD470" s="38"/>
      <c r="CE470" s="38"/>
      <c r="CF470" s="38"/>
      <c r="CG470" s="38"/>
    </row>
    <row r="471" spans="1:85" s="18" customFormat="1" outlineLevel="2" x14ac:dyDescent="0.15">
      <c r="A471" s="10">
        <v>2014</v>
      </c>
      <c r="B471" s="21" t="s">
        <v>1688</v>
      </c>
      <c r="C471" s="26" t="s">
        <v>1689</v>
      </c>
      <c r="D471" s="21" t="s">
        <v>1413</v>
      </c>
      <c r="E471" s="21" t="s">
        <v>2287</v>
      </c>
      <c r="F471" s="10">
        <v>3</v>
      </c>
      <c r="G471" s="21" t="s">
        <v>857</v>
      </c>
      <c r="H471" s="71" t="s">
        <v>2489</v>
      </c>
      <c r="I471" s="21" t="s">
        <v>810</v>
      </c>
      <c r="J471" s="21" t="s">
        <v>120</v>
      </c>
      <c r="K471" s="21" t="s">
        <v>1690</v>
      </c>
      <c r="L471" s="10">
        <v>32</v>
      </c>
      <c r="M471" s="10">
        <v>31</v>
      </c>
      <c r="N471" s="21" t="s">
        <v>1449</v>
      </c>
      <c r="O471" s="21" t="s">
        <v>984</v>
      </c>
      <c r="P471" s="21" t="s">
        <v>28</v>
      </c>
      <c r="Q471" s="21" t="s">
        <v>1355</v>
      </c>
      <c r="R471" s="21" t="s">
        <v>1691</v>
      </c>
      <c r="S471" s="10">
        <v>1</v>
      </c>
      <c r="T471" s="10">
        <v>48</v>
      </c>
      <c r="U471" s="10">
        <v>40</v>
      </c>
      <c r="V471" s="10">
        <v>8</v>
      </c>
      <c r="W471" s="21" t="s">
        <v>31</v>
      </c>
      <c r="X471" s="10">
        <v>1</v>
      </c>
      <c r="Y471" s="28">
        <f>IF(M471&lt;25,1,1+(M471-25)/M471)</f>
        <v>1.1935483870967742</v>
      </c>
      <c r="Z471" s="10">
        <v>1</v>
      </c>
      <c r="AA471" s="28">
        <f>U471*Y471*Z471</f>
        <v>47.741935483870968</v>
      </c>
      <c r="AB471" s="28">
        <f>X471*V471*Y471</f>
        <v>9.5483870967741939</v>
      </c>
      <c r="AC471" s="28">
        <f>AA471+AB471</f>
        <v>57.29032258064516</v>
      </c>
      <c r="AD471" s="10"/>
      <c r="AE471" s="4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9"/>
      <c r="BQ471" s="39"/>
      <c r="BR471" s="39"/>
      <c r="BS471" s="39"/>
      <c r="BT471" s="39"/>
      <c r="BU471" s="39"/>
      <c r="BV471" s="39"/>
      <c r="BW471" s="39"/>
      <c r="BX471" s="39"/>
      <c r="BY471" s="39"/>
      <c r="BZ471" s="39"/>
      <c r="CA471" s="39"/>
      <c r="CB471" s="39"/>
      <c r="CC471" s="39"/>
      <c r="CD471" s="39"/>
      <c r="CE471" s="39"/>
      <c r="CF471" s="39"/>
      <c r="CG471" s="39"/>
    </row>
    <row r="472" spans="1:85" s="18" customFormat="1" outlineLevel="2" x14ac:dyDescent="0.15">
      <c r="A472" s="21"/>
      <c r="B472" s="21"/>
      <c r="C472" s="21" t="s">
        <v>2672</v>
      </c>
      <c r="D472" s="21" t="s">
        <v>2580</v>
      </c>
      <c r="E472" s="21" t="s">
        <v>2581</v>
      </c>
      <c r="F472" s="21"/>
      <c r="G472" s="21" t="s">
        <v>857</v>
      </c>
      <c r="H472" s="71" t="s">
        <v>2673</v>
      </c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 t="s">
        <v>29</v>
      </c>
      <c r="AC472" s="21">
        <v>16</v>
      </c>
      <c r="AD472" s="21" t="s">
        <v>2745</v>
      </c>
      <c r="AE472" s="4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9"/>
      <c r="BQ472" s="39"/>
      <c r="BR472" s="39"/>
      <c r="BS472" s="39"/>
      <c r="BT472" s="39"/>
      <c r="BU472" s="39"/>
      <c r="BV472" s="39"/>
      <c r="BW472" s="39"/>
      <c r="BX472" s="39"/>
      <c r="BY472" s="39"/>
      <c r="BZ472" s="39"/>
      <c r="CA472" s="39"/>
      <c r="CB472" s="39"/>
      <c r="CC472" s="39"/>
      <c r="CD472" s="39"/>
      <c r="CE472" s="39"/>
      <c r="CF472" s="39"/>
      <c r="CG472" s="39"/>
    </row>
    <row r="473" spans="1:85" s="18" customFormat="1" outlineLevel="2" x14ac:dyDescent="0.15">
      <c r="A473" s="10"/>
      <c r="B473" s="10"/>
      <c r="C473" s="25"/>
      <c r="D473" s="10"/>
      <c r="E473" s="27" t="s">
        <v>2320</v>
      </c>
      <c r="F473" s="10"/>
      <c r="G473" s="21" t="s">
        <v>857</v>
      </c>
      <c r="H473" s="72" t="s">
        <v>858</v>
      </c>
      <c r="I473" s="10"/>
      <c r="J473" s="10"/>
      <c r="K473" s="10"/>
      <c r="L473" s="10"/>
      <c r="M473" s="29">
        <v>6</v>
      </c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28"/>
      <c r="Z473" s="10"/>
      <c r="AA473" s="28"/>
      <c r="AB473" s="28"/>
      <c r="AC473" s="28">
        <f>M473*14</f>
        <v>84</v>
      </c>
      <c r="AD473" s="10"/>
      <c r="AE473" s="4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9"/>
      <c r="BQ473" s="39"/>
      <c r="BR473" s="39"/>
      <c r="BS473" s="39"/>
      <c r="BT473" s="39"/>
      <c r="BU473" s="39"/>
      <c r="BV473" s="39"/>
      <c r="BW473" s="39"/>
      <c r="BX473" s="39"/>
      <c r="BY473" s="39"/>
      <c r="BZ473" s="39"/>
      <c r="CA473" s="39"/>
      <c r="CB473" s="39"/>
      <c r="CC473" s="39"/>
      <c r="CD473" s="39"/>
      <c r="CE473" s="39"/>
      <c r="CF473" s="39"/>
      <c r="CG473" s="39"/>
    </row>
    <row r="474" spans="1:85" s="18" customFormat="1" ht="27" outlineLevel="2" x14ac:dyDescent="0.15">
      <c r="A474" s="21"/>
      <c r="B474" s="21"/>
      <c r="C474" s="26" t="s">
        <v>2336</v>
      </c>
      <c r="D474" s="21"/>
      <c r="E474" s="21" t="s">
        <v>2385</v>
      </c>
      <c r="F474" s="21"/>
      <c r="G474" s="21" t="s">
        <v>857</v>
      </c>
      <c r="H474" s="71" t="s">
        <v>2367</v>
      </c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8">
        <v>15</v>
      </c>
      <c r="AD474" s="10"/>
      <c r="AE474" s="4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9"/>
      <c r="BQ474" s="39"/>
      <c r="BR474" s="39"/>
      <c r="BS474" s="39"/>
      <c r="BT474" s="39"/>
      <c r="BU474" s="39"/>
      <c r="BV474" s="39"/>
      <c r="BW474" s="39"/>
      <c r="BX474" s="39"/>
      <c r="BY474" s="39"/>
      <c r="BZ474" s="39"/>
      <c r="CA474" s="39"/>
      <c r="CB474" s="39"/>
      <c r="CC474" s="39"/>
      <c r="CD474" s="39"/>
      <c r="CE474" s="39"/>
      <c r="CF474" s="39"/>
      <c r="CG474" s="39"/>
    </row>
    <row r="475" spans="1:85" s="18" customFormat="1" ht="27" outlineLevel="2" x14ac:dyDescent="0.15">
      <c r="A475" s="21"/>
      <c r="B475" s="21"/>
      <c r="C475" s="26" t="s">
        <v>2421</v>
      </c>
      <c r="D475" s="21"/>
      <c r="E475" s="21" t="s">
        <v>2385</v>
      </c>
      <c r="F475" s="21"/>
      <c r="G475" s="21" t="s">
        <v>857</v>
      </c>
      <c r="H475" s="71" t="s">
        <v>2476</v>
      </c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8">
        <v>15</v>
      </c>
      <c r="AD475" s="10"/>
      <c r="AE475" s="4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9"/>
      <c r="BQ475" s="39"/>
      <c r="BR475" s="39"/>
      <c r="BS475" s="39"/>
      <c r="BT475" s="39"/>
      <c r="BU475" s="39"/>
      <c r="BV475" s="39"/>
      <c r="BW475" s="39"/>
      <c r="BX475" s="39"/>
      <c r="BY475" s="39"/>
      <c r="BZ475" s="39"/>
      <c r="CA475" s="39"/>
      <c r="CB475" s="39"/>
      <c r="CC475" s="39"/>
      <c r="CD475" s="39"/>
      <c r="CE475" s="39"/>
      <c r="CF475" s="39"/>
      <c r="CG475" s="39"/>
    </row>
    <row r="476" spans="1:85" s="18" customFormat="1" ht="27" outlineLevel="2" x14ac:dyDescent="0.15">
      <c r="A476" s="21"/>
      <c r="B476" s="21"/>
      <c r="C476" s="26" t="s">
        <v>2439</v>
      </c>
      <c r="D476" s="21"/>
      <c r="E476" s="21" t="s">
        <v>2385</v>
      </c>
      <c r="F476" s="21"/>
      <c r="G476" s="21" t="s">
        <v>857</v>
      </c>
      <c r="H476" s="71" t="s">
        <v>2476</v>
      </c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8">
        <v>15</v>
      </c>
      <c r="AD476" s="10"/>
      <c r="AE476" s="4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9"/>
      <c r="BQ476" s="39"/>
      <c r="BR476" s="39"/>
      <c r="BS476" s="39"/>
      <c r="BT476" s="39"/>
      <c r="BU476" s="39"/>
      <c r="BV476" s="39"/>
      <c r="BW476" s="39"/>
      <c r="BX476" s="39"/>
      <c r="BY476" s="39"/>
      <c r="BZ476" s="39"/>
      <c r="CA476" s="39"/>
      <c r="CB476" s="39"/>
      <c r="CC476" s="39"/>
      <c r="CD476" s="39"/>
      <c r="CE476" s="39"/>
      <c r="CF476" s="39"/>
      <c r="CG476" s="39"/>
    </row>
    <row r="477" spans="1:85" s="18" customFormat="1" outlineLevel="2" x14ac:dyDescent="0.15">
      <c r="A477" s="10">
        <v>2014</v>
      </c>
      <c r="B477" s="21" t="s">
        <v>1637</v>
      </c>
      <c r="C477" s="26" t="s">
        <v>1638</v>
      </c>
      <c r="D477" s="21" t="s">
        <v>1413</v>
      </c>
      <c r="E477" s="21" t="s">
        <v>2277</v>
      </c>
      <c r="F477" s="10">
        <v>1</v>
      </c>
      <c r="G477" s="21" t="s">
        <v>857</v>
      </c>
      <c r="H477" s="71" t="s">
        <v>858</v>
      </c>
      <c r="I477" s="21" t="s">
        <v>23</v>
      </c>
      <c r="J477" s="21" t="s">
        <v>24</v>
      </c>
      <c r="K477" s="21" t="s">
        <v>45</v>
      </c>
      <c r="L477" s="10">
        <v>32</v>
      </c>
      <c r="M477" s="10">
        <v>29</v>
      </c>
      <c r="N477" s="21" t="s">
        <v>1639</v>
      </c>
      <c r="O477" s="21" t="s">
        <v>1640</v>
      </c>
      <c r="P477" s="21" t="s">
        <v>28</v>
      </c>
      <c r="Q477" s="21" t="s">
        <v>1355</v>
      </c>
      <c r="R477" s="21" t="s">
        <v>1641</v>
      </c>
      <c r="S477" s="10">
        <v>1</v>
      </c>
      <c r="T477" s="21" t="s">
        <v>31</v>
      </c>
      <c r="U477" s="21" t="s">
        <v>31</v>
      </c>
      <c r="V477" s="21" t="s">
        <v>31</v>
      </c>
      <c r="W477" s="21" t="s">
        <v>31</v>
      </c>
      <c r="X477" s="10"/>
      <c r="Y477" s="28">
        <f>IF(M477&lt;25,1,1+(M477-25)/M477)</f>
        <v>1.1379310344827587</v>
      </c>
      <c r="Z477" s="10"/>
      <c r="AA477" s="28"/>
      <c r="AB477" s="28"/>
      <c r="AC477" s="28">
        <f>32*Y477*F477</f>
        <v>36.413793103448278</v>
      </c>
      <c r="AD477" s="10"/>
      <c r="AE477" s="4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9"/>
      <c r="BP477" s="39"/>
      <c r="BQ477" s="39"/>
      <c r="BR477" s="39"/>
      <c r="BS477" s="39"/>
      <c r="BT477" s="39"/>
      <c r="BU477" s="39"/>
      <c r="BV477" s="39"/>
      <c r="BW477" s="39"/>
      <c r="BX477" s="39"/>
      <c r="BY477" s="39"/>
      <c r="BZ477" s="39"/>
      <c r="CA477" s="39"/>
      <c r="CB477" s="39"/>
      <c r="CC477" s="39"/>
      <c r="CD477" s="39"/>
      <c r="CE477" s="39"/>
      <c r="CF477" s="39"/>
      <c r="CG477" s="39"/>
    </row>
    <row r="478" spans="1:85" s="18" customFormat="1" outlineLevel="2" x14ac:dyDescent="0.15">
      <c r="A478" s="10">
        <v>2014</v>
      </c>
      <c r="B478" s="21" t="s">
        <v>1347</v>
      </c>
      <c r="C478" s="26" t="s">
        <v>1348</v>
      </c>
      <c r="D478" s="21" t="s">
        <v>1379</v>
      </c>
      <c r="E478" s="19" t="s">
        <v>2530</v>
      </c>
      <c r="F478" s="10" t="s">
        <v>2531</v>
      </c>
      <c r="G478" s="21" t="s">
        <v>857</v>
      </c>
      <c r="H478" s="71" t="s">
        <v>858</v>
      </c>
      <c r="I478" s="21"/>
      <c r="J478" s="21"/>
      <c r="K478" s="21"/>
      <c r="L478" s="10"/>
      <c r="M478" s="10">
        <v>4</v>
      </c>
      <c r="N478" s="21"/>
      <c r="O478" s="21"/>
      <c r="P478" s="21"/>
      <c r="Q478" s="21"/>
      <c r="R478" s="21"/>
      <c r="S478" s="10"/>
      <c r="T478" s="21"/>
      <c r="U478" s="21"/>
      <c r="V478" s="21"/>
      <c r="W478" s="21"/>
      <c r="X478" s="10"/>
      <c r="Y478" s="28">
        <f>IF(M478&lt;25,1,1+(M478-25)/M478)</f>
        <v>1</v>
      </c>
      <c r="Z478" s="10"/>
      <c r="AA478" s="28"/>
      <c r="AB478" s="28"/>
      <c r="AC478" s="28">
        <f>0.3*13*M478</f>
        <v>15.6</v>
      </c>
      <c r="AD478" s="10"/>
      <c r="AE478" s="4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9"/>
      <c r="BQ478" s="39"/>
      <c r="BR478" s="39"/>
      <c r="BS478" s="39"/>
      <c r="BT478" s="39"/>
      <c r="BU478" s="39"/>
      <c r="BV478" s="39"/>
      <c r="BW478" s="39"/>
      <c r="BX478" s="39"/>
      <c r="BY478" s="39"/>
      <c r="BZ478" s="39"/>
      <c r="CA478" s="39"/>
      <c r="CB478" s="39"/>
      <c r="CC478" s="39"/>
      <c r="CD478" s="39"/>
      <c r="CE478" s="39"/>
      <c r="CF478" s="39"/>
      <c r="CG478" s="39"/>
    </row>
    <row r="479" spans="1:85" s="18" customFormat="1" outlineLevel="2" x14ac:dyDescent="0.15">
      <c r="A479" s="10">
        <v>2014</v>
      </c>
      <c r="B479" s="21" t="s">
        <v>1347</v>
      </c>
      <c r="C479" s="26" t="s">
        <v>1348</v>
      </c>
      <c r="D479" s="21" t="s">
        <v>1379</v>
      </c>
      <c r="E479" s="19" t="s">
        <v>2491</v>
      </c>
      <c r="F479" s="10" t="s">
        <v>2492</v>
      </c>
      <c r="G479" s="21" t="s">
        <v>857</v>
      </c>
      <c r="H479" s="71" t="s">
        <v>858</v>
      </c>
      <c r="I479" s="21" t="s">
        <v>23</v>
      </c>
      <c r="J479" s="21" t="s">
        <v>24</v>
      </c>
      <c r="K479" s="21" t="s">
        <v>45</v>
      </c>
      <c r="L479" s="10">
        <v>30</v>
      </c>
      <c r="M479" s="10">
        <v>30</v>
      </c>
      <c r="N479" s="21" t="s">
        <v>29</v>
      </c>
      <c r="O479" s="21" t="s">
        <v>29</v>
      </c>
      <c r="P479" s="21" t="s">
        <v>28</v>
      </c>
      <c r="Q479" s="21" t="s">
        <v>1355</v>
      </c>
      <c r="R479" s="21" t="s">
        <v>1356</v>
      </c>
      <c r="S479" s="10">
        <v>1</v>
      </c>
      <c r="T479" s="21" t="s">
        <v>31</v>
      </c>
      <c r="U479" s="21" t="s">
        <v>31</v>
      </c>
      <c r="V479" s="21" t="s">
        <v>31</v>
      </c>
      <c r="W479" s="21" t="s">
        <v>31</v>
      </c>
      <c r="X479" s="10"/>
      <c r="Y479" s="28">
        <f>IF(M479&lt;25,1,1+(M479-25)/M479)</f>
        <v>1.1666666666666667</v>
      </c>
      <c r="Z479" s="10"/>
      <c r="AA479" s="28"/>
      <c r="AB479" s="28"/>
      <c r="AC479" s="28">
        <f>6*Y479*3</f>
        <v>21</v>
      </c>
      <c r="AD479" s="10"/>
      <c r="AE479" s="4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9"/>
      <c r="BQ479" s="39"/>
      <c r="BR479" s="39"/>
      <c r="BS479" s="39"/>
      <c r="BT479" s="39"/>
      <c r="BU479" s="39"/>
      <c r="BV479" s="39"/>
      <c r="BW479" s="39"/>
      <c r="BX479" s="39"/>
      <c r="BY479" s="39"/>
      <c r="BZ479" s="39"/>
      <c r="CA479" s="39"/>
      <c r="CB479" s="39"/>
      <c r="CC479" s="39"/>
      <c r="CD479" s="39"/>
      <c r="CE479" s="39"/>
      <c r="CF479" s="39"/>
      <c r="CG479" s="39"/>
    </row>
    <row r="480" spans="1:85" s="18" customFormat="1" outlineLevel="2" x14ac:dyDescent="0.15">
      <c r="A480" s="10"/>
      <c r="B480" s="10"/>
      <c r="C480" s="25"/>
      <c r="D480" s="10"/>
      <c r="E480" s="27" t="s">
        <v>2320</v>
      </c>
      <c r="F480" s="10"/>
      <c r="G480" s="21" t="s">
        <v>857</v>
      </c>
      <c r="H480" s="71" t="s">
        <v>858</v>
      </c>
      <c r="I480" s="10"/>
      <c r="J480" s="10"/>
      <c r="K480" s="10"/>
      <c r="L480" s="10"/>
      <c r="M480" s="29">
        <v>1</v>
      </c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28"/>
      <c r="Z480" s="10"/>
      <c r="AA480" s="28"/>
      <c r="AB480" s="28"/>
      <c r="AC480" s="28">
        <f>M480*14</f>
        <v>14</v>
      </c>
      <c r="AD480" s="10"/>
      <c r="AE480" s="4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9"/>
      <c r="BQ480" s="39"/>
      <c r="BR480" s="39"/>
      <c r="BS480" s="39"/>
      <c r="BT480" s="39"/>
      <c r="BU480" s="39"/>
      <c r="BV480" s="39"/>
      <c r="BW480" s="39"/>
      <c r="BX480" s="39"/>
      <c r="BY480" s="39"/>
      <c r="BZ480" s="39"/>
      <c r="CA480" s="39"/>
      <c r="CB480" s="39"/>
      <c r="CC480" s="39"/>
      <c r="CD480" s="39"/>
      <c r="CE480" s="39"/>
      <c r="CF480" s="39"/>
      <c r="CG480" s="39"/>
    </row>
    <row r="481" spans="1:85" s="18" customFormat="1" outlineLevel="2" x14ac:dyDescent="0.15">
      <c r="A481" s="57"/>
      <c r="B481" s="52"/>
      <c r="C481" s="58"/>
      <c r="D481" s="52"/>
      <c r="E481" s="52" t="s">
        <v>2798</v>
      </c>
      <c r="F481" s="52"/>
      <c r="G481" s="21" t="s">
        <v>857</v>
      </c>
      <c r="H481" s="78" t="s">
        <v>2920</v>
      </c>
      <c r="I481" s="52"/>
      <c r="J481" s="52"/>
      <c r="K481" s="52"/>
      <c r="L481" s="52"/>
      <c r="M481" s="53">
        <v>12</v>
      </c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4"/>
      <c r="Y481" s="55"/>
      <c r="Z481" s="54"/>
      <c r="AA481" s="55"/>
      <c r="AB481" s="55"/>
      <c r="AC481" s="55">
        <f>2*M481</f>
        <v>24</v>
      </c>
      <c r="AD481" s="54"/>
      <c r="AE481" s="4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9"/>
      <c r="BQ481" s="39"/>
      <c r="BR481" s="39"/>
      <c r="BS481" s="39"/>
      <c r="BT481" s="39"/>
      <c r="BU481" s="39"/>
      <c r="BV481" s="39"/>
      <c r="BW481" s="39"/>
      <c r="BX481" s="39"/>
      <c r="BY481" s="39"/>
      <c r="BZ481" s="39"/>
      <c r="CA481" s="39"/>
      <c r="CB481" s="39"/>
      <c r="CC481" s="39"/>
      <c r="CD481" s="39"/>
      <c r="CE481" s="39"/>
      <c r="CF481" s="39"/>
      <c r="CG481" s="39"/>
    </row>
    <row r="482" spans="1:85" s="18" customFormat="1" outlineLevel="1" x14ac:dyDescent="0.15">
      <c r="A482" s="57"/>
      <c r="B482" s="52"/>
      <c r="C482" s="58"/>
      <c r="D482" s="52"/>
      <c r="E482" s="52"/>
      <c r="F482" s="52"/>
      <c r="G482" s="88" t="s">
        <v>3124</v>
      </c>
      <c r="H482" s="78"/>
      <c r="I482" s="52"/>
      <c r="J482" s="52"/>
      <c r="K482" s="52"/>
      <c r="L482" s="52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4"/>
      <c r="Y482" s="55"/>
      <c r="Z482" s="54"/>
      <c r="AA482" s="55"/>
      <c r="AB482" s="55"/>
      <c r="AC482" s="55">
        <f>SUBTOTAL(9,AC470:AC481)</f>
        <v>361.30411568409346</v>
      </c>
      <c r="AD482" s="54"/>
      <c r="AE482" s="4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9"/>
      <c r="BQ482" s="39"/>
      <c r="BR482" s="39"/>
      <c r="BS482" s="39"/>
      <c r="BT482" s="39"/>
      <c r="BU482" s="39"/>
      <c r="BV482" s="39"/>
      <c r="BW482" s="39"/>
      <c r="BX482" s="39"/>
      <c r="BY482" s="39"/>
      <c r="BZ482" s="39"/>
      <c r="CA482" s="39"/>
      <c r="CB482" s="39"/>
      <c r="CC482" s="39"/>
      <c r="CD482" s="39"/>
      <c r="CE482" s="39"/>
      <c r="CF482" s="39"/>
      <c r="CG482" s="39"/>
    </row>
    <row r="483" spans="1:85" s="18" customFormat="1" outlineLevel="2" x14ac:dyDescent="0.15">
      <c r="A483" s="10">
        <v>2014</v>
      </c>
      <c r="B483" s="21" t="s">
        <v>1466</v>
      </c>
      <c r="C483" s="26" t="s">
        <v>1467</v>
      </c>
      <c r="D483" s="21" t="s">
        <v>1413</v>
      </c>
      <c r="E483" s="19" t="s">
        <v>2270</v>
      </c>
      <c r="F483" s="10">
        <v>2</v>
      </c>
      <c r="G483" s="21" t="s">
        <v>78</v>
      </c>
      <c r="H483" s="71" t="s">
        <v>79</v>
      </c>
      <c r="I483" s="21" t="s">
        <v>23</v>
      </c>
      <c r="J483" s="21" t="s">
        <v>24</v>
      </c>
      <c r="K483" s="21" t="s">
        <v>80</v>
      </c>
      <c r="L483" s="10">
        <v>45</v>
      </c>
      <c r="M483" s="10">
        <v>15</v>
      </c>
      <c r="N483" s="21" t="s">
        <v>1433</v>
      </c>
      <c r="O483" s="21" t="s">
        <v>912</v>
      </c>
      <c r="P483" s="21" t="s">
        <v>28</v>
      </c>
      <c r="Q483" s="21" t="s">
        <v>1352</v>
      </c>
      <c r="R483" s="21" t="s">
        <v>1468</v>
      </c>
      <c r="S483" s="10">
        <v>1</v>
      </c>
      <c r="T483" s="10">
        <v>32</v>
      </c>
      <c r="U483" s="10">
        <v>32</v>
      </c>
      <c r="V483" s="21" t="s">
        <v>31</v>
      </c>
      <c r="W483" s="21" t="s">
        <v>31</v>
      </c>
      <c r="X483" s="10"/>
      <c r="Y483" s="28">
        <f>IF(M483&lt;25,1,1+(M483-25)/M483)</f>
        <v>1</v>
      </c>
      <c r="Z483" s="10">
        <v>1</v>
      </c>
      <c r="AA483" s="28">
        <f>U483*Y483*Z483</f>
        <v>32</v>
      </c>
      <c r="AB483" s="28"/>
      <c r="AC483" s="28">
        <f>AA483+AB483</f>
        <v>32</v>
      </c>
      <c r="AD483" s="10"/>
      <c r="AE483" s="4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9"/>
      <c r="BQ483" s="39"/>
      <c r="BR483" s="39"/>
      <c r="BS483" s="39"/>
      <c r="BT483" s="39"/>
      <c r="BU483" s="39"/>
      <c r="BV483" s="39"/>
      <c r="BW483" s="39"/>
      <c r="BX483" s="39"/>
      <c r="BY483" s="39"/>
      <c r="BZ483" s="39"/>
      <c r="CA483" s="39"/>
      <c r="CB483" s="39"/>
      <c r="CC483" s="39"/>
      <c r="CD483" s="39"/>
      <c r="CE483" s="39"/>
      <c r="CF483" s="39"/>
      <c r="CG483" s="39"/>
    </row>
    <row r="484" spans="1:85" s="18" customFormat="1" outlineLevel="2" x14ac:dyDescent="0.15">
      <c r="A484" s="10">
        <v>2015</v>
      </c>
      <c r="B484" s="21" t="s">
        <v>70</v>
      </c>
      <c r="C484" s="26" t="s">
        <v>71</v>
      </c>
      <c r="D484" s="21" t="s">
        <v>1379</v>
      </c>
      <c r="E484" s="21" t="s">
        <v>2280</v>
      </c>
      <c r="F484" s="10">
        <v>3</v>
      </c>
      <c r="G484" s="21" t="s">
        <v>78</v>
      </c>
      <c r="H484" s="71" t="s">
        <v>79</v>
      </c>
      <c r="I484" s="21" t="s">
        <v>23</v>
      </c>
      <c r="J484" s="21" t="s">
        <v>24</v>
      </c>
      <c r="K484" s="21" t="s">
        <v>80</v>
      </c>
      <c r="L484" s="10">
        <v>47</v>
      </c>
      <c r="M484" s="10">
        <v>30</v>
      </c>
      <c r="N484" s="21" t="s">
        <v>74</v>
      </c>
      <c r="O484" s="21" t="s">
        <v>81</v>
      </c>
      <c r="P484" s="21" t="s">
        <v>28</v>
      </c>
      <c r="Q484" s="21" t="s">
        <v>82</v>
      </c>
      <c r="R484" s="21" t="s">
        <v>83</v>
      </c>
      <c r="S484" s="10">
        <v>1</v>
      </c>
      <c r="T484" s="10">
        <v>48</v>
      </c>
      <c r="U484" s="10">
        <v>48</v>
      </c>
      <c r="V484" s="21" t="s">
        <v>31</v>
      </c>
      <c r="W484" s="21" t="s">
        <v>31</v>
      </c>
      <c r="X484" s="10"/>
      <c r="Y484" s="28">
        <f>IF(M484&lt;25,1,1+(M484-25)/M484)</f>
        <v>1.1666666666666667</v>
      </c>
      <c r="Z484" s="10">
        <v>1</v>
      </c>
      <c r="AA484" s="28">
        <f>U484*Y484*Z484</f>
        <v>56</v>
      </c>
      <c r="AB484" s="28"/>
      <c r="AC484" s="28">
        <f>AA484+AB484</f>
        <v>56</v>
      </c>
      <c r="AD484" s="10"/>
      <c r="AE484" s="4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9"/>
      <c r="BQ484" s="39"/>
      <c r="BR484" s="39"/>
      <c r="BS484" s="39"/>
      <c r="BT484" s="39"/>
      <c r="BU484" s="39"/>
      <c r="BV484" s="39"/>
      <c r="BW484" s="39"/>
      <c r="BX484" s="39"/>
      <c r="BY484" s="39"/>
      <c r="BZ484" s="39"/>
      <c r="CA484" s="39"/>
      <c r="CB484" s="39"/>
      <c r="CC484" s="39"/>
      <c r="CD484" s="39"/>
      <c r="CE484" s="39"/>
      <c r="CF484" s="39"/>
      <c r="CG484" s="39"/>
    </row>
    <row r="485" spans="1:85" s="18" customFormat="1" outlineLevel="2" x14ac:dyDescent="0.15">
      <c r="A485" s="10">
        <v>2014</v>
      </c>
      <c r="B485" s="21" t="s">
        <v>1900</v>
      </c>
      <c r="C485" s="26" t="s">
        <v>1901</v>
      </c>
      <c r="D485" s="21" t="s">
        <v>1413</v>
      </c>
      <c r="E485" s="21" t="s">
        <v>2287</v>
      </c>
      <c r="F485" s="10">
        <v>3</v>
      </c>
      <c r="G485" s="21" t="s">
        <v>78</v>
      </c>
      <c r="H485" s="71" t="s">
        <v>79</v>
      </c>
      <c r="I485" s="21" t="s">
        <v>23</v>
      </c>
      <c r="J485" s="21" t="s">
        <v>24</v>
      </c>
      <c r="K485" s="21" t="s">
        <v>80</v>
      </c>
      <c r="L485" s="10">
        <v>45</v>
      </c>
      <c r="M485" s="10">
        <v>46</v>
      </c>
      <c r="N485" s="21" t="s">
        <v>1425</v>
      </c>
      <c r="O485" s="21" t="s">
        <v>482</v>
      </c>
      <c r="P485" s="21" t="s">
        <v>28</v>
      </c>
      <c r="Q485" s="21" t="s">
        <v>1352</v>
      </c>
      <c r="R485" s="21" t="s">
        <v>1902</v>
      </c>
      <c r="S485" s="10">
        <v>1</v>
      </c>
      <c r="T485" s="10">
        <v>48</v>
      </c>
      <c r="U485" s="10">
        <v>40</v>
      </c>
      <c r="V485" s="10">
        <v>8</v>
      </c>
      <c r="W485" s="21" t="s">
        <v>31</v>
      </c>
      <c r="X485" s="10">
        <v>1</v>
      </c>
      <c r="Y485" s="28">
        <f>IF(M485&lt;25,1,1+(M485-25)/M485)</f>
        <v>1.4565217391304348</v>
      </c>
      <c r="Z485" s="10">
        <v>1</v>
      </c>
      <c r="AA485" s="28">
        <f>U485*Y485*Z485</f>
        <v>58.260869565217391</v>
      </c>
      <c r="AB485" s="28">
        <f>X485*V485*Y485</f>
        <v>11.652173913043478</v>
      </c>
      <c r="AC485" s="28">
        <f>AA485+AB485</f>
        <v>69.913043478260875</v>
      </c>
      <c r="AD485" s="10"/>
      <c r="AE485" s="4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9"/>
      <c r="BQ485" s="39"/>
      <c r="BR485" s="39"/>
      <c r="BS485" s="39"/>
      <c r="BT485" s="39"/>
      <c r="BU485" s="39"/>
      <c r="BV485" s="39"/>
      <c r="BW485" s="39"/>
      <c r="BX485" s="39"/>
      <c r="BY485" s="39"/>
      <c r="BZ485" s="39"/>
      <c r="CA485" s="39"/>
      <c r="CB485" s="39"/>
      <c r="CC485" s="39"/>
      <c r="CD485" s="39"/>
      <c r="CE485" s="39"/>
      <c r="CF485" s="39"/>
      <c r="CG485" s="39"/>
    </row>
    <row r="486" spans="1:85" s="18" customFormat="1" outlineLevel="2" x14ac:dyDescent="0.15">
      <c r="A486" s="21"/>
      <c r="B486" s="21"/>
      <c r="C486" s="21" t="s">
        <v>2606</v>
      </c>
      <c r="D486" s="21" t="s">
        <v>2580</v>
      </c>
      <c r="E486" s="21" t="s">
        <v>2581</v>
      </c>
      <c r="F486" s="21"/>
      <c r="G486" s="21" t="s">
        <v>78</v>
      </c>
      <c r="H486" s="71" t="s">
        <v>2608</v>
      </c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 t="s">
        <v>29</v>
      </c>
      <c r="AC486" s="35">
        <v>18.670000000000002</v>
      </c>
      <c r="AD486" s="21" t="s">
        <v>2745</v>
      </c>
      <c r="AE486" s="4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9"/>
      <c r="BQ486" s="39"/>
      <c r="BR486" s="39"/>
      <c r="BS486" s="39"/>
      <c r="BT486" s="39"/>
      <c r="BU486" s="39"/>
      <c r="BV486" s="39"/>
      <c r="BW486" s="39"/>
      <c r="BX486" s="39"/>
      <c r="BY486" s="39"/>
      <c r="BZ486" s="39"/>
      <c r="CA486" s="39"/>
      <c r="CB486" s="39"/>
      <c r="CC486" s="39"/>
      <c r="CD486" s="39"/>
      <c r="CE486" s="39"/>
      <c r="CF486" s="39"/>
      <c r="CG486" s="39"/>
    </row>
    <row r="487" spans="1:85" s="18" customFormat="1" outlineLevel="2" x14ac:dyDescent="0.15">
      <c r="A487" s="10"/>
      <c r="B487" s="10"/>
      <c r="C487" s="25"/>
      <c r="D487" s="10"/>
      <c r="E487" s="27" t="s">
        <v>2320</v>
      </c>
      <c r="F487" s="10"/>
      <c r="G487" s="21" t="s">
        <v>78</v>
      </c>
      <c r="H487" s="72" t="s">
        <v>79</v>
      </c>
      <c r="I487" s="10"/>
      <c r="J487" s="10"/>
      <c r="K487" s="10"/>
      <c r="L487" s="10"/>
      <c r="M487" s="29">
        <v>5</v>
      </c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28"/>
      <c r="Z487" s="10"/>
      <c r="AA487" s="28"/>
      <c r="AB487" s="28"/>
      <c r="AC487" s="28">
        <f>M487*14</f>
        <v>70</v>
      </c>
      <c r="AD487" s="10"/>
      <c r="AE487" s="4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9"/>
      <c r="BQ487" s="39"/>
      <c r="BR487" s="39"/>
      <c r="BS487" s="39"/>
      <c r="BT487" s="39"/>
      <c r="BU487" s="39"/>
      <c r="BV487" s="39"/>
      <c r="BW487" s="39"/>
      <c r="BX487" s="39"/>
      <c r="BY487" s="39"/>
      <c r="BZ487" s="39"/>
      <c r="CA487" s="39"/>
      <c r="CB487" s="39"/>
      <c r="CC487" s="39"/>
      <c r="CD487" s="39"/>
      <c r="CE487" s="39"/>
      <c r="CF487" s="39"/>
      <c r="CG487" s="39"/>
    </row>
    <row r="488" spans="1:85" s="18" customFormat="1" outlineLevel="2" x14ac:dyDescent="0.15">
      <c r="A488" s="57"/>
      <c r="B488" s="52"/>
      <c r="C488" s="58"/>
      <c r="D488" s="52"/>
      <c r="E488" s="52" t="s">
        <v>2798</v>
      </c>
      <c r="F488" s="52"/>
      <c r="G488" s="21" t="s">
        <v>78</v>
      </c>
      <c r="H488" s="78" t="s">
        <v>2921</v>
      </c>
      <c r="I488" s="52"/>
      <c r="J488" s="52"/>
      <c r="K488" s="52"/>
      <c r="L488" s="52"/>
      <c r="M488" s="53">
        <v>11</v>
      </c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4"/>
      <c r="Y488" s="55"/>
      <c r="Z488" s="54"/>
      <c r="AA488" s="55"/>
      <c r="AB488" s="55"/>
      <c r="AC488" s="55">
        <f>2*M488</f>
        <v>22</v>
      </c>
      <c r="AD488" s="54"/>
      <c r="AE488" s="4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9"/>
      <c r="BQ488" s="39"/>
      <c r="BR488" s="39"/>
      <c r="BS488" s="39"/>
      <c r="BT488" s="39"/>
      <c r="BU488" s="39"/>
      <c r="BV488" s="39"/>
      <c r="BW488" s="39"/>
      <c r="BX488" s="39"/>
      <c r="BY488" s="39"/>
      <c r="BZ488" s="39"/>
      <c r="CA488" s="39"/>
      <c r="CB488" s="39"/>
      <c r="CC488" s="39"/>
      <c r="CD488" s="39"/>
      <c r="CE488" s="39"/>
      <c r="CF488" s="39"/>
      <c r="CG488" s="39"/>
    </row>
    <row r="489" spans="1:85" s="18" customFormat="1" outlineLevel="1" x14ac:dyDescent="0.15">
      <c r="A489" s="57"/>
      <c r="B489" s="52"/>
      <c r="C489" s="58"/>
      <c r="D489" s="52"/>
      <c r="E489" s="52"/>
      <c r="F489" s="52"/>
      <c r="G489" s="88" t="s">
        <v>3125</v>
      </c>
      <c r="H489" s="78"/>
      <c r="I489" s="52"/>
      <c r="J489" s="52"/>
      <c r="K489" s="52"/>
      <c r="L489" s="52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4"/>
      <c r="Y489" s="55"/>
      <c r="Z489" s="54"/>
      <c r="AA489" s="55"/>
      <c r="AB489" s="55"/>
      <c r="AC489" s="55">
        <f>SUBTOTAL(9,AC483:AC488)</f>
        <v>268.58304347826089</v>
      </c>
      <c r="AD489" s="54"/>
      <c r="AE489" s="4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9"/>
      <c r="BQ489" s="39"/>
      <c r="BR489" s="39"/>
      <c r="BS489" s="39"/>
      <c r="BT489" s="39"/>
      <c r="BU489" s="39"/>
      <c r="BV489" s="39"/>
      <c r="BW489" s="39"/>
      <c r="BX489" s="39"/>
      <c r="BY489" s="39"/>
      <c r="BZ489" s="39"/>
      <c r="CA489" s="39"/>
      <c r="CB489" s="39"/>
      <c r="CC489" s="39"/>
      <c r="CD489" s="39"/>
      <c r="CE489" s="39"/>
      <c r="CF489" s="39"/>
      <c r="CG489" s="39"/>
    </row>
    <row r="490" spans="1:85" s="18" customFormat="1" outlineLevel="2" x14ac:dyDescent="0.15">
      <c r="A490" s="10">
        <v>2016</v>
      </c>
      <c r="B490" s="21" t="s">
        <v>591</v>
      </c>
      <c r="C490" s="26" t="s">
        <v>592</v>
      </c>
      <c r="D490" s="21" t="s">
        <v>1379</v>
      </c>
      <c r="E490" s="21" t="s">
        <v>2280</v>
      </c>
      <c r="F490" s="10">
        <v>4</v>
      </c>
      <c r="G490" s="21" t="s">
        <v>607</v>
      </c>
      <c r="H490" s="71" t="s">
        <v>608</v>
      </c>
      <c r="I490" s="21" t="s">
        <v>23</v>
      </c>
      <c r="J490" s="21" t="s">
        <v>24</v>
      </c>
      <c r="K490" s="21" t="s">
        <v>45</v>
      </c>
      <c r="L490" s="10">
        <v>100</v>
      </c>
      <c r="M490" s="10">
        <v>80</v>
      </c>
      <c r="N490" s="21" t="s">
        <v>149</v>
      </c>
      <c r="O490" s="21" t="s">
        <v>609</v>
      </c>
      <c r="P490" s="21" t="s">
        <v>28</v>
      </c>
      <c r="Q490" s="21" t="s">
        <v>610</v>
      </c>
      <c r="R490" s="21" t="s">
        <v>612</v>
      </c>
      <c r="S490" s="10">
        <v>1</v>
      </c>
      <c r="T490" s="10">
        <v>64</v>
      </c>
      <c r="U490" s="10">
        <v>64</v>
      </c>
      <c r="V490" s="21" t="s">
        <v>31</v>
      </c>
      <c r="W490" s="21" t="s">
        <v>31</v>
      </c>
      <c r="X490" s="10"/>
      <c r="Y490" s="28">
        <f>IF(M490&lt;25,1,1+(M490-25)/M490)</f>
        <v>1.6875</v>
      </c>
      <c r="Z490" s="10">
        <v>1</v>
      </c>
      <c r="AA490" s="28">
        <f>U490*Y490*Z490</f>
        <v>108</v>
      </c>
      <c r="AB490" s="28"/>
      <c r="AC490" s="28">
        <f>AA490+AB490</f>
        <v>108</v>
      </c>
      <c r="AD490" s="10"/>
      <c r="AE490" s="4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9"/>
      <c r="BQ490" s="39"/>
      <c r="BR490" s="39"/>
      <c r="BS490" s="39"/>
      <c r="BT490" s="39"/>
      <c r="BU490" s="39"/>
      <c r="BV490" s="39"/>
      <c r="BW490" s="39"/>
      <c r="BX490" s="39"/>
      <c r="BY490" s="39"/>
      <c r="BZ490" s="39"/>
      <c r="CA490" s="39"/>
      <c r="CB490" s="39"/>
      <c r="CC490" s="39"/>
      <c r="CD490" s="39"/>
      <c r="CE490" s="39"/>
      <c r="CF490" s="39"/>
      <c r="CG490" s="39"/>
    </row>
    <row r="491" spans="1:85" s="18" customFormat="1" outlineLevel="2" x14ac:dyDescent="0.15">
      <c r="A491" s="10">
        <v>2016</v>
      </c>
      <c r="B491" s="21" t="s">
        <v>591</v>
      </c>
      <c r="C491" s="26" t="s">
        <v>592</v>
      </c>
      <c r="D491" s="21" t="s">
        <v>1379</v>
      </c>
      <c r="E491" s="21" t="s">
        <v>2280</v>
      </c>
      <c r="F491" s="10">
        <v>4</v>
      </c>
      <c r="G491" s="21" t="s">
        <v>607</v>
      </c>
      <c r="H491" s="71" t="s">
        <v>608</v>
      </c>
      <c r="I491" s="21" t="s">
        <v>23</v>
      </c>
      <c r="J491" s="21" t="s">
        <v>24</v>
      </c>
      <c r="K491" s="21" t="s">
        <v>45</v>
      </c>
      <c r="L491" s="10">
        <v>100</v>
      </c>
      <c r="M491" s="10">
        <v>93</v>
      </c>
      <c r="N491" s="21" t="s">
        <v>599</v>
      </c>
      <c r="O491" s="21" t="s">
        <v>609</v>
      </c>
      <c r="P491" s="21" t="s">
        <v>28</v>
      </c>
      <c r="Q491" s="21" t="s">
        <v>610</v>
      </c>
      <c r="R491" s="21" t="s">
        <v>611</v>
      </c>
      <c r="S491" s="10">
        <v>1</v>
      </c>
      <c r="T491" s="10">
        <v>64</v>
      </c>
      <c r="U491" s="10">
        <v>64</v>
      </c>
      <c r="V491" s="21" t="s">
        <v>31</v>
      </c>
      <c r="W491" s="21" t="s">
        <v>31</v>
      </c>
      <c r="X491" s="10"/>
      <c r="Y491" s="28">
        <f>IF(M491&lt;25,1,1+(M491-25)/M491)</f>
        <v>1.7311827956989247</v>
      </c>
      <c r="Z491" s="10">
        <v>1</v>
      </c>
      <c r="AA491" s="28">
        <f>U491*Y491*Z491</f>
        <v>110.79569892473118</v>
      </c>
      <c r="AB491" s="28"/>
      <c r="AC491" s="28">
        <f>AA491+AB491</f>
        <v>110.79569892473118</v>
      </c>
      <c r="AD491" s="10"/>
      <c r="AE491" s="4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9"/>
      <c r="BQ491" s="39"/>
      <c r="BR491" s="39"/>
      <c r="BS491" s="39"/>
      <c r="BT491" s="39"/>
      <c r="BU491" s="39"/>
      <c r="BV491" s="39"/>
      <c r="BW491" s="39"/>
      <c r="BX491" s="39"/>
      <c r="BY491" s="39"/>
      <c r="BZ491" s="39"/>
      <c r="CA491" s="39"/>
      <c r="CB491" s="39"/>
      <c r="CC491" s="39"/>
      <c r="CD491" s="39"/>
      <c r="CE491" s="39"/>
      <c r="CF491" s="39"/>
      <c r="CG491" s="39"/>
    </row>
    <row r="492" spans="1:85" s="18" customFormat="1" outlineLevel="2" x14ac:dyDescent="0.15">
      <c r="A492" s="10">
        <v>2015</v>
      </c>
      <c r="B492" s="21" t="s">
        <v>2001</v>
      </c>
      <c r="C492" s="26" t="s">
        <v>923</v>
      </c>
      <c r="D492" s="21" t="s">
        <v>1413</v>
      </c>
      <c r="E492" s="21" t="s">
        <v>2280</v>
      </c>
      <c r="F492" s="10">
        <v>3</v>
      </c>
      <c r="G492" s="21" t="s">
        <v>607</v>
      </c>
      <c r="H492" s="71" t="s">
        <v>608</v>
      </c>
      <c r="I492" s="21" t="s">
        <v>23</v>
      </c>
      <c r="J492" s="21" t="s">
        <v>24</v>
      </c>
      <c r="K492" s="21" t="s">
        <v>45</v>
      </c>
      <c r="L492" s="10">
        <v>53</v>
      </c>
      <c r="M492" s="10">
        <v>56</v>
      </c>
      <c r="N492" s="21" t="s">
        <v>1539</v>
      </c>
      <c r="O492" s="21" t="s">
        <v>2002</v>
      </c>
      <c r="P492" s="21" t="s">
        <v>28</v>
      </c>
      <c r="Q492" s="21" t="s">
        <v>1941</v>
      </c>
      <c r="R492" s="21" t="s">
        <v>2003</v>
      </c>
      <c r="S492" s="10">
        <v>1</v>
      </c>
      <c r="T492" s="10">
        <v>48</v>
      </c>
      <c r="U492" s="10">
        <v>48</v>
      </c>
      <c r="V492" s="21" t="s">
        <v>31</v>
      </c>
      <c r="W492" s="21" t="s">
        <v>31</v>
      </c>
      <c r="X492" s="10"/>
      <c r="Y492" s="28">
        <f>IF(M492&lt;25,1,1+(M492-25)/M492)</f>
        <v>1.5535714285714286</v>
      </c>
      <c r="Z492" s="10">
        <v>1</v>
      </c>
      <c r="AA492" s="28">
        <f>U492*Y492*Z492</f>
        <v>74.571428571428569</v>
      </c>
      <c r="AB492" s="28"/>
      <c r="AC492" s="28">
        <f>AA492+AB492</f>
        <v>74.571428571428569</v>
      </c>
      <c r="AD492" s="10"/>
      <c r="AE492" s="4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9"/>
      <c r="BQ492" s="39"/>
      <c r="BR492" s="39"/>
      <c r="BS492" s="39"/>
      <c r="BT492" s="39"/>
      <c r="BU492" s="39"/>
      <c r="BV492" s="39"/>
      <c r="BW492" s="39"/>
      <c r="BX492" s="39"/>
      <c r="BY492" s="39"/>
      <c r="BZ492" s="39"/>
      <c r="CA492" s="39"/>
      <c r="CB492" s="39"/>
      <c r="CC492" s="39"/>
      <c r="CD492" s="39"/>
      <c r="CE492" s="39"/>
      <c r="CF492" s="39"/>
      <c r="CG492" s="39"/>
    </row>
    <row r="493" spans="1:85" s="18" customFormat="1" outlineLevel="2" x14ac:dyDescent="0.15">
      <c r="A493" s="10">
        <v>2015</v>
      </c>
      <c r="B493" s="21" t="s">
        <v>2001</v>
      </c>
      <c r="C493" s="26" t="s">
        <v>923</v>
      </c>
      <c r="D493" s="21" t="s">
        <v>1413</v>
      </c>
      <c r="E493" s="21" t="s">
        <v>2280</v>
      </c>
      <c r="F493" s="10">
        <v>3</v>
      </c>
      <c r="G493" s="21" t="s">
        <v>607</v>
      </c>
      <c r="H493" s="71" t="s">
        <v>608</v>
      </c>
      <c r="I493" s="21" t="s">
        <v>23</v>
      </c>
      <c r="J493" s="21" t="s">
        <v>24</v>
      </c>
      <c r="K493" s="21" t="s">
        <v>45</v>
      </c>
      <c r="L493" s="10">
        <v>270</v>
      </c>
      <c r="M493" s="10">
        <v>90</v>
      </c>
      <c r="N493" s="21" t="s">
        <v>1425</v>
      </c>
      <c r="O493" s="21" t="s">
        <v>2002</v>
      </c>
      <c r="P493" s="21" t="s">
        <v>28</v>
      </c>
      <c r="Q493" s="21" t="s">
        <v>1852</v>
      </c>
      <c r="R493" s="21" t="s">
        <v>2216</v>
      </c>
      <c r="S493" s="10">
        <v>1</v>
      </c>
      <c r="T493" s="10">
        <v>48</v>
      </c>
      <c r="U493" s="10">
        <v>48</v>
      </c>
      <c r="V493" s="21" t="s">
        <v>31</v>
      </c>
      <c r="W493" s="21" t="s">
        <v>31</v>
      </c>
      <c r="X493" s="10"/>
      <c r="Y493" s="28">
        <f>IF(M493&lt;25,1,1+(M493-25)/M493)</f>
        <v>1.7222222222222223</v>
      </c>
      <c r="Z493" s="10">
        <v>1</v>
      </c>
      <c r="AA493" s="28">
        <f>U493*Y493*Z493</f>
        <v>82.666666666666671</v>
      </c>
      <c r="AB493" s="28"/>
      <c r="AC493" s="28">
        <f>AA493+AB493</f>
        <v>82.666666666666671</v>
      </c>
      <c r="AD493" s="10"/>
      <c r="AE493" s="4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9"/>
      <c r="BQ493" s="39"/>
      <c r="BR493" s="39"/>
      <c r="BS493" s="39"/>
      <c r="BT493" s="39"/>
      <c r="BU493" s="39"/>
      <c r="BV493" s="39"/>
      <c r="BW493" s="39"/>
      <c r="BX493" s="39"/>
      <c r="BY493" s="39"/>
      <c r="BZ493" s="39"/>
      <c r="CA493" s="39"/>
      <c r="CB493" s="39"/>
      <c r="CC493" s="39"/>
      <c r="CD493" s="39"/>
      <c r="CE493" s="39"/>
      <c r="CF493" s="39"/>
      <c r="CG493" s="39"/>
    </row>
    <row r="494" spans="1:85" s="18" customFormat="1" outlineLevel="2" x14ac:dyDescent="0.15">
      <c r="A494" s="10"/>
      <c r="B494" s="10"/>
      <c r="C494" s="25"/>
      <c r="D494" s="10"/>
      <c r="E494" s="27" t="s">
        <v>2320</v>
      </c>
      <c r="F494" s="10"/>
      <c r="G494" s="21" t="s">
        <v>607</v>
      </c>
      <c r="H494" s="72" t="s">
        <v>608</v>
      </c>
      <c r="I494" s="10"/>
      <c r="J494" s="10"/>
      <c r="K494" s="10"/>
      <c r="L494" s="10"/>
      <c r="M494" s="29">
        <v>5</v>
      </c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28"/>
      <c r="Z494" s="10"/>
      <c r="AA494" s="28"/>
      <c r="AB494" s="28"/>
      <c r="AC494" s="28">
        <f>M494*14</f>
        <v>70</v>
      </c>
      <c r="AD494" s="10"/>
      <c r="AE494" s="4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9"/>
      <c r="BQ494" s="39"/>
      <c r="BR494" s="39"/>
      <c r="BS494" s="39"/>
      <c r="BT494" s="39"/>
      <c r="BU494" s="39"/>
      <c r="BV494" s="39"/>
      <c r="BW494" s="39"/>
      <c r="BX494" s="39"/>
      <c r="BY494" s="39"/>
      <c r="BZ494" s="39"/>
      <c r="CA494" s="39"/>
      <c r="CB494" s="39"/>
      <c r="CC494" s="39"/>
      <c r="CD494" s="39"/>
      <c r="CE494" s="39"/>
      <c r="CF494" s="39"/>
      <c r="CG494" s="39"/>
    </row>
    <row r="495" spans="1:85" s="18" customFormat="1" outlineLevel="2" x14ac:dyDescent="0.15">
      <c r="A495" s="57"/>
      <c r="B495" s="52"/>
      <c r="C495" s="58"/>
      <c r="D495" s="52"/>
      <c r="E495" s="52" t="s">
        <v>2798</v>
      </c>
      <c r="F495" s="52"/>
      <c r="G495" s="21" t="s">
        <v>607</v>
      </c>
      <c r="H495" s="72" t="s">
        <v>608</v>
      </c>
      <c r="I495" s="52"/>
      <c r="J495" s="52"/>
      <c r="K495" s="52"/>
      <c r="L495" s="52"/>
      <c r="M495" s="53">
        <v>4</v>
      </c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4"/>
      <c r="Y495" s="55"/>
      <c r="Z495" s="54"/>
      <c r="AA495" s="55"/>
      <c r="AB495" s="55"/>
      <c r="AC495" s="55">
        <f>2*M495</f>
        <v>8</v>
      </c>
      <c r="AD495" s="54"/>
      <c r="AE495" s="4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9"/>
      <c r="BQ495" s="39"/>
      <c r="BR495" s="39"/>
      <c r="BS495" s="39"/>
      <c r="BT495" s="39"/>
      <c r="BU495" s="39"/>
      <c r="BV495" s="39"/>
      <c r="BW495" s="39"/>
      <c r="BX495" s="39"/>
      <c r="BY495" s="39"/>
      <c r="BZ495" s="39"/>
      <c r="CA495" s="39"/>
      <c r="CB495" s="39"/>
      <c r="CC495" s="39"/>
      <c r="CD495" s="39"/>
      <c r="CE495" s="39"/>
      <c r="CF495" s="39"/>
      <c r="CG495" s="39"/>
    </row>
    <row r="496" spans="1:85" s="18" customFormat="1" outlineLevel="1" x14ac:dyDescent="0.15">
      <c r="A496" s="57"/>
      <c r="B496" s="52"/>
      <c r="C496" s="58"/>
      <c r="D496" s="52"/>
      <c r="E496" s="52"/>
      <c r="F496" s="52"/>
      <c r="G496" s="88" t="s">
        <v>3126</v>
      </c>
      <c r="H496" s="72"/>
      <c r="I496" s="52"/>
      <c r="J496" s="52"/>
      <c r="K496" s="52"/>
      <c r="L496" s="52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4"/>
      <c r="Y496" s="55"/>
      <c r="Z496" s="54"/>
      <c r="AA496" s="55"/>
      <c r="AB496" s="55"/>
      <c r="AC496" s="55">
        <f>SUBTOTAL(9,AC490:AC495)</f>
        <v>454.03379416282644</v>
      </c>
      <c r="AD496" s="54"/>
      <c r="AE496" s="4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39"/>
      <c r="BQ496" s="39"/>
      <c r="BR496" s="39"/>
      <c r="BS496" s="39"/>
      <c r="BT496" s="39"/>
      <c r="BU496" s="39"/>
      <c r="BV496" s="39"/>
      <c r="BW496" s="39"/>
      <c r="BX496" s="39"/>
      <c r="BY496" s="39"/>
      <c r="BZ496" s="39"/>
      <c r="CA496" s="39"/>
      <c r="CB496" s="39"/>
      <c r="CC496" s="39"/>
      <c r="CD496" s="39"/>
      <c r="CE496" s="39"/>
      <c r="CF496" s="39"/>
      <c r="CG496" s="39"/>
    </row>
    <row r="497" spans="1:85" s="18" customFormat="1" outlineLevel="2" x14ac:dyDescent="0.15">
      <c r="A497" s="10">
        <v>2016</v>
      </c>
      <c r="B497" s="21" t="s">
        <v>692</v>
      </c>
      <c r="C497" s="26" t="s">
        <v>693</v>
      </c>
      <c r="D497" s="21" t="s">
        <v>1379</v>
      </c>
      <c r="E497" s="21" t="s">
        <v>2280</v>
      </c>
      <c r="F497" s="10">
        <v>4</v>
      </c>
      <c r="G497" s="21" t="s">
        <v>698</v>
      </c>
      <c r="H497" s="71" t="s">
        <v>699</v>
      </c>
      <c r="I497" s="21" t="s">
        <v>41</v>
      </c>
      <c r="J497" s="21" t="s">
        <v>24</v>
      </c>
      <c r="K497" s="21" t="s">
        <v>45</v>
      </c>
      <c r="L497" s="10">
        <v>66</v>
      </c>
      <c r="M497" s="10">
        <v>106</v>
      </c>
      <c r="N497" s="21" t="s">
        <v>149</v>
      </c>
      <c r="O497" s="21" t="s">
        <v>700</v>
      </c>
      <c r="P497" s="21" t="s">
        <v>28</v>
      </c>
      <c r="Q497" s="21" t="s">
        <v>701</v>
      </c>
      <c r="R497" s="21" t="s">
        <v>702</v>
      </c>
      <c r="S497" s="10">
        <v>1</v>
      </c>
      <c r="T497" s="10">
        <v>64</v>
      </c>
      <c r="U497" s="10">
        <v>64</v>
      </c>
      <c r="V497" s="21" t="s">
        <v>31</v>
      </c>
      <c r="W497" s="21" t="s">
        <v>31</v>
      </c>
      <c r="X497" s="10"/>
      <c r="Y497" s="28">
        <f>IF(M497&lt;25,1,1+(M497-25)/M497)</f>
        <v>1.7641509433962264</v>
      </c>
      <c r="Z497" s="10">
        <v>1</v>
      </c>
      <c r="AA497" s="28">
        <f>U497*Y497*Z497</f>
        <v>112.90566037735849</v>
      </c>
      <c r="AB497" s="28"/>
      <c r="AC497" s="28">
        <f>AA497+AB497</f>
        <v>112.90566037735849</v>
      </c>
      <c r="AD497" s="10"/>
      <c r="AE497" s="4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39"/>
      <c r="BQ497" s="39"/>
      <c r="BR497" s="39"/>
      <c r="BS497" s="39"/>
      <c r="BT497" s="39"/>
      <c r="BU497" s="39"/>
      <c r="BV497" s="39"/>
      <c r="BW497" s="39"/>
      <c r="BX497" s="39"/>
      <c r="BY497" s="39"/>
      <c r="BZ497" s="39"/>
      <c r="CA497" s="39"/>
      <c r="CB497" s="39"/>
      <c r="CC497" s="39"/>
      <c r="CD497" s="39"/>
      <c r="CE497" s="39"/>
      <c r="CF497" s="39"/>
      <c r="CG497" s="39"/>
    </row>
    <row r="498" spans="1:85" s="18" customFormat="1" outlineLevel="2" x14ac:dyDescent="0.15">
      <c r="A498" s="10">
        <v>2016</v>
      </c>
      <c r="B498" s="21" t="s">
        <v>692</v>
      </c>
      <c r="C498" s="26" t="s">
        <v>693</v>
      </c>
      <c r="D498" s="21" t="s">
        <v>1379</v>
      </c>
      <c r="E498" s="21" t="s">
        <v>2280</v>
      </c>
      <c r="F498" s="10">
        <v>4</v>
      </c>
      <c r="G498" s="21" t="s">
        <v>698</v>
      </c>
      <c r="H498" s="71" t="s">
        <v>699</v>
      </c>
      <c r="I498" s="21" t="s">
        <v>41</v>
      </c>
      <c r="J498" s="21" t="s">
        <v>24</v>
      </c>
      <c r="K498" s="21" t="s">
        <v>45</v>
      </c>
      <c r="L498" s="10">
        <v>57</v>
      </c>
      <c r="M498" s="10">
        <v>114</v>
      </c>
      <c r="N498" s="21" t="s">
        <v>599</v>
      </c>
      <c r="O498" s="21" t="s">
        <v>700</v>
      </c>
      <c r="P498" s="21" t="s">
        <v>28</v>
      </c>
      <c r="Q498" s="21" t="s">
        <v>703</v>
      </c>
      <c r="R498" s="21" t="s">
        <v>704</v>
      </c>
      <c r="S498" s="10">
        <v>1</v>
      </c>
      <c r="T498" s="10">
        <v>64</v>
      </c>
      <c r="U498" s="10">
        <v>64</v>
      </c>
      <c r="V498" s="21" t="s">
        <v>31</v>
      </c>
      <c r="W498" s="21" t="s">
        <v>31</v>
      </c>
      <c r="X498" s="10"/>
      <c r="Y498" s="28">
        <f>IF(M498&lt;25,1,1+(M498-25)/M498)</f>
        <v>1.7807017543859649</v>
      </c>
      <c r="Z498" s="10">
        <v>1</v>
      </c>
      <c r="AA498" s="28">
        <f>U498*Y498*Z498</f>
        <v>113.96491228070175</v>
      </c>
      <c r="AB498" s="28"/>
      <c r="AC498" s="28">
        <f>AA498+AB498</f>
        <v>113.96491228070175</v>
      </c>
      <c r="AD498" s="10"/>
      <c r="AE498" s="4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39"/>
      <c r="BQ498" s="39"/>
      <c r="BR498" s="39"/>
      <c r="BS498" s="39"/>
      <c r="BT498" s="39"/>
      <c r="BU498" s="39"/>
      <c r="BV498" s="39"/>
      <c r="BW498" s="39"/>
      <c r="BX498" s="39"/>
      <c r="BY498" s="39"/>
      <c r="BZ498" s="39"/>
      <c r="CA498" s="39"/>
      <c r="CB498" s="39"/>
      <c r="CC498" s="39"/>
      <c r="CD498" s="39"/>
      <c r="CE498" s="39"/>
      <c r="CF498" s="39"/>
      <c r="CG498" s="39"/>
    </row>
    <row r="499" spans="1:85" s="18" customFormat="1" outlineLevel="2" x14ac:dyDescent="0.15">
      <c r="A499" s="10">
        <v>2016</v>
      </c>
      <c r="B499" s="21" t="s">
        <v>1878</v>
      </c>
      <c r="C499" s="26" t="s">
        <v>1879</v>
      </c>
      <c r="D499" s="21" t="s">
        <v>1413</v>
      </c>
      <c r="E499" s="21" t="s">
        <v>2281</v>
      </c>
      <c r="F499" s="10">
        <v>4</v>
      </c>
      <c r="G499" s="21" t="s">
        <v>698</v>
      </c>
      <c r="H499" s="71" t="s">
        <v>699</v>
      </c>
      <c r="I499" s="21" t="s">
        <v>41</v>
      </c>
      <c r="J499" s="21" t="s">
        <v>24</v>
      </c>
      <c r="K499" s="21" t="s">
        <v>45</v>
      </c>
      <c r="L499" s="10">
        <v>30</v>
      </c>
      <c r="M499" s="10">
        <v>44</v>
      </c>
      <c r="N499" s="21" t="s">
        <v>1880</v>
      </c>
      <c r="O499" s="21" t="s">
        <v>540</v>
      </c>
      <c r="P499" s="21" t="s">
        <v>28</v>
      </c>
      <c r="Q499" s="21" t="s">
        <v>192</v>
      </c>
      <c r="R499" s="21" t="s">
        <v>1881</v>
      </c>
      <c r="S499" s="10">
        <v>1</v>
      </c>
      <c r="T499" s="10">
        <v>64</v>
      </c>
      <c r="U499" s="10">
        <v>64</v>
      </c>
      <c r="V499" s="21" t="s">
        <v>31</v>
      </c>
      <c r="W499" s="21" t="s">
        <v>31</v>
      </c>
      <c r="X499" s="10"/>
      <c r="Y499" s="28">
        <f>IF(M499&lt;25,1,1+(M499-25)/M499)</f>
        <v>1.4318181818181819</v>
      </c>
      <c r="Z499" s="10">
        <v>2</v>
      </c>
      <c r="AA499" s="28">
        <f>U499*Y499*Z499</f>
        <v>183.27272727272728</v>
      </c>
      <c r="AB499" s="28"/>
      <c r="AC499" s="28">
        <f>AA499+AB499</f>
        <v>183.27272727272728</v>
      </c>
      <c r="AD499" s="10"/>
      <c r="AE499" s="4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39"/>
      <c r="BQ499" s="39"/>
      <c r="BR499" s="39"/>
      <c r="BS499" s="39"/>
      <c r="BT499" s="39"/>
      <c r="BU499" s="39"/>
      <c r="BV499" s="39"/>
      <c r="BW499" s="39"/>
      <c r="BX499" s="39"/>
      <c r="BY499" s="39"/>
      <c r="BZ499" s="39"/>
      <c r="CA499" s="39"/>
      <c r="CB499" s="39"/>
      <c r="CC499" s="39"/>
      <c r="CD499" s="39"/>
      <c r="CE499" s="39"/>
      <c r="CF499" s="39"/>
      <c r="CG499" s="39"/>
    </row>
    <row r="500" spans="1:85" s="18" customFormat="1" outlineLevel="2" x14ac:dyDescent="0.15">
      <c r="A500" s="10"/>
      <c r="B500" s="10"/>
      <c r="C500" s="25"/>
      <c r="D500" s="10"/>
      <c r="E500" s="27" t="s">
        <v>2320</v>
      </c>
      <c r="F500" s="10"/>
      <c r="G500" s="21" t="s">
        <v>698</v>
      </c>
      <c r="H500" s="72" t="s">
        <v>699</v>
      </c>
      <c r="I500" s="10"/>
      <c r="J500" s="10"/>
      <c r="K500" s="10"/>
      <c r="L500" s="10"/>
      <c r="M500" s="29">
        <v>5</v>
      </c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28"/>
      <c r="Z500" s="10"/>
      <c r="AA500" s="28"/>
      <c r="AB500" s="28"/>
      <c r="AC500" s="28">
        <f>M500*14</f>
        <v>70</v>
      </c>
      <c r="AD500" s="10"/>
      <c r="AE500" s="4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39"/>
      <c r="BQ500" s="39"/>
      <c r="BR500" s="39"/>
      <c r="BS500" s="39"/>
      <c r="BT500" s="39"/>
      <c r="BU500" s="39"/>
      <c r="BV500" s="39"/>
      <c r="BW500" s="39"/>
      <c r="BX500" s="39"/>
      <c r="BY500" s="39"/>
      <c r="BZ500" s="39"/>
      <c r="CA500" s="39"/>
      <c r="CB500" s="39"/>
      <c r="CC500" s="39"/>
      <c r="CD500" s="39"/>
      <c r="CE500" s="39"/>
      <c r="CF500" s="39"/>
      <c r="CG500" s="39"/>
    </row>
    <row r="501" spans="1:85" s="18" customFormat="1" outlineLevel="2" x14ac:dyDescent="0.15">
      <c r="A501" s="57"/>
      <c r="B501" s="52"/>
      <c r="C501" s="58"/>
      <c r="D501" s="52"/>
      <c r="E501" s="52" t="s">
        <v>2798</v>
      </c>
      <c r="F501" s="52"/>
      <c r="G501" s="21" t="s">
        <v>698</v>
      </c>
      <c r="H501" s="78" t="s">
        <v>2922</v>
      </c>
      <c r="I501" s="52"/>
      <c r="J501" s="52"/>
      <c r="K501" s="52"/>
      <c r="L501" s="52"/>
      <c r="M501" s="53">
        <v>10</v>
      </c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4"/>
      <c r="Y501" s="55"/>
      <c r="Z501" s="54"/>
      <c r="AA501" s="55"/>
      <c r="AB501" s="55"/>
      <c r="AC501" s="55">
        <f>2*M501</f>
        <v>20</v>
      </c>
      <c r="AD501" s="54"/>
      <c r="AE501" s="4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39"/>
      <c r="BQ501" s="39"/>
      <c r="BR501" s="39"/>
      <c r="BS501" s="39"/>
      <c r="BT501" s="39"/>
      <c r="BU501" s="39"/>
      <c r="BV501" s="39"/>
      <c r="BW501" s="39"/>
      <c r="BX501" s="39"/>
      <c r="BY501" s="39"/>
      <c r="BZ501" s="39"/>
      <c r="CA501" s="39"/>
      <c r="CB501" s="39"/>
      <c r="CC501" s="39"/>
      <c r="CD501" s="39"/>
      <c r="CE501" s="39"/>
      <c r="CF501" s="39"/>
      <c r="CG501" s="39"/>
    </row>
    <row r="502" spans="1:85" s="18" customFormat="1" outlineLevel="1" x14ac:dyDescent="0.15">
      <c r="A502" s="57"/>
      <c r="B502" s="52"/>
      <c r="C502" s="58"/>
      <c r="D502" s="52"/>
      <c r="E502" s="52"/>
      <c r="F502" s="52"/>
      <c r="G502" s="88" t="s">
        <v>3127</v>
      </c>
      <c r="H502" s="78"/>
      <c r="I502" s="52"/>
      <c r="J502" s="52"/>
      <c r="K502" s="52"/>
      <c r="L502" s="52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4"/>
      <c r="Y502" s="55"/>
      <c r="Z502" s="54"/>
      <c r="AA502" s="55"/>
      <c r="AB502" s="55"/>
      <c r="AC502" s="55">
        <f>SUBTOTAL(9,AC497:AC501)</f>
        <v>500.14329993078752</v>
      </c>
      <c r="AD502" s="54"/>
      <c r="AE502" s="4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39"/>
      <c r="BQ502" s="39"/>
      <c r="BR502" s="39"/>
      <c r="BS502" s="39"/>
      <c r="BT502" s="39"/>
      <c r="BU502" s="39"/>
      <c r="BV502" s="39"/>
      <c r="BW502" s="39"/>
      <c r="BX502" s="39"/>
      <c r="BY502" s="39"/>
      <c r="BZ502" s="39"/>
      <c r="CA502" s="39"/>
      <c r="CB502" s="39"/>
      <c r="CC502" s="39"/>
      <c r="CD502" s="39"/>
      <c r="CE502" s="39"/>
      <c r="CF502" s="39"/>
      <c r="CG502" s="39"/>
    </row>
    <row r="503" spans="1:85" s="46" customFormat="1" outlineLevel="2" x14ac:dyDescent="0.15">
      <c r="A503" s="10">
        <v>2015</v>
      </c>
      <c r="B503" s="21" t="s">
        <v>555</v>
      </c>
      <c r="C503" s="26" t="s">
        <v>556</v>
      </c>
      <c r="D503" s="21" t="s">
        <v>1379</v>
      </c>
      <c r="E503" s="21" t="s">
        <v>2280</v>
      </c>
      <c r="F503" s="10">
        <v>3</v>
      </c>
      <c r="G503" s="21" t="s">
        <v>557</v>
      </c>
      <c r="H503" s="71" t="s">
        <v>558</v>
      </c>
      <c r="I503" s="21" t="s">
        <v>23</v>
      </c>
      <c r="J503" s="21" t="s">
        <v>24</v>
      </c>
      <c r="K503" s="21" t="s">
        <v>25</v>
      </c>
      <c r="L503" s="10">
        <v>31</v>
      </c>
      <c r="M503" s="10">
        <v>20</v>
      </c>
      <c r="N503" s="21" t="s">
        <v>559</v>
      </c>
      <c r="O503" s="21" t="s">
        <v>560</v>
      </c>
      <c r="P503" s="21" t="s">
        <v>28</v>
      </c>
      <c r="Q503" s="21" t="s">
        <v>48</v>
      </c>
      <c r="R503" s="21" t="s">
        <v>561</v>
      </c>
      <c r="S503" s="10">
        <v>1</v>
      </c>
      <c r="T503" s="10">
        <v>48</v>
      </c>
      <c r="U503" s="10">
        <v>48</v>
      </c>
      <c r="V503" s="21" t="s">
        <v>31</v>
      </c>
      <c r="W503" s="21" t="s">
        <v>31</v>
      </c>
      <c r="X503" s="10"/>
      <c r="Y503" s="28">
        <f>IF(M503&lt;25,1,1+(M503-25)/M503)</f>
        <v>1</v>
      </c>
      <c r="Z503" s="10">
        <v>1</v>
      </c>
      <c r="AA503" s="28">
        <f>U503*Y503*Z503</f>
        <v>48</v>
      </c>
      <c r="AB503" s="28"/>
      <c r="AC503" s="28">
        <f>AA503+AB503</f>
        <v>48</v>
      </c>
      <c r="AD503" s="10"/>
      <c r="AE503" s="49"/>
      <c r="AF503" s="45"/>
      <c r="AG503" s="45"/>
      <c r="AH503" s="45"/>
      <c r="AI503" s="45"/>
      <c r="AJ503" s="45"/>
      <c r="AK503" s="45"/>
      <c r="AL503" s="45"/>
      <c r="AM503" s="45"/>
      <c r="AN503" s="45"/>
      <c r="AO503" s="45"/>
      <c r="AP503" s="45"/>
      <c r="AQ503" s="45"/>
      <c r="AR503" s="45"/>
      <c r="AS503" s="45"/>
      <c r="AT503" s="45"/>
      <c r="AU503" s="45"/>
      <c r="AV503" s="45"/>
      <c r="AW503" s="45"/>
      <c r="AX503" s="45"/>
      <c r="AY503" s="45"/>
      <c r="AZ503" s="45"/>
      <c r="BA503" s="45"/>
      <c r="BB503" s="45"/>
      <c r="BC503" s="45"/>
      <c r="BD503" s="45"/>
      <c r="BE503" s="45"/>
      <c r="BF503" s="45"/>
      <c r="BG503" s="45"/>
      <c r="BH503" s="45"/>
      <c r="BI503" s="45"/>
      <c r="BJ503" s="45"/>
      <c r="BK503" s="45"/>
      <c r="BL503" s="45"/>
      <c r="BM503" s="45"/>
      <c r="BN503" s="45"/>
      <c r="BO503" s="45"/>
      <c r="BP503" s="45"/>
      <c r="BQ503" s="45"/>
      <c r="BR503" s="45"/>
      <c r="BS503" s="45"/>
      <c r="BT503" s="45"/>
      <c r="BU503" s="45"/>
      <c r="BV503" s="45"/>
      <c r="BW503" s="45"/>
      <c r="BX503" s="45"/>
      <c r="BY503" s="45"/>
      <c r="BZ503" s="45"/>
      <c r="CA503" s="45"/>
      <c r="CB503" s="45"/>
      <c r="CC503" s="45"/>
      <c r="CD503" s="45"/>
      <c r="CE503" s="45"/>
      <c r="CF503" s="45"/>
      <c r="CG503" s="45"/>
    </row>
    <row r="504" spans="1:85" s="18" customFormat="1" outlineLevel="2" x14ac:dyDescent="0.15">
      <c r="A504" s="21"/>
      <c r="B504" s="21"/>
      <c r="C504" s="21" t="s">
        <v>2705</v>
      </c>
      <c r="D504" s="21" t="s">
        <v>2580</v>
      </c>
      <c r="E504" s="21" t="s">
        <v>2581</v>
      </c>
      <c r="F504" s="21"/>
      <c r="G504" s="21" t="s">
        <v>557</v>
      </c>
      <c r="H504" s="71" t="s">
        <v>2706</v>
      </c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 t="s">
        <v>29</v>
      </c>
      <c r="AC504" s="21">
        <v>16</v>
      </c>
      <c r="AD504" s="21" t="s">
        <v>2745</v>
      </c>
      <c r="AE504" s="4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39"/>
      <c r="BQ504" s="39"/>
      <c r="BR504" s="39"/>
      <c r="BS504" s="39"/>
      <c r="BT504" s="39"/>
      <c r="BU504" s="39"/>
      <c r="BV504" s="39"/>
      <c r="BW504" s="39"/>
      <c r="BX504" s="39"/>
      <c r="BY504" s="39"/>
      <c r="BZ504" s="39"/>
      <c r="CA504" s="39"/>
      <c r="CB504" s="39"/>
      <c r="CC504" s="39"/>
      <c r="CD504" s="39"/>
      <c r="CE504" s="39"/>
      <c r="CF504" s="39"/>
      <c r="CG504" s="39"/>
    </row>
    <row r="505" spans="1:85" s="18" customFormat="1" outlineLevel="2" x14ac:dyDescent="0.15">
      <c r="A505" s="10">
        <v>2015</v>
      </c>
      <c r="B505" s="21" t="s">
        <v>1596</v>
      </c>
      <c r="C505" s="26" t="s">
        <v>1597</v>
      </c>
      <c r="D505" s="21" t="s">
        <v>1413</v>
      </c>
      <c r="E505" s="21" t="s">
        <v>2277</v>
      </c>
      <c r="F505" s="10">
        <v>2</v>
      </c>
      <c r="G505" s="21" t="s">
        <v>557</v>
      </c>
      <c r="H505" s="71" t="s">
        <v>2497</v>
      </c>
      <c r="I505" s="21" t="s">
        <v>101</v>
      </c>
      <c r="J505" s="21" t="s">
        <v>60</v>
      </c>
      <c r="K505" s="21" t="s">
        <v>61</v>
      </c>
      <c r="L505" s="10">
        <v>60</v>
      </c>
      <c r="M505" s="10">
        <v>60</v>
      </c>
      <c r="N505" s="21" t="s">
        <v>1598</v>
      </c>
      <c r="O505" s="21" t="s">
        <v>2057</v>
      </c>
      <c r="P505" s="21" t="s">
        <v>28</v>
      </c>
      <c r="Q505" s="21" t="s">
        <v>1524</v>
      </c>
      <c r="R505" s="21" t="s">
        <v>2058</v>
      </c>
      <c r="S505" s="10">
        <v>1</v>
      </c>
      <c r="T505" s="21" t="s">
        <v>31</v>
      </c>
      <c r="U505" s="21" t="s">
        <v>31</v>
      </c>
      <c r="V505" s="21" t="s">
        <v>31</v>
      </c>
      <c r="W505" s="21" t="s">
        <v>31</v>
      </c>
      <c r="X505" s="10"/>
      <c r="Y505" s="28">
        <f>IF(M505&lt;25,1,1+(M505-25)/M505)</f>
        <v>1.5833333333333335</v>
      </c>
      <c r="Z505" s="10"/>
      <c r="AA505" s="28"/>
      <c r="AB505" s="28"/>
      <c r="AC505" s="28">
        <f>32*Y505*F505</f>
        <v>101.33333333333334</v>
      </c>
      <c r="AD505" s="10"/>
      <c r="AE505" s="49"/>
      <c r="AF505" s="39"/>
      <c r="AG505" s="39"/>
      <c r="AH505" s="39"/>
      <c r="AI505" s="39"/>
      <c r="AJ505" s="39"/>
      <c r="AK505" s="39"/>
      <c r="AL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39"/>
      <c r="BQ505" s="39"/>
      <c r="BR505" s="39"/>
      <c r="BS505" s="39"/>
      <c r="BT505" s="39"/>
      <c r="BU505" s="39"/>
      <c r="BV505" s="39"/>
      <c r="BW505" s="39"/>
      <c r="BX505" s="39"/>
      <c r="BY505" s="39"/>
      <c r="BZ505" s="39"/>
      <c r="CA505" s="39"/>
      <c r="CB505" s="39"/>
      <c r="CC505" s="39"/>
      <c r="CD505" s="39"/>
      <c r="CE505" s="39"/>
      <c r="CF505" s="39"/>
      <c r="CG505" s="39"/>
    </row>
    <row r="506" spans="1:85" s="18" customFormat="1" outlineLevel="2" x14ac:dyDescent="0.15">
      <c r="A506" s="57"/>
      <c r="B506" s="52"/>
      <c r="C506" s="58"/>
      <c r="D506" s="52"/>
      <c r="E506" s="52" t="s">
        <v>2798</v>
      </c>
      <c r="F506" s="52"/>
      <c r="G506" s="21" t="s">
        <v>557</v>
      </c>
      <c r="H506" s="78" t="s">
        <v>2923</v>
      </c>
      <c r="I506" s="52"/>
      <c r="J506" s="52"/>
      <c r="K506" s="52"/>
      <c r="L506" s="52"/>
      <c r="M506" s="53">
        <v>4</v>
      </c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4"/>
      <c r="Y506" s="55"/>
      <c r="Z506" s="54"/>
      <c r="AA506" s="55"/>
      <c r="AB506" s="55"/>
      <c r="AC506" s="55">
        <f>2*M506</f>
        <v>8</v>
      </c>
      <c r="AD506" s="54"/>
      <c r="AE506" s="4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39"/>
      <c r="BQ506" s="39"/>
      <c r="BR506" s="39"/>
      <c r="BS506" s="39"/>
      <c r="BT506" s="39"/>
      <c r="BU506" s="39"/>
      <c r="BV506" s="39"/>
      <c r="BW506" s="39"/>
      <c r="BX506" s="39"/>
      <c r="BY506" s="39"/>
      <c r="BZ506" s="39"/>
      <c r="CA506" s="39"/>
      <c r="CB506" s="39"/>
      <c r="CC506" s="39"/>
      <c r="CD506" s="39"/>
      <c r="CE506" s="39"/>
      <c r="CF506" s="39"/>
      <c r="CG506" s="39"/>
    </row>
    <row r="507" spans="1:85" s="18" customFormat="1" outlineLevel="1" x14ac:dyDescent="0.15">
      <c r="A507" s="57"/>
      <c r="B507" s="52"/>
      <c r="C507" s="58"/>
      <c r="D507" s="52"/>
      <c r="E507" s="52"/>
      <c r="F507" s="52"/>
      <c r="G507" s="88" t="s">
        <v>3128</v>
      </c>
      <c r="H507" s="78"/>
      <c r="I507" s="52"/>
      <c r="J507" s="52"/>
      <c r="K507" s="52"/>
      <c r="L507" s="52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4"/>
      <c r="Y507" s="55"/>
      <c r="Z507" s="54"/>
      <c r="AA507" s="55"/>
      <c r="AB507" s="55"/>
      <c r="AC507" s="55">
        <f>SUBTOTAL(9,AC503:AC506)</f>
        <v>173.33333333333334</v>
      </c>
      <c r="AD507" s="54"/>
      <c r="AE507" s="4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39"/>
      <c r="BQ507" s="39"/>
      <c r="BR507" s="39"/>
      <c r="BS507" s="39"/>
      <c r="BT507" s="39"/>
      <c r="BU507" s="39"/>
      <c r="BV507" s="39"/>
      <c r="BW507" s="39"/>
      <c r="BX507" s="39"/>
      <c r="BY507" s="39"/>
      <c r="BZ507" s="39"/>
      <c r="CA507" s="39"/>
      <c r="CB507" s="39"/>
      <c r="CC507" s="39"/>
      <c r="CD507" s="39"/>
      <c r="CE507" s="39"/>
      <c r="CF507" s="39"/>
      <c r="CG507" s="39"/>
    </row>
    <row r="508" spans="1:85" s="18" customFormat="1" outlineLevel="2" x14ac:dyDescent="0.15">
      <c r="A508" s="10">
        <v>2015</v>
      </c>
      <c r="B508" s="21" t="s">
        <v>2047</v>
      </c>
      <c r="C508" s="26" t="s">
        <v>2048</v>
      </c>
      <c r="D508" s="21" t="s">
        <v>1413</v>
      </c>
      <c r="E508" s="21" t="s">
        <v>2280</v>
      </c>
      <c r="F508" s="10">
        <v>3</v>
      </c>
      <c r="G508" s="21" t="s">
        <v>2080</v>
      </c>
      <c r="H508" s="71" t="s">
        <v>2081</v>
      </c>
      <c r="I508" s="21" t="s">
        <v>41</v>
      </c>
      <c r="J508" s="21" t="s">
        <v>24</v>
      </c>
      <c r="K508" s="21" t="s">
        <v>25</v>
      </c>
      <c r="L508" s="10">
        <v>145</v>
      </c>
      <c r="M508" s="10">
        <v>61</v>
      </c>
      <c r="N508" s="21" t="s">
        <v>2049</v>
      </c>
      <c r="O508" s="21" t="s">
        <v>27</v>
      </c>
      <c r="P508" s="21" t="s">
        <v>28</v>
      </c>
      <c r="Q508" s="21" t="s">
        <v>2082</v>
      </c>
      <c r="R508" s="21" t="s">
        <v>2083</v>
      </c>
      <c r="S508" s="10">
        <v>1</v>
      </c>
      <c r="T508" s="10">
        <v>48</v>
      </c>
      <c r="U508" s="10">
        <v>48</v>
      </c>
      <c r="V508" s="21" t="s">
        <v>31</v>
      </c>
      <c r="W508" s="21" t="s">
        <v>31</v>
      </c>
      <c r="X508" s="10"/>
      <c r="Y508" s="28">
        <f>IF(M508&lt;25,1,1+(M508-25)/M508)</f>
        <v>1.5901639344262295</v>
      </c>
      <c r="Z508" s="10">
        <v>1</v>
      </c>
      <c r="AA508" s="28">
        <f>U508*Y508*Z508</f>
        <v>76.327868852459019</v>
      </c>
      <c r="AB508" s="28"/>
      <c r="AC508" s="28">
        <f>AA508+AB508</f>
        <v>76.327868852459019</v>
      </c>
      <c r="AD508" s="10"/>
      <c r="AE508" s="4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  <c r="BO508" s="39"/>
      <c r="BP508" s="39"/>
      <c r="BQ508" s="39"/>
      <c r="BR508" s="39"/>
      <c r="BS508" s="39"/>
      <c r="BT508" s="39"/>
      <c r="BU508" s="39"/>
      <c r="BV508" s="39"/>
      <c r="BW508" s="39"/>
      <c r="BX508" s="39"/>
      <c r="BY508" s="39"/>
      <c r="BZ508" s="39"/>
      <c r="CA508" s="39"/>
      <c r="CB508" s="39"/>
      <c r="CC508" s="39"/>
      <c r="CD508" s="39"/>
      <c r="CE508" s="39"/>
      <c r="CF508" s="39"/>
      <c r="CG508" s="39"/>
    </row>
    <row r="509" spans="1:85" s="18" customFormat="1" outlineLevel="2" x14ac:dyDescent="0.15">
      <c r="A509" s="21"/>
      <c r="B509" s="21"/>
      <c r="C509" s="21" t="s">
        <v>1856</v>
      </c>
      <c r="D509" s="21" t="s">
        <v>1380</v>
      </c>
      <c r="E509" s="21" t="s">
        <v>2578</v>
      </c>
      <c r="F509" s="21"/>
      <c r="G509" s="21" t="s">
        <v>2080</v>
      </c>
      <c r="H509" s="71" t="s">
        <v>2565</v>
      </c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>
        <v>23.84</v>
      </c>
      <c r="AD509" s="21" t="s">
        <v>2745</v>
      </c>
      <c r="AE509" s="4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39"/>
      <c r="BQ509" s="39"/>
      <c r="BR509" s="39"/>
      <c r="BS509" s="39"/>
      <c r="BT509" s="39"/>
      <c r="BU509" s="39"/>
      <c r="BV509" s="39"/>
      <c r="BW509" s="39"/>
      <c r="BX509" s="39"/>
      <c r="BY509" s="39"/>
      <c r="BZ509" s="39"/>
      <c r="CA509" s="39"/>
      <c r="CB509" s="39"/>
      <c r="CC509" s="39"/>
      <c r="CD509" s="39"/>
      <c r="CE509" s="39"/>
      <c r="CF509" s="39"/>
      <c r="CG509" s="39"/>
    </row>
    <row r="510" spans="1:85" s="18" customFormat="1" outlineLevel="1" x14ac:dyDescent="0.15">
      <c r="A510" s="21"/>
      <c r="B510" s="21"/>
      <c r="C510" s="21"/>
      <c r="D510" s="21"/>
      <c r="E510" s="21"/>
      <c r="F510" s="21"/>
      <c r="G510" s="88" t="s">
        <v>3129</v>
      </c>
      <c r="H510" s="7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>
        <f>SUBTOTAL(9,AC508:AC509)</f>
        <v>100.16786885245902</v>
      </c>
      <c r="AD510" s="21"/>
      <c r="AE510" s="49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39"/>
      <c r="BQ510" s="39"/>
      <c r="BR510" s="39"/>
      <c r="BS510" s="39"/>
      <c r="BT510" s="39"/>
      <c r="BU510" s="39"/>
      <c r="BV510" s="39"/>
      <c r="BW510" s="39"/>
      <c r="BX510" s="39"/>
      <c r="BY510" s="39"/>
      <c r="BZ510" s="39"/>
      <c r="CA510" s="39"/>
      <c r="CB510" s="39"/>
      <c r="CC510" s="39"/>
      <c r="CD510" s="39"/>
      <c r="CE510" s="39"/>
      <c r="CF510" s="39"/>
      <c r="CG510" s="39"/>
    </row>
    <row r="511" spans="1:85" s="18" customFormat="1" outlineLevel="2" x14ac:dyDescent="0.15">
      <c r="A511" s="10">
        <v>2015</v>
      </c>
      <c r="B511" s="21" t="s">
        <v>1248</v>
      </c>
      <c r="C511" s="26" t="s">
        <v>1249</v>
      </c>
      <c r="D511" s="21" t="s">
        <v>1379</v>
      </c>
      <c r="E511" s="21" t="s">
        <v>2283</v>
      </c>
      <c r="F511" s="10">
        <v>3</v>
      </c>
      <c r="G511" s="21" t="s">
        <v>1251</v>
      </c>
      <c r="H511" s="71" t="s">
        <v>1252</v>
      </c>
      <c r="I511" s="21" t="s">
        <v>41</v>
      </c>
      <c r="J511" s="21" t="s">
        <v>24</v>
      </c>
      <c r="K511" s="21" t="s">
        <v>25</v>
      </c>
      <c r="L511" s="10">
        <v>27</v>
      </c>
      <c r="M511" s="10">
        <v>40</v>
      </c>
      <c r="N511" s="21" t="s">
        <v>46</v>
      </c>
      <c r="O511" s="21" t="s">
        <v>412</v>
      </c>
      <c r="P511" s="21" t="s">
        <v>28</v>
      </c>
      <c r="Q511" s="21" t="s">
        <v>217</v>
      </c>
      <c r="R511" s="21" t="s">
        <v>1253</v>
      </c>
      <c r="S511" s="10">
        <v>1</v>
      </c>
      <c r="T511" s="10">
        <v>48</v>
      </c>
      <c r="U511" s="10">
        <v>48</v>
      </c>
      <c r="V511" s="21" t="s">
        <v>31</v>
      </c>
      <c r="W511" s="21" t="s">
        <v>31</v>
      </c>
      <c r="X511" s="10"/>
      <c r="Y511" s="28">
        <f>IF(M511&lt;25,1,1+(M511-25)/M511)</f>
        <v>1.375</v>
      </c>
      <c r="Z511" s="10">
        <v>1.2</v>
      </c>
      <c r="AA511" s="28">
        <f>U511*Y511*Z511</f>
        <v>79.2</v>
      </c>
      <c r="AB511" s="28"/>
      <c r="AC511" s="28">
        <f>AA511+AB511</f>
        <v>79.2</v>
      </c>
      <c r="AD511" s="10"/>
      <c r="AE511" s="4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39"/>
      <c r="BQ511" s="39"/>
      <c r="BR511" s="39"/>
      <c r="BS511" s="39"/>
      <c r="BT511" s="39"/>
      <c r="BU511" s="39"/>
      <c r="BV511" s="39"/>
      <c r="BW511" s="39"/>
      <c r="BX511" s="39"/>
      <c r="BY511" s="39"/>
      <c r="BZ511" s="39"/>
      <c r="CA511" s="39"/>
      <c r="CB511" s="39"/>
      <c r="CC511" s="39"/>
      <c r="CD511" s="39"/>
      <c r="CE511" s="39"/>
      <c r="CF511" s="39"/>
      <c r="CG511" s="39"/>
    </row>
    <row r="512" spans="1:85" s="18" customFormat="1" outlineLevel="2" x14ac:dyDescent="0.15">
      <c r="A512" s="21"/>
      <c r="B512" s="21"/>
      <c r="C512" s="21" t="s">
        <v>2637</v>
      </c>
      <c r="D512" s="21" t="s">
        <v>2580</v>
      </c>
      <c r="E512" s="21" t="s">
        <v>2581</v>
      </c>
      <c r="F512" s="21"/>
      <c r="G512" s="21" t="s">
        <v>1251</v>
      </c>
      <c r="H512" s="71" t="s">
        <v>2638</v>
      </c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 t="s">
        <v>29</v>
      </c>
      <c r="AC512" s="21">
        <v>22</v>
      </c>
      <c r="AD512" s="21" t="s">
        <v>2745</v>
      </c>
      <c r="AE512" s="4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39"/>
      <c r="BQ512" s="39"/>
      <c r="BR512" s="39"/>
      <c r="BS512" s="39"/>
      <c r="BT512" s="39"/>
      <c r="BU512" s="39"/>
      <c r="BV512" s="39"/>
      <c r="BW512" s="39"/>
      <c r="BX512" s="39"/>
      <c r="BY512" s="39"/>
      <c r="BZ512" s="39"/>
      <c r="CA512" s="39"/>
      <c r="CB512" s="39"/>
      <c r="CC512" s="39"/>
      <c r="CD512" s="39"/>
      <c r="CE512" s="39"/>
      <c r="CF512" s="39"/>
      <c r="CG512" s="39"/>
    </row>
    <row r="513" spans="1:85" s="18" customFormat="1" outlineLevel="2" x14ac:dyDescent="0.15">
      <c r="A513" s="10"/>
      <c r="B513" s="10"/>
      <c r="C513" s="25"/>
      <c r="D513" s="10"/>
      <c r="E513" s="27" t="s">
        <v>2320</v>
      </c>
      <c r="F513" s="10"/>
      <c r="G513" s="21" t="s">
        <v>1251</v>
      </c>
      <c r="H513" s="72" t="s">
        <v>1252</v>
      </c>
      <c r="I513" s="10"/>
      <c r="J513" s="10"/>
      <c r="K513" s="10"/>
      <c r="L513" s="10"/>
      <c r="M513" s="29">
        <v>5</v>
      </c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28"/>
      <c r="Z513" s="10"/>
      <c r="AA513" s="28"/>
      <c r="AB513" s="28"/>
      <c r="AC513" s="28">
        <f>M513*14</f>
        <v>70</v>
      </c>
      <c r="AD513" s="10"/>
      <c r="AE513" s="4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39"/>
      <c r="BQ513" s="39"/>
      <c r="BR513" s="39"/>
      <c r="BS513" s="39"/>
      <c r="BT513" s="39"/>
      <c r="BU513" s="39"/>
      <c r="BV513" s="39"/>
      <c r="BW513" s="39"/>
      <c r="BX513" s="39"/>
      <c r="BY513" s="39"/>
      <c r="BZ513" s="39"/>
      <c r="CA513" s="39"/>
      <c r="CB513" s="39"/>
      <c r="CC513" s="39"/>
      <c r="CD513" s="39"/>
      <c r="CE513" s="39"/>
      <c r="CF513" s="39"/>
      <c r="CG513" s="39"/>
    </row>
    <row r="514" spans="1:85" s="18" customFormat="1" outlineLevel="2" x14ac:dyDescent="0.15">
      <c r="A514" s="57"/>
      <c r="B514" s="52"/>
      <c r="C514" s="58"/>
      <c r="D514" s="52"/>
      <c r="E514" s="52" t="s">
        <v>2798</v>
      </c>
      <c r="F514" s="52"/>
      <c r="G514" s="21" t="s">
        <v>1251</v>
      </c>
      <c r="H514" s="78" t="s">
        <v>2924</v>
      </c>
      <c r="I514" s="52"/>
      <c r="J514" s="52"/>
      <c r="K514" s="52"/>
      <c r="L514" s="52"/>
      <c r="M514" s="53">
        <v>13</v>
      </c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4"/>
      <c r="Y514" s="55"/>
      <c r="Z514" s="54"/>
      <c r="AA514" s="55"/>
      <c r="AB514" s="55"/>
      <c r="AC514" s="55">
        <f>2*M514</f>
        <v>26</v>
      </c>
      <c r="AD514" s="54"/>
      <c r="AE514" s="4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39"/>
      <c r="BQ514" s="39"/>
      <c r="BR514" s="39"/>
      <c r="BS514" s="39"/>
      <c r="BT514" s="39"/>
      <c r="BU514" s="39"/>
      <c r="BV514" s="39"/>
      <c r="BW514" s="39"/>
      <c r="BX514" s="39"/>
      <c r="BY514" s="39"/>
      <c r="BZ514" s="39"/>
      <c r="CA514" s="39"/>
      <c r="CB514" s="39"/>
      <c r="CC514" s="39"/>
      <c r="CD514" s="39"/>
      <c r="CE514" s="39"/>
      <c r="CF514" s="39"/>
      <c r="CG514" s="39"/>
    </row>
    <row r="515" spans="1:85" s="18" customFormat="1" outlineLevel="1" x14ac:dyDescent="0.15">
      <c r="A515" s="57"/>
      <c r="B515" s="52"/>
      <c r="C515" s="58"/>
      <c r="D515" s="52"/>
      <c r="E515" s="52"/>
      <c r="F515" s="52"/>
      <c r="G515" s="88" t="s">
        <v>3130</v>
      </c>
      <c r="H515" s="78"/>
      <c r="I515" s="52"/>
      <c r="J515" s="52"/>
      <c r="K515" s="52"/>
      <c r="L515" s="52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4"/>
      <c r="Y515" s="55"/>
      <c r="Z515" s="54"/>
      <c r="AA515" s="55"/>
      <c r="AB515" s="55"/>
      <c r="AC515" s="55">
        <f>SUBTOTAL(9,AC511:AC514)</f>
        <v>197.2</v>
      </c>
      <c r="AD515" s="54"/>
      <c r="AE515" s="4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39"/>
      <c r="BQ515" s="39"/>
      <c r="BR515" s="39"/>
      <c r="BS515" s="39"/>
      <c r="BT515" s="39"/>
      <c r="BU515" s="39"/>
      <c r="BV515" s="39"/>
      <c r="BW515" s="39"/>
      <c r="BX515" s="39"/>
      <c r="BY515" s="39"/>
      <c r="BZ515" s="39"/>
      <c r="CA515" s="39"/>
      <c r="CB515" s="39"/>
      <c r="CC515" s="39"/>
      <c r="CD515" s="39"/>
      <c r="CE515" s="39"/>
      <c r="CF515" s="39"/>
      <c r="CG515" s="39"/>
    </row>
    <row r="516" spans="1:85" s="18" customFormat="1" outlineLevel="2" x14ac:dyDescent="0.15">
      <c r="A516" s="10">
        <v>2015</v>
      </c>
      <c r="B516" s="21" t="s">
        <v>1668</v>
      </c>
      <c r="C516" s="26" t="s">
        <v>1669</v>
      </c>
      <c r="D516" s="21" t="s">
        <v>1413</v>
      </c>
      <c r="E516" s="21" t="s">
        <v>2280</v>
      </c>
      <c r="F516" s="10">
        <v>3</v>
      </c>
      <c r="G516" s="21" t="s">
        <v>1769</v>
      </c>
      <c r="H516" s="71" t="s">
        <v>1770</v>
      </c>
      <c r="I516" s="21" t="s">
        <v>23</v>
      </c>
      <c r="J516" s="21" t="s">
        <v>24</v>
      </c>
      <c r="K516" s="21" t="s">
        <v>25</v>
      </c>
      <c r="L516" s="10">
        <v>74</v>
      </c>
      <c r="M516" s="10">
        <v>35</v>
      </c>
      <c r="N516" s="21" t="s">
        <v>1425</v>
      </c>
      <c r="O516" s="21" t="s">
        <v>246</v>
      </c>
      <c r="P516" s="21" t="s">
        <v>28</v>
      </c>
      <c r="Q516" s="21" t="s">
        <v>217</v>
      </c>
      <c r="R516" s="21" t="s">
        <v>1771</v>
      </c>
      <c r="S516" s="10">
        <v>1</v>
      </c>
      <c r="T516" s="10">
        <v>48</v>
      </c>
      <c r="U516" s="10">
        <v>48</v>
      </c>
      <c r="V516" s="21" t="s">
        <v>31</v>
      </c>
      <c r="W516" s="21" t="s">
        <v>31</v>
      </c>
      <c r="X516" s="10"/>
      <c r="Y516" s="28">
        <f>IF(M516&lt;25,1,1+(M516-25)/M516)</f>
        <v>1.2857142857142856</v>
      </c>
      <c r="Z516" s="10">
        <v>1</v>
      </c>
      <c r="AA516" s="28">
        <f>U516*Y516*Z516</f>
        <v>61.714285714285708</v>
      </c>
      <c r="AB516" s="28"/>
      <c r="AC516" s="28">
        <f>AA516+AB516</f>
        <v>61.714285714285708</v>
      </c>
      <c r="AD516" s="10"/>
      <c r="AE516" s="4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39"/>
      <c r="BQ516" s="39"/>
      <c r="BR516" s="39"/>
      <c r="BS516" s="39"/>
      <c r="BT516" s="39"/>
      <c r="BU516" s="39"/>
      <c r="BV516" s="39"/>
      <c r="BW516" s="39"/>
      <c r="BX516" s="39"/>
      <c r="BY516" s="39"/>
      <c r="BZ516" s="39"/>
      <c r="CA516" s="39"/>
      <c r="CB516" s="39"/>
      <c r="CC516" s="39"/>
      <c r="CD516" s="39"/>
      <c r="CE516" s="39"/>
      <c r="CF516" s="39"/>
      <c r="CG516" s="39"/>
    </row>
    <row r="517" spans="1:85" s="18" customFormat="1" outlineLevel="2" x14ac:dyDescent="0.15">
      <c r="A517" s="21"/>
      <c r="B517" s="21"/>
      <c r="C517" s="21" t="s">
        <v>1647</v>
      </c>
      <c r="D517" s="21" t="s">
        <v>1380</v>
      </c>
      <c r="E517" s="21" t="s">
        <v>2578</v>
      </c>
      <c r="F517" s="21"/>
      <c r="G517" s="21" t="s">
        <v>1769</v>
      </c>
      <c r="H517" s="71" t="s">
        <v>2561</v>
      </c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>
        <v>32</v>
      </c>
      <c r="AD517" s="21" t="s">
        <v>2745</v>
      </c>
      <c r="AE517" s="4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  <c r="BN517" s="39"/>
      <c r="BO517" s="39"/>
      <c r="BP517" s="39"/>
      <c r="BQ517" s="39"/>
      <c r="BR517" s="39"/>
      <c r="BS517" s="39"/>
      <c r="BT517" s="39"/>
      <c r="BU517" s="39"/>
      <c r="BV517" s="39"/>
      <c r="BW517" s="39"/>
      <c r="BX517" s="39"/>
      <c r="BY517" s="39"/>
      <c r="BZ517" s="39"/>
      <c r="CA517" s="39"/>
      <c r="CB517" s="39"/>
      <c r="CC517" s="39"/>
      <c r="CD517" s="39"/>
      <c r="CE517" s="39"/>
      <c r="CF517" s="39"/>
      <c r="CG517" s="39"/>
    </row>
    <row r="518" spans="1:85" s="18" customFormat="1" outlineLevel="2" x14ac:dyDescent="0.15">
      <c r="A518" s="10"/>
      <c r="B518" s="10"/>
      <c r="C518" s="25"/>
      <c r="D518" s="10"/>
      <c r="E518" s="27" t="s">
        <v>2320</v>
      </c>
      <c r="F518" s="10"/>
      <c r="G518" s="21" t="s">
        <v>1769</v>
      </c>
      <c r="H518" s="72" t="s">
        <v>1770</v>
      </c>
      <c r="I518" s="10"/>
      <c r="J518" s="10"/>
      <c r="K518" s="10"/>
      <c r="L518" s="10"/>
      <c r="M518" s="29">
        <v>3</v>
      </c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28"/>
      <c r="Z518" s="10"/>
      <c r="AA518" s="28"/>
      <c r="AB518" s="28"/>
      <c r="AC518" s="28">
        <f>M518*14</f>
        <v>42</v>
      </c>
      <c r="AD518" s="10"/>
      <c r="AE518" s="4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39"/>
      <c r="BQ518" s="39"/>
      <c r="BR518" s="39"/>
      <c r="BS518" s="39"/>
      <c r="BT518" s="39"/>
      <c r="BU518" s="39"/>
      <c r="BV518" s="39"/>
      <c r="BW518" s="39"/>
      <c r="BX518" s="39"/>
      <c r="BY518" s="39"/>
      <c r="BZ518" s="39"/>
      <c r="CA518" s="39"/>
      <c r="CB518" s="39"/>
      <c r="CC518" s="39"/>
      <c r="CD518" s="39"/>
      <c r="CE518" s="39"/>
      <c r="CF518" s="39"/>
      <c r="CG518" s="39"/>
    </row>
    <row r="519" spans="1:85" s="18" customFormat="1" outlineLevel="1" x14ac:dyDescent="0.15">
      <c r="A519" s="10"/>
      <c r="B519" s="10"/>
      <c r="C519" s="25"/>
      <c r="D519" s="10"/>
      <c r="E519" s="27"/>
      <c r="F519" s="10"/>
      <c r="G519" s="88" t="s">
        <v>3131</v>
      </c>
      <c r="H519" s="72"/>
      <c r="I519" s="10"/>
      <c r="J519" s="10"/>
      <c r="K519" s="10"/>
      <c r="L519" s="10"/>
      <c r="M519" s="29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28"/>
      <c r="Z519" s="10"/>
      <c r="AA519" s="28"/>
      <c r="AB519" s="28"/>
      <c r="AC519" s="28">
        <f>SUBTOTAL(9,AC516:AC518)</f>
        <v>135.71428571428572</v>
      </c>
      <c r="AD519" s="10"/>
      <c r="AE519" s="4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39"/>
      <c r="BQ519" s="39"/>
      <c r="BR519" s="39"/>
      <c r="BS519" s="39"/>
      <c r="BT519" s="39"/>
      <c r="BU519" s="39"/>
      <c r="BV519" s="39"/>
      <c r="BW519" s="39"/>
      <c r="BX519" s="39"/>
      <c r="BY519" s="39"/>
      <c r="BZ519" s="39"/>
      <c r="CA519" s="39"/>
      <c r="CB519" s="39"/>
      <c r="CC519" s="39"/>
      <c r="CD519" s="39"/>
      <c r="CE519" s="39"/>
      <c r="CF519" s="39"/>
      <c r="CG519" s="39"/>
    </row>
    <row r="520" spans="1:85" s="18" customFormat="1" outlineLevel="1" x14ac:dyDescent="0.15">
      <c r="A520" s="57"/>
      <c r="B520" s="52"/>
      <c r="C520" s="58"/>
      <c r="D520" s="52"/>
      <c r="E520" s="52" t="s">
        <v>2798</v>
      </c>
      <c r="F520" s="52"/>
      <c r="G520" s="52"/>
      <c r="H520" s="78" t="s">
        <v>2925</v>
      </c>
      <c r="I520" s="52"/>
      <c r="J520" s="52"/>
      <c r="K520" s="52"/>
      <c r="L520" s="52"/>
      <c r="M520" s="53">
        <v>8</v>
      </c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4"/>
      <c r="Y520" s="55"/>
      <c r="Z520" s="54"/>
      <c r="AA520" s="55"/>
      <c r="AB520" s="55"/>
      <c r="AC520" s="55">
        <f>2*M520</f>
        <v>16</v>
      </c>
      <c r="AD520" s="54"/>
      <c r="AE520" s="4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9"/>
      <c r="BQ520" s="39"/>
      <c r="BR520" s="39"/>
      <c r="BS520" s="39"/>
      <c r="BT520" s="39"/>
      <c r="BU520" s="39"/>
      <c r="BV520" s="39"/>
      <c r="BW520" s="39"/>
      <c r="BX520" s="39"/>
      <c r="BY520" s="39"/>
      <c r="BZ520" s="39"/>
      <c r="CA520" s="39"/>
      <c r="CB520" s="39"/>
      <c r="CC520" s="39"/>
      <c r="CD520" s="39"/>
      <c r="CE520" s="39"/>
      <c r="CF520" s="39"/>
      <c r="CG520" s="39"/>
    </row>
    <row r="521" spans="1:85" s="18" customFormat="1" outlineLevel="2" x14ac:dyDescent="0.15">
      <c r="A521" s="10">
        <v>2015</v>
      </c>
      <c r="B521" s="21" t="s">
        <v>1392</v>
      </c>
      <c r="C521" s="26" t="s">
        <v>1393</v>
      </c>
      <c r="D521" s="21" t="s">
        <v>1380</v>
      </c>
      <c r="E521" s="21" t="s">
        <v>139</v>
      </c>
      <c r="F521" s="10">
        <v>3</v>
      </c>
      <c r="G521" s="21" t="s">
        <v>140</v>
      </c>
      <c r="H521" s="71" t="s">
        <v>141</v>
      </c>
      <c r="I521" s="21" t="s">
        <v>23</v>
      </c>
      <c r="J521" s="21" t="s">
        <v>24</v>
      </c>
      <c r="K521" s="21" t="s">
        <v>80</v>
      </c>
      <c r="L521" s="10">
        <v>50</v>
      </c>
      <c r="M521" s="10">
        <v>9</v>
      </c>
      <c r="N521" s="21" t="s">
        <v>1394</v>
      </c>
      <c r="O521" s="21" t="s">
        <v>1395</v>
      </c>
      <c r="P521" s="21" t="s">
        <v>28</v>
      </c>
      <c r="Q521" s="21" t="s">
        <v>29</v>
      </c>
      <c r="R521" s="21" t="s">
        <v>1396</v>
      </c>
      <c r="S521" s="10">
        <v>1</v>
      </c>
      <c r="T521" s="10">
        <v>48</v>
      </c>
      <c r="U521" s="10">
        <v>28</v>
      </c>
      <c r="V521" s="10">
        <v>20</v>
      </c>
      <c r="W521" s="21" t="s">
        <v>31</v>
      </c>
      <c r="X521" s="10"/>
      <c r="Y521" s="28">
        <f>IF(M521&lt;25,1,1+(M521-25)/M521)</f>
        <v>1</v>
      </c>
      <c r="Z521" s="10">
        <v>1</v>
      </c>
      <c r="AA521" s="28"/>
      <c r="AB521" s="28"/>
      <c r="AC521" s="28">
        <f>T521*Z521</f>
        <v>48</v>
      </c>
      <c r="AD521" s="10"/>
      <c r="AE521" s="4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39"/>
      <c r="BQ521" s="39"/>
      <c r="BR521" s="39"/>
      <c r="BS521" s="39"/>
      <c r="BT521" s="39"/>
      <c r="BU521" s="39"/>
      <c r="BV521" s="39"/>
      <c r="BW521" s="39"/>
      <c r="BX521" s="39"/>
      <c r="BY521" s="39"/>
      <c r="BZ521" s="39"/>
      <c r="CA521" s="39"/>
      <c r="CB521" s="39"/>
      <c r="CC521" s="39"/>
      <c r="CD521" s="39"/>
      <c r="CE521" s="39"/>
      <c r="CF521" s="39"/>
      <c r="CG521" s="39"/>
    </row>
    <row r="522" spans="1:85" s="18" customFormat="1" outlineLevel="2" x14ac:dyDescent="0.15">
      <c r="A522" s="10">
        <v>2015</v>
      </c>
      <c r="B522" s="21" t="s">
        <v>137</v>
      </c>
      <c r="C522" s="26" t="s">
        <v>138</v>
      </c>
      <c r="D522" s="21" t="s">
        <v>1379</v>
      </c>
      <c r="E522" s="21" t="s">
        <v>139</v>
      </c>
      <c r="F522" s="10">
        <v>3</v>
      </c>
      <c r="G522" s="21" t="s">
        <v>140</v>
      </c>
      <c r="H522" s="71" t="s">
        <v>141</v>
      </c>
      <c r="I522" s="21" t="s">
        <v>23</v>
      </c>
      <c r="J522" s="21" t="s">
        <v>24</v>
      </c>
      <c r="K522" s="21" t="s">
        <v>80</v>
      </c>
      <c r="L522" s="10">
        <v>50</v>
      </c>
      <c r="M522" s="10">
        <v>7</v>
      </c>
      <c r="N522" s="21" t="s">
        <v>142</v>
      </c>
      <c r="O522" s="21" t="s">
        <v>143</v>
      </c>
      <c r="P522" s="21" t="s">
        <v>28</v>
      </c>
      <c r="Q522" s="21" t="s">
        <v>29</v>
      </c>
      <c r="R522" s="21" t="s">
        <v>144</v>
      </c>
      <c r="S522" s="10">
        <v>1</v>
      </c>
      <c r="T522" s="10">
        <v>48</v>
      </c>
      <c r="U522" s="10">
        <v>28</v>
      </c>
      <c r="V522" s="10">
        <v>20</v>
      </c>
      <c r="W522" s="21" t="s">
        <v>31</v>
      </c>
      <c r="X522" s="10"/>
      <c r="Y522" s="28">
        <f>IF(M522&lt;25,1,1+(M522-25)/M522)</f>
        <v>1</v>
      </c>
      <c r="Z522" s="10">
        <v>1</v>
      </c>
      <c r="AA522" s="28"/>
      <c r="AB522" s="28"/>
      <c r="AC522" s="28">
        <f>T522*Z522</f>
        <v>48</v>
      </c>
      <c r="AD522" s="10"/>
      <c r="AE522" s="4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39"/>
      <c r="BQ522" s="39"/>
      <c r="BR522" s="39"/>
      <c r="BS522" s="39"/>
      <c r="BT522" s="39"/>
      <c r="BU522" s="39"/>
      <c r="BV522" s="39"/>
      <c r="BW522" s="39"/>
      <c r="BX522" s="39"/>
      <c r="BY522" s="39"/>
      <c r="BZ522" s="39"/>
      <c r="CA522" s="39"/>
      <c r="CB522" s="39"/>
      <c r="CC522" s="39"/>
      <c r="CD522" s="39"/>
      <c r="CE522" s="39"/>
      <c r="CF522" s="39"/>
      <c r="CG522" s="39"/>
    </row>
    <row r="523" spans="1:85" s="18" customFormat="1" outlineLevel="2" x14ac:dyDescent="0.15">
      <c r="A523" s="10">
        <v>2016</v>
      </c>
      <c r="B523" s="21" t="s">
        <v>145</v>
      </c>
      <c r="C523" s="26" t="s">
        <v>146</v>
      </c>
      <c r="D523" s="21" t="s">
        <v>1379</v>
      </c>
      <c r="E523" s="21" t="s">
        <v>2280</v>
      </c>
      <c r="F523" s="10">
        <v>4</v>
      </c>
      <c r="G523" s="21" t="s">
        <v>140</v>
      </c>
      <c r="H523" s="71" t="s">
        <v>141</v>
      </c>
      <c r="I523" s="21" t="s">
        <v>23</v>
      </c>
      <c r="J523" s="21" t="s">
        <v>24</v>
      </c>
      <c r="K523" s="21" t="s">
        <v>80</v>
      </c>
      <c r="L523" s="10">
        <v>100</v>
      </c>
      <c r="M523" s="10">
        <v>43</v>
      </c>
      <c r="N523" s="21" t="s">
        <v>149</v>
      </c>
      <c r="O523" s="21" t="s">
        <v>153</v>
      </c>
      <c r="P523" s="21" t="s">
        <v>28</v>
      </c>
      <c r="Q523" s="21" t="s">
        <v>154</v>
      </c>
      <c r="R523" s="21" t="s">
        <v>155</v>
      </c>
      <c r="S523" s="10">
        <v>1</v>
      </c>
      <c r="T523" s="10">
        <v>64</v>
      </c>
      <c r="U523" s="10">
        <v>64</v>
      </c>
      <c r="V523" s="21" t="s">
        <v>31</v>
      </c>
      <c r="W523" s="21" t="s">
        <v>31</v>
      </c>
      <c r="X523" s="10"/>
      <c r="Y523" s="28">
        <f>IF(M523&lt;25,1,1+(M523-25)/M523)</f>
        <v>1.4186046511627908</v>
      </c>
      <c r="Z523" s="10">
        <v>1</v>
      </c>
      <c r="AA523" s="28">
        <f>U523*Y523*Z523</f>
        <v>90.79069767441861</v>
      </c>
      <c r="AB523" s="28"/>
      <c r="AC523" s="28">
        <f>AA523+AB523</f>
        <v>90.79069767441861</v>
      </c>
      <c r="AD523" s="10"/>
      <c r="AE523" s="4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39"/>
      <c r="BQ523" s="39"/>
      <c r="BR523" s="39"/>
      <c r="BS523" s="39"/>
      <c r="BT523" s="39"/>
      <c r="BU523" s="39"/>
      <c r="BV523" s="39"/>
      <c r="BW523" s="39"/>
      <c r="BX523" s="39"/>
      <c r="BY523" s="39"/>
      <c r="BZ523" s="39"/>
      <c r="CA523" s="39"/>
      <c r="CB523" s="39"/>
      <c r="CC523" s="39"/>
      <c r="CD523" s="39"/>
      <c r="CE523" s="39"/>
      <c r="CF523" s="39"/>
      <c r="CG523" s="39"/>
    </row>
    <row r="524" spans="1:85" s="18" customFormat="1" outlineLevel="2" x14ac:dyDescent="0.15">
      <c r="A524" s="10">
        <v>2015</v>
      </c>
      <c r="B524" s="21" t="s">
        <v>257</v>
      </c>
      <c r="C524" s="26" t="s">
        <v>258</v>
      </c>
      <c r="D524" s="21" t="s">
        <v>1379</v>
      </c>
      <c r="E524" s="21" t="s">
        <v>2280</v>
      </c>
      <c r="F524" s="10">
        <v>3</v>
      </c>
      <c r="G524" s="21" t="s">
        <v>140</v>
      </c>
      <c r="H524" s="71" t="s">
        <v>141</v>
      </c>
      <c r="I524" s="21" t="s">
        <v>23</v>
      </c>
      <c r="J524" s="21" t="s">
        <v>24</v>
      </c>
      <c r="K524" s="21" t="s">
        <v>80</v>
      </c>
      <c r="L524" s="10">
        <v>104</v>
      </c>
      <c r="M524" s="10">
        <v>56</v>
      </c>
      <c r="N524" s="21" t="s">
        <v>46</v>
      </c>
      <c r="O524" s="21" t="s">
        <v>259</v>
      </c>
      <c r="P524" s="21" t="s">
        <v>28</v>
      </c>
      <c r="Q524" s="21" t="s">
        <v>260</v>
      </c>
      <c r="R524" s="21" t="s">
        <v>261</v>
      </c>
      <c r="S524" s="10">
        <v>1</v>
      </c>
      <c r="T524" s="10">
        <v>48</v>
      </c>
      <c r="U524" s="10">
        <v>48</v>
      </c>
      <c r="V524" s="21" t="s">
        <v>31</v>
      </c>
      <c r="W524" s="21" t="s">
        <v>31</v>
      </c>
      <c r="X524" s="10"/>
      <c r="Y524" s="28">
        <f>IF(M524&lt;25,1,1+(M524-25)/M524)</f>
        <v>1.5535714285714286</v>
      </c>
      <c r="Z524" s="10">
        <v>1</v>
      </c>
      <c r="AA524" s="28">
        <f>U524*Y524*Z524</f>
        <v>74.571428571428569</v>
      </c>
      <c r="AB524" s="28"/>
      <c r="AC524" s="28">
        <f>AA524+AB524</f>
        <v>74.571428571428569</v>
      </c>
      <c r="AD524" s="10"/>
      <c r="AE524" s="4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39"/>
      <c r="BQ524" s="39"/>
      <c r="BR524" s="39"/>
      <c r="BS524" s="39"/>
      <c r="BT524" s="39"/>
      <c r="BU524" s="39"/>
      <c r="BV524" s="39"/>
      <c r="BW524" s="39"/>
      <c r="BX524" s="39"/>
      <c r="BY524" s="39"/>
      <c r="BZ524" s="39"/>
      <c r="CA524" s="39"/>
      <c r="CB524" s="39"/>
      <c r="CC524" s="39"/>
      <c r="CD524" s="39"/>
      <c r="CE524" s="39"/>
      <c r="CF524" s="39"/>
      <c r="CG524" s="39"/>
    </row>
    <row r="525" spans="1:85" s="18" customFormat="1" outlineLevel="2" x14ac:dyDescent="0.15">
      <c r="A525" s="10">
        <v>2014</v>
      </c>
      <c r="B525" s="21" t="s">
        <v>1836</v>
      </c>
      <c r="C525" s="26" t="s">
        <v>1837</v>
      </c>
      <c r="D525" s="21" t="s">
        <v>1413</v>
      </c>
      <c r="E525" s="21" t="s">
        <v>2287</v>
      </c>
      <c r="F525" s="10">
        <v>3</v>
      </c>
      <c r="G525" s="21" t="s">
        <v>140</v>
      </c>
      <c r="H525" s="71" t="s">
        <v>141</v>
      </c>
      <c r="I525" s="21" t="s">
        <v>23</v>
      </c>
      <c r="J525" s="21" t="s">
        <v>24</v>
      </c>
      <c r="K525" s="21" t="s">
        <v>80</v>
      </c>
      <c r="L525" s="10">
        <v>104</v>
      </c>
      <c r="M525" s="10">
        <v>42</v>
      </c>
      <c r="N525" s="21" t="s">
        <v>1539</v>
      </c>
      <c r="O525" s="21" t="s">
        <v>246</v>
      </c>
      <c r="P525" s="21" t="s">
        <v>28</v>
      </c>
      <c r="Q525" s="21" t="s">
        <v>1362</v>
      </c>
      <c r="R525" s="21" t="s">
        <v>1866</v>
      </c>
      <c r="S525" s="10">
        <v>1</v>
      </c>
      <c r="T525" s="10">
        <v>48</v>
      </c>
      <c r="U525" s="10">
        <v>28</v>
      </c>
      <c r="V525" s="10">
        <v>20</v>
      </c>
      <c r="W525" s="21" t="s">
        <v>31</v>
      </c>
      <c r="X525" s="10">
        <v>1</v>
      </c>
      <c r="Y525" s="28">
        <f>IF(M525&lt;25,1,1+(M525-25)/M525)</f>
        <v>1.4047619047619047</v>
      </c>
      <c r="Z525" s="10">
        <v>1</v>
      </c>
      <c r="AA525" s="28">
        <f>U525*Y525*Z525</f>
        <v>39.333333333333329</v>
      </c>
      <c r="AB525" s="28">
        <f>X525*V525*Y525</f>
        <v>28.095238095238095</v>
      </c>
      <c r="AC525" s="28">
        <f>AA525+AB525</f>
        <v>67.428571428571416</v>
      </c>
      <c r="AD525" s="10"/>
      <c r="AE525" s="49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  <c r="BO525" s="39"/>
      <c r="BP525" s="39"/>
      <c r="BQ525" s="39"/>
      <c r="BR525" s="39"/>
      <c r="BS525" s="39"/>
      <c r="BT525" s="39"/>
      <c r="BU525" s="39"/>
      <c r="BV525" s="39"/>
      <c r="BW525" s="39"/>
      <c r="BX525" s="39"/>
      <c r="BY525" s="39"/>
      <c r="BZ525" s="39"/>
      <c r="CA525" s="39"/>
      <c r="CB525" s="39"/>
      <c r="CC525" s="39"/>
      <c r="CD525" s="39"/>
      <c r="CE525" s="39"/>
      <c r="CF525" s="39"/>
      <c r="CG525" s="39"/>
    </row>
    <row r="526" spans="1:85" s="18" customFormat="1" outlineLevel="2" x14ac:dyDescent="0.15">
      <c r="A526" s="21"/>
      <c r="B526" s="21"/>
      <c r="C526" s="21" t="s">
        <v>2646</v>
      </c>
      <c r="D526" s="21" t="s">
        <v>2580</v>
      </c>
      <c r="E526" s="21" t="s">
        <v>2581</v>
      </c>
      <c r="F526" s="21"/>
      <c r="G526" s="21" t="s">
        <v>140</v>
      </c>
      <c r="H526" s="71" t="s">
        <v>2648</v>
      </c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>
        <v>20.89</v>
      </c>
      <c r="AD526" s="21" t="s">
        <v>2745</v>
      </c>
      <c r="AE526" s="4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  <c r="BO526" s="39"/>
      <c r="BP526" s="39"/>
      <c r="BQ526" s="39"/>
      <c r="BR526" s="39"/>
      <c r="BS526" s="39"/>
      <c r="BT526" s="39"/>
      <c r="BU526" s="39"/>
      <c r="BV526" s="39"/>
      <c r="BW526" s="39"/>
      <c r="BX526" s="39"/>
      <c r="BY526" s="39"/>
      <c r="BZ526" s="39"/>
      <c r="CA526" s="39"/>
      <c r="CB526" s="39"/>
      <c r="CC526" s="39"/>
      <c r="CD526" s="39"/>
      <c r="CE526" s="39"/>
      <c r="CF526" s="39"/>
      <c r="CG526" s="39"/>
    </row>
    <row r="527" spans="1:85" s="18" customFormat="1" outlineLevel="2" x14ac:dyDescent="0.15">
      <c r="A527" s="21"/>
      <c r="B527" s="21"/>
      <c r="C527" s="21" t="s">
        <v>2683</v>
      </c>
      <c r="D527" s="21" t="s">
        <v>2580</v>
      </c>
      <c r="E527" s="21" t="s">
        <v>2581</v>
      </c>
      <c r="F527" s="21"/>
      <c r="G527" s="21" t="s">
        <v>140</v>
      </c>
      <c r="H527" s="71" t="s">
        <v>2648</v>
      </c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 t="s">
        <v>29</v>
      </c>
      <c r="AC527" s="21">
        <v>24.86</v>
      </c>
      <c r="AD527" s="21" t="s">
        <v>2745</v>
      </c>
      <c r="AE527" s="4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  <c r="BO527" s="39"/>
      <c r="BP527" s="39"/>
      <c r="BQ527" s="39"/>
      <c r="BR527" s="39"/>
      <c r="BS527" s="39"/>
      <c r="BT527" s="39"/>
      <c r="BU527" s="39"/>
      <c r="BV527" s="39"/>
      <c r="BW527" s="39"/>
      <c r="BX527" s="39"/>
      <c r="BY527" s="39"/>
      <c r="BZ527" s="39"/>
      <c r="CA527" s="39"/>
      <c r="CB527" s="39"/>
      <c r="CC527" s="39"/>
      <c r="CD527" s="39"/>
      <c r="CE527" s="39"/>
      <c r="CF527" s="39"/>
      <c r="CG527" s="39"/>
    </row>
    <row r="528" spans="1:85" s="18" customFormat="1" outlineLevel="2" x14ac:dyDescent="0.15">
      <c r="A528" s="10"/>
      <c r="B528" s="10"/>
      <c r="C528" s="25"/>
      <c r="D528" s="10"/>
      <c r="E528" s="27" t="s">
        <v>2320</v>
      </c>
      <c r="F528" s="10"/>
      <c r="G528" s="21" t="s">
        <v>140</v>
      </c>
      <c r="H528" s="72" t="s">
        <v>141</v>
      </c>
      <c r="I528" s="10"/>
      <c r="J528" s="10"/>
      <c r="K528" s="10"/>
      <c r="L528" s="10"/>
      <c r="M528" s="29">
        <v>6</v>
      </c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28"/>
      <c r="Z528" s="10"/>
      <c r="AA528" s="28"/>
      <c r="AB528" s="28"/>
      <c r="AC528" s="28">
        <f>M528*14</f>
        <v>84</v>
      </c>
      <c r="AD528" s="10"/>
      <c r="AE528" s="4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39"/>
      <c r="BQ528" s="39"/>
      <c r="BR528" s="39"/>
      <c r="BS528" s="39"/>
      <c r="BT528" s="39"/>
      <c r="BU528" s="39"/>
      <c r="BV528" s="39"/>
      <c r="BW528" s="39"/>
      <c r="BX528" s="39"/>
      <c r="BY528" s="39"/>
      <c r="BZ528" s="39"/>
      <c r="CA528" s="39"/>
      <c r="CB528" s="39"/>
      <c r="CC528" s="39"/>
      <c r="CD528" s="39"/>
      <c r="CE528" s="39"/>
      <c r="CF528" s="39"/>
      <c r="CG528" s="39"/>
    </row>
    <row r="529" spans="1:85" s="18" customFormat="1" ht="27" outlineLevel="2" x14ac:dyDescent="0.15">
      <c r="A529" s="21"/>
      <c r="B529" s="21"/>
      <c r="C529" s="26" t="s">
        <v>2337</v>
      </c>
      <c r="D529" s="21"/>
      <c r="E529" s="21" t="s">
        <v>2385</v>
      </c>
      <c r="F529" s="21"/>
      <c r="G529" s="21" t="s">
        <v>140</v>
      </c>
      <c r="H529" s="71" t="s">
        <v>2368</v>
      </c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8">
        <v>15</v>
      </c>
      <c r="AD529" s="10"/>
      <c r="AE529" s="4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  <c r="BO529" s="39"/>
      <c r="BP529" s="39"/>
      <c r="BQ529" s="39"/>
      <c r="BR529" s="39"/>
      <c r="BS529" s="39"/>
      <c r="BT529" s="39"/>
      <c r="BU529" s="39"/>
      <c r="BV529" s="39"/>
      <c r="BW529" s="39"/>
      <c r="BX529" s="39"/>
      <c r="BY529" s="39"/>
      <c r="BZ529" s="39"/>
      <c r="CA529" s="39"/>
      <c r="CB529" s="39"/>
      <c r="CC529" s="39"/>
      <c r="CD529" s="39"/>
      <c r="CE529" s="39"/>
      <c r="CF529" s="39"/>
      <c r="CG529" s="39"/>
    </row>
    <row r="530" spans="1:85" s="18" customFormat="1" ht="27" outlineLevel="2" x14ac:dyDescent="0.15">
      <c r="A530" s="21"/>
      <c r="B530" s="21"/>
      <c r="C530" s="26" t="s">
        <v>2431</v>
      </c>
      <c r="D530" s="21"/>
      <c r="E530" s="21" t="s">
        <v>2385</v>
      </c>
      <c r="F530" s="21"/>
      <c r="G530" s="21" t="s">
        <v>140</v>
      </c>
      <c r="H530" s="71" t="s">
        <v>2460</v>
      </c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8">
        <v>15</v>
      </c>
      <c r="AD530" s="10"/>
      <c r="AE530" s="4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9"/>
      <c r="BP530" s="39"/>
      <c r="BQ530" s="39"/>
      <c r="BR530" s="39"/>
      <c r="BS530" s="39"/>
      <c r="BT530" s="39"/>
      <c r="BU530" s="39"/>
      <c r="BV530" s="39"/>
      <c r="BW530" s="39"/>
      <c r="BX530" s="39"/>
      <c r="BY530" s="39"/>
      <c r="BZ530" s="39"/>
      <c r="CA530" s="39"/>
      <c r="CB530" s="39"/>
      <c r="CC530" s="39"/>
      <c r="CD530" s="39"/>
      <c r="CE530" s="39"/>
      <c r="CF530" s="39"/>
      <c r="CG530" s="39"/>
    </row>
    <row r="531" spans="1:85" s="18" customFormat="1" ht="27" outlineLevel="2" x14ac:dyDescent="0.15">
      <c r="A531" s="21"/>
      <c r="B531" s="21"/>
      <c r="C531" s="26" t="s">
        <v>2395</v>
      </c>
      <c r="D531" s="21"/>
      <c r="E531" s="21" t="s">
        <v>2385</v>
      </c>
      <c r="F531" s="21"/>
      <c r="G531" s="21" t="s">
        <v>140</v>
      </c>
      <c r="H531" s="71" t="s">
        <v>2460</v>
      </c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8">
        <v>15</v>
      </c>
      <c r="AD531" s="10"/>
      <c r="AE531" s="4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9"/>
      <c r="BP531" s="39"/>
      <c r="BQ531" s="39"/>
      <c r="BR531" s="39"/>
      <c r="BS531" s="39"/>
      <c r="BT531" s="39"/>
      <c r="BU531" s="39"/>
      <c r="BV531" s="39"/>
      <c r="BW531" s="39"/>
      <c r="BX531" s="39"/>
      <c r="BY531" s="39"/>
      <c r="BZ531" s="39"/>
      <c r="CA531" s="39"/>
      <c r="CB531" s="39"/>
      <c r="CC531" s="39"/>
      <c r="CD531" s="39"/>
      <c r="CE531" s="39"/>
      <c r="CF531" s="39"/>
      <c r="CG531" s="39"/>
    </row>
    <row r="532" spans="1:85" s="18" customFormat="1" outlineLevel="2" x14ac:dyDescent="0.15">
      <c r="A532" s="21"/>
      <c r="B532" s="21"/>
      <c r="C532" s="26"/>
      <c r="D532" s="21"/>
      <c r="E532" s="21" t="s">
        <v>2739</v>
      </c>
      <c r="F532" s="21"/>
      <c r="G532" s="21" t="s">
        <v>140</v>
      </c>
      <c r="H532" s="71" t="s">
        <v>2460</v>
      </c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8">
        <v>15</v>
      </c>
      <c r="AD532" s="10"/>
      <c r="AE532" s="4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9"/>
      <c r="BP532" s="39"/>
      <c r="BQ532" s="39"/>
      <c r="BR532" s="39"/>
      <c r="BS532" s="39"/>
      <c r="BT532" s="39"/>
      <c r="BU532" s="39"/>
      <c r="BV532" s="39"/>
      <c r="BW532" s="39"/>
      <c r="BX532" s="39"/>
      <c r="BY532" s="39"/>
      <c r="BZ532" s="39"/>
      <c r="CA532" s="39"/>
      <c r="CB532" s="39"/>
      <c r="CC532" s="39"/>
      <c r="CD532" s="39"/>
      <c r="CE532" s="39"/>
      <c r="CF532" s="39"/>
      <c r="CG532" s="39"/>
    </row>
    <row r="533" spans="1:85" s="18" customFormat="1" outlineLevel="2" x14ac:dyDescent="0.15">
      <c r="A533" s="10">
        <v>2014</v>
      </c>
      <c r="B533" s="21" t="s">
        <v>1347</v>
      </c>
      <c r="C533" s="26" t="s">
        <v>1348</v>
      </c>
      <c r="D533" s="21" t="s">
        <v>1379</v>
      </c>
      <c r="E533" s="19" t="s">
        <v>2530</v>
      </c>
      <c r="F533" s="10" t="s">
        <v>2531</v>
      </c>
      <c r="G533" s="21" t="s">
        <v>140</v>
      </c>
      <c r="H533" s="71" t="s">
        <v>2460</v>
      </c>
      <c r="I533" s="21"/>
      <c r="J533" s="21"/>
      <c r="K533" s="21"/>
      <c r="L533" s="10"/>
      <c r="M533" s="10">
        <v>6</v>
      </c>
      <c r="N533" s="21"/>
      <c r="O533" s="21"/>
      <c r="P533" s="21"/>
      <c r="Q533" s="21"/>
      <c r="R533" s="21"/>
      <c r="S533" s="10"/>
      <c r="T533" s="21"/>
      <c r="U533" s="21"/>
      <c r="V533" s="21"/>
      <c r="W533" s="21"/>
      <c r="X533" s="10"/>
      <c r="Y533" s="28">
        <f>IF(M533&lt;25,1,1+(M533-25)/M533)</f>
        <v>1</v>
      </c>
      <c r="Z533" s="10"/>
      <c r="AA533" s="28"/>
      <c r="AB533" s="28"/>
      <c r="AC533" s="28">
        <f>0.3*13*M533</f>
        <v>23.4</v>
      </c>
      <c r="AD533" s="10"/>
      <c r="AE533" s="4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9"/>
      <c r="BP533" s="39"/>
      <c r="BQ533" s="39"/>
      <c r="BR533" s="39"/>
      <c r="BS533" s="39"/>
      <c r="BT533" s="39"/>
      <c r="BU533" s="39"/>
      <c r="BV533" s="39"/>
      <c r="BW533" s="39"/>
      <c r="BX533" s="39"/>
      <c r="BY533" s="39"/>
      <c r="BZ533" s="39"/>
      <c r="CA533" s="39"/>
      <c r="CB533" s="39"/>
      <c r="CC533" s="39"/>
      <c r="CD533" s="39"/>
      <c r="CE533" s="39"/>
      <c r="CF533" s="39"/>
      <c r="CG533" s="39"/>
    </row>
    <row r="534" spans="1:85" s="18" customFormat="1" outlineLevel="2" x14ac:dyDescent="0.15">
      <c r="A534" s="57"/>
      <c r="B534" s="52"/>
      <c r="C534" s="58"/>
      <c r="D534" s="52"/>
      <c r="E534" s="52" t="s">
        <v>2798</v>
      </c>
      <c r="F534" s="52"/>
      <c r="G534" s="21" t="s">
        <v>140</v>
      </c>
      <c r="H534" s="78" t="s">
        <v>2926</v>
      </c>
      <c r="I534" s="52"/>
      <c r="J534" s="52"/>
      <c r="K534" s="52"/>
      <c r="L534" s="52"/>
      <c r="M534" s="53">
        <v>18</v>
      </c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4"/>
      <c r="Y534" s="55"/>
      <c r="Z534" s="54"/>
      <c r="AA534" s="55"/>
      <c r="AB534" s="55"/>
      <c r="AC534" s="55">
        <f>2*M534</f>
        <v>36</v>
      </c>
      <c r="AD534" s="54"/>
      <c r="AE534" s="4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9"/>
      <c r="BP534" s="39"/>
      <c r="BQ534" s="39"/>
      <c r="BR534" s="39"/>
      <c r="BS534" s="39"/>
      <c r="BT534" s="39"/>
      <c r="BU534" s="39"/>
      <c r="BV534" s="39"/>
      <c r="BW534" s="39"/>
      <c r="BX534" s="39"/>
      <c r="BY534" s="39"/>
      <c r="BZ534" s="39"/>
      <c r="CA534" s="39"/>
      <c r="CB534" s="39"/>
      <c r="CC534" s="39"/>
      <c r="CD534" s="39"/>
      <c r="CE534" s="39"/>
      <c r="CF534" s="39"/>
      <c r="CG534" s="39"/>
    </row>
    <row r="535" spans="1:85" s="18" customFormat="1" outlineLevel="1" x14ac:dyDescent="0.15">
      <c r="A535" s="57"/>
      <c r="B535" s="52"/>
      <c r="C535" s="58"/>
      <c r="D535" s="52"/>
      <c r="E535" s="52"/>
      <c r="F535" s="52"/>
      <c r="G535" s="88" t="s">
        <v>3132</v>
      </c>
      <c r="H535" s="78"/>
      <c r="I535" s="52"/>
      <c r="J535" s="52"/>
      <c r="K535" s="52"/>
      <c r="L535" s="52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4"/>
      <c r="Y535" s="55"/>
      <c r="Z535" s="54"/>
      <c r="AA535" s="55"/>
      <c r="AB535" s="55"/>
      <c r="AC535" s="55">
        <f>SUBTOTAL(9,AC521:AC534)</f>
        <v>577.94069767441852</v>
      </c>
      <c r="AD535" s="54"/>
      <c r="AE535" s="49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  <c r="BO535" s="39"/>
      <c r="BP535" s="39"/>
      <c r="BQ535" s="39"/>
      <c r="BR535" s="39"/>
      <c r="BS535" s="39"/>
      <c r="BT535" s="39"/>
      <c r="BU535" s="39"/>
      <c r="BV535" s="39"/>
      <c r="BW535" s="39"/>
      <c r="BX535" s="39"/>
      <c r="BY535" s="39"/>
      <c r="BZ535" s="39"/>
      <c r="CA535" s="39"/>
      <c r="CB535" s="39"/>
      <c r="CC535" s="39"/>
      <c r="CD535" s="39"/>
      <c r="CE535" s="39"/>
      <c r="CF535" s="39"/>
      <c r="CG535" s="39"/>
    </row>
    <row r="536" spans="1:85" s="46" customFormat="1" outlineLevel="2" x14ac:dyDescent="0.15">
      <c r="A536" s="10">
        <v>2014</v>
      </c>
      <c r="B536" s="21" t="s">
        <v>1692</v>
      </c>
      <c r="C536" s="26" t="s">
        <v>948</v>
      </c>
      <c r="D536" s="21" t="s">
        <v>1413</v>
      </c>
      <c r="E536" s="19" t="s">
        <v>2270</v>
      </c>
      <c r="F536" s="10">
        <v>2</v>
      </c>
      <c r="G536" s="21" t="s">
        <v>336</v>
      </c>
      <c r="H536" s="71" t="s">
        <v>1013</v>
      </c>
      <c r="I536" s="21" t="s">
        <v>456</v>
      </c>
      <c r="J536" s="21" t="s">
        <v>52</v>
      </c>
      <c r="K536" s="21" t="s">
        <v>300</v>
      </c>
      <c r="L536" s="10">
        <v>103</v>
      </c>
      <c r="M536" s="10">
        <v>38</v>
      </c>
      <c r="N536" s="21" t="s">
        <v>1562</v>
      </c>
      <c r="O536" s="21" t="s">
        <v>241</v>
      </c>
      <c r="P536" s="21" t="s">
        <v>28</v>
      </c>
      <c r="Q536" s="21" t="s">
        <v>1701</v>
      </c>
      <c r="R536" s="21" t="s">
        <v>1820</v>
      </c>
      <c r="S536" s="10">
        <v>1</v>
      </c>
      <c r="T536" s="10">
        <v>32</v>
      </c>
      <c r="U536" s="10">
        <v>32</v>
      </c>
      <c r="V536" s="21" t="s">
        <v>31</v>
      </c>
      <c r="W536" s="21" t="s">
        <v>31</v>
      </c>
      <c r="X536" s="10"/>
      <c r="Y536" s="28">
        <f>IF(M536&lt;25,1,1+(M536-25)/M536)</f>
        <v>1.3421052631578947</v>
      </c>
      <c r="Z536" s="10">
        <v>1</v>
      </c>
      <c r="AA536" s="28">
        <f>U536*Y536*Z536</f>
        <v>42.94736842105263</v>
      </c>
      <c r="AB536" s="28"/>
      <c r="AC536" s="28">
        <f>AA536+AB536</f>
        <v>42.94736842105263</v>
      </c>
      <c r="AD536" s="10"/>
      <c r="AE536" s="49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  <c r="AP536" s="45"/>
      <c r="AQ536" s="45"/>
      <c r="AR536" s="45"/>
      <c r="AS536" s="45"/>
      <c r="AT536" s="45"/>
      <c r="AU536" s="45"/>
      <c r="AV536" s="45"/>
      <c r="AW536" s="45"/>
      <c r="AX536" s="45"/>
      <c r="AY536" s="45"/>
      <c r="AZ536" s="45"/>
      <c r="BA536" s="45"/>
      <c r="BB536" s="45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  <c r="BP536" s="45"/>
      <c r="BQ536" s="45"/>
      <c r="BR536" s="45"/>
      <c r="BS536" s="45"/>
      <c r="BT536" s="45"/>
      <c r="BU536" s="45"/>
      <c r="BV536" s="45"/>
      <c r="BW536" s="45"/>
      <c r="BX536" s="45"/>
      <c r="BY536" s="45"/>
      <c r="BZ536" s="45"/>
      <c r="CA536" s="45"/>
      <c r="CB536" s="45"/>
      <c r="CC536" s="45"/>
      <c r="CD536" s="45"/>
      <c r="CE536" s="45"/>
      <c r="CF536" s="45"/>
      <c r="CG536" s="45"/>
    </row>
    <row r="537" spans="1:85" s="18" customFormat="1" outlineLevel="2" x14ac:dyDescent="0.15">
      <c r="A537" s="10">
        <v>2015</v>
      </c>
      <c r="B537" s="21" t="s">
        <v>1011</v>
      </c>
      <c r="C537" s="26" t="s">
        <v>1012</v>
      </c>
      <c r="D537" s="21" t="s">
        <v>1379</v>
      </c>
      <c r="E537" s="19" t="s">
        <v>2289</v>
      </c>
      <c r="F537" s="10">
        <v>3</v>
      </c>
      <c r="G537" s="21" t="s">
        <v>336</v>
      </c>
      <c r="H537" s="71" t="s">
        <v>1013</v>
      </c>
      <c r="I537" s="21" t="s">
        <v>456</v>
      </c>
      <c r="J537" s="21" t="s">
        <v>52</v>
      </c>
      <c r="K537" s="21" t="s">
        <v>300</v>
      </c>
      <c r="L537" s="10">
        <v>43</v>
      </c>
      <c r="M537" s="10">
        <v>35</v>
      </c>
      <c r="N537" s="21" t="s">
        <v>287</v>
      </c>
      <c r="O537" s="21" t="s">
        <v>316</v>
      </c>
      <c r="P537" s="21" t="s">
        <v>28</v>
      </c>
      <c r="Q537" s="21" t="s">
        <v>82</v>
      </c>
      <c r="R537" s="21" t="s">
        <v>1014</v>
      </c>
      <c r="S537" s="10">
        <v>1</v>
      </c>
      <c r="T537" s="10">
        <v>48</v>
      </c>
      <c r="U537" s="10">
        <v>32</v>
      </c>
      <c r="V537" s="21" t="s">
        <v>31</v>
      </c>
      <c r="W537" s="10">
        <v>16</v>
      </c>
      <c r="X537" s="27">
        <v>1</v>
      </c>
      <c r="Y537" s="28">
        <f>IF(M537&lt;25,1,1+(M537-25)/M537)</f>
        <v>1.2857142857142856</v>
      </c>
      <c r="Z537" s="10">
        <v>1</v>
      </c>
      <c r="AA537" s="28">
        <f>U537*Y537*Z537</f>
        <v>41.142857142857139</v>
      </c>
      <c r="AB537" s="28">
        <f>X537*W537*Y537</f>
        <v>20.571428571428569</v>
      </c>
      <c r="AC537" s="28">
        <f>AA537+AB537</f>
        <v>61.714285714285708</v>
      </c>
      <c r="AD537" s="10"/>
      <c r="AE537" s="4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9"/>
      <c r="BP537" s="39"/>
      <c r="BQ537" s="39"/>
      <c r="BR537" s="39"/>
      <c r="BS537" s="39"/>
      <c r="BT537" s="39"/>
      <c r="BU537" s="39"/>
      <c r="BV537" s="39"/>
      <c r="BW537" s="39"/>
      <c r="BX537" s="39"/>
      <c r="BY537" s="39"/>
      <c r="BZ537" s="39"/>
      <c r="CA537" s="39"/>
      <c r="CB537" s="39"/>
      <c r="CC537" s="39"/>
      <c r="CD537" s="39"/>
      <c r="CE537" s="39"/>
      <c r="CF537" s="39"/>
      <c r="CG537" s="39"/>
    </row>
    <row r="538" spans="1:85" s="18" customFormat="1" outlineLevel="2" x14ac:dyDescent="0.15">
      <c r="A538" s="21"/>
      <c r="B538" s="21"/>
      <c r="C538" s="21" t="s">
        <v>2227</v>
      </c>
      <c r="D538" s="21" t="s">
        <v>1380</v>
      </c>
      <c r="E538" s="21" t="s">
        <v>2578</v>
      </c>
      <c r="F538" s="21"/>
      <c r="G538" s="21" t="s">
        <v>336</v>
      </c>
      <c r="H538" s="71" t="s">
        <v>1013</v>
      </c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>
        <v>115.4</v>
      </c>
      <c r="AD538" s="21" t="s">
        <v>2745</v>
      </c>
      <c r="AE538" s="4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  <c r="BO538" s="39"/>
      <c r="BP538" s="39"/>
      <c r="BQ538" s="39"/>
      <c r="BR538" s="39"/>
      <c r="BS538" s="39"/>
      <c r="BT538" s="39"/>
      <c r="BU538" s="39"/>
      <c r="BV538" s="39"/>
      <c r="BW538" s="39"/>
      <c r="BX538" s="39"/>
      <c r="BY538" s="39"/>
      <c r="BZ538" s="39"/>
      <c r="CA538" s="39"/>
      <c r="CB538" s="39"/>
      <c r="CC538" s="39"/>
      <c r="CD538" s="39"/>
      <c r="CE538" s="39"/>
      <c r="CF538" s="39"/>
      <c r="CG538" s="39"/>
    </row>
    <row r="539" spans="1:85" s="18" customFormat="1" outlineLevel="2" x14ac:dyDescent="0.15">
      <c r="A539" s="21"/>
      <c r="B539" s="21"/>
      <c r="C539" s="21" t="s">
        <v>2658</v>
      </c>
      <c r="D539" s="21" t="s">
        <v>2580</v>
      </c>
      <c r="E539" s="21" t="s">
        <v>2581</v>
      </c>
      <c r="F539" s="21"/>
      <c r="G539" s="21" t="s">
        <v>336</v>
      </c>
      <c r="H539" s="71" t="s">
        <v>2660</v>
      </c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 t="s">
        <v>29</v>
      </c>
      <c r="AC539" s="21">
        <v>16</v>
      </c>
      <c r="AD539" s="21" t="s">
        <v>2745</v>
      </c>
      <c r="AE539" s="4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9"/>
      <c r="BP539" s="39"/>
      <c r="BQ539" s="39"/>
      <c r="BR539" s="39"/>
      <c r="BS539" s="39"/>
      <c r="BT539" s="39"/>
      <c r="BU539" s="39"/>
      <c r="BV539" s="39"/>
      <c r="BW539" s="39"/>
      <c r="BX539" s="39"/>
      <c r="BY539" s="39"/>
      <c r="BZ539" s="39"/>
      <c r="CA539" s="39"/>
      <c r="CB539" s="39"/>
      <c r="CC539" s="39"/>
      <c r="CD539" s="39"/>
      <c r="CE539" s="39"/>
      <c r="CF539" s="39"/>
      <c r="CG539" s="39"/>
    </row>
    <row r="540" spans="1:85" s="18" customFormat="1" outlineLevel="2" x14ac:dyDescent="0.15">
      <c r="A540" s="10"/>
      <c r="B540" s="10"/>
      <c r="C540" s="25"/>
      <c r="D540" s="10"/>
      <c r="E540" s="27" t="s">
        <v>2320</v>
      </c>
      <c r="F540" s="10"/>
      <c r="G540" s="21" t="s">
        <v>336</v>
      </c>
      <c r="H540" s="72" t="s">
        <v>1013</v>
      </c>
      <c r="I540" s="10"/>
      <c r="J540" s="10"/>
      <c r="K540" s="10"/>
      <c r="L540" s="10"/>
      <c r="M540" s="29">
        <v>4</v>
      </c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28"/>
      <c r="Z540" s="10"/>
      <c r="AA540" s="28"/>
      <c r="AB540" s="28"/>
      <c r="AC540" s="28">
        <f>M540*14</f>
        <v>56</v>
      </c>
      <c r="AD540" s="10"/>
      <c r="AE540" s="49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9"/>
      <c r="BP540" s="39"/>
      <c r="BQ540" s="39"/>
      <c r="BR540" s="39"/>
      <c r="BS540" s="39"/>
      <c r="BT540" s="39"/>
      <c r="BU540" s="39"/>
      <c r="BV540" s="39"/>
      <c r="BW540" s="39"/>
      <c r="BX540" s="39"/>
      <c r="BY540" s="39"/>
      <c r="BZ540" s="39"/>
      <c r="CA540" s="39"/>
      <c r="CB540" s="39"/>
      <c r="CC540" s="39"/>
      <c r="CD540" s="39"/>
      <c r="CE540" s="39"/>
      <c r="CF540" s="39"/>
      <c r="CG540" s="39"/>
    </row>
    <row r="541" spans="1:85" s="18" customFormat="1" outlineLevel="2" x14ac:dyDescent="0.15">
      <c r="A541" s="50">
        <v>2016</v>
      </c>
      <c r="B541" s="50" t="s">
        <v>724</v>
      </c>
      <c r="C541" s="50" t="s">
        <v>725</v>
      </c>
      <c r="D541" s="15"/>
      <c r="E541" s="21" t="s">
        <v>2751</v>
      </c>
      <c r="F541" s="15"/>
      <c r="G541" s="60" t="s">
        <v>2780</v>
      </c>
      <c r="H541" s="74" t="s">
        <v>2781</v>
      </c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68">
        <v>40</v>
      </c>
      <c r="AD541" s="21" t="s">
        <v>2755</v>
      </c>
      <c r="AE541" s="4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9"/>
      <c r="BP541" s="39"/>
      <c r="BQ541" s="39"/>
      <c r="BR541" s="39"/>
      <c r="BS541" s="39"/>
      <c r="BT541" s="39"/>
      <c r="BU541" s="39"/>
      <c r="BV541" s="39"/>
      <c r="BW541" s="39"/>
      <c r="BX541" s="39"/>
      <c r="BY541" s="39"/>
      <c r="BZ541" s="39"/>
      <c r="CA541" s="39"/>
      <c r="CB541" s="39"/>
      <c r="CC541" s="39"/>
      <c r="CD541" s="39"/>
      <c r="CE541" s="39"/>
      <c r="CF541" s="39"/>
      <c r="CG541" s="39"/>
    </row>
    <row r="542" spans="1:85" s="18" customFormat="1" outlineLevel="2" x14ac:dyDescent="0.15">
      <c r="A542" s="57"/>
      <c r="B542" s="52"/>
      <c r="C542" s="58"/>
      <c r="D542" s="52"/>
      <c r="E542" s="52" t="s">
        <v>2798</v>
      </c>
      <c r="F542" s="52"/>
      <c r="G542" s="60" t="s">
        <v>2780</v>
      </c>
      <c r="H542" s="78" t="s">
        <v>2927</v>
      </c>
      <c r="I542" s="52"/>
      <c r="J542" s="52"/>
      <c r="K542" s="52"/>
      <c r="L542" s="52"/>
      <c r="M542" s="53">
        <v>7</v>
      </c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4"/>
      <c r="Y542" s="55"/>
      <c r="Z542" s="54"/>
      <c r="AA542" s="55"/>
      <c r="AB542" s="55"/>
      <c r="AC542" s="55">
        <f>2*M542</f>
        <v>14</v>
      </c>
      <c r="AD542" s="54"/>
      <c r="AE542" s="4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39"/>
      <c r="BQ542" s="39"/>
      <c r="BR542" s="39"/>
      <c r="BS542" s="39"/>
      <c r="BT542" s="39"/>
      <c r="BU542" s="39"/>
      <c r="BV542" s="39"/>
      <c r="BW542" s="39"/>
      <c r="BX542" s="39"/>
      <c r="BY542" s="39"/>
      <c r="BZ542" s="39"/>
      <c r="CA542" s="39"/>
      <c r="CB542" s="39"/>
      <c r="CC542" s="39"/>
      <c r="CD542" s="39"/>
      <c r="CE542" s="39"/>
      <c r="CF542" s="39"/>
      <c r="CG542" s="39"/>
    </row>
    <row r="543" spans="1:85" s="18" customFormat="1" outlineLevel="1" x14ac:dyDescent="0.15">
      <c r="A543" s="57"/>
      <c r="B543" s="52"/>
      <c r="C543" s="58"/>
      <c r="D543" s="52"/>
      <c r="E543" s="52"/>
      <c r="F543" s="52"/>
      <c r="G543" s="90" t="s">
        <v>3133</v>
      </c>
      <c r="H543" s="78"/>
      <c r="I543" s="52"/>
      <c r="J543" s="52"/>
      <c r="K543" s="52"/>
      <c r="L543" s="52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4"/>
      <c r="Y543" s="55"/>
      <c r="Z543" s="54"/>
      <c r="AA543" s="55"/>
      <c r="AB543" s="55"/>
      <c r="AC543" s="55">
        <f>SUBTOTAL(9,AC536:AC542)</f>
        <v>346.06165413533836</v>
      </c>
      <c r="AD543" s="54"/>
      <c r="AE543" s="4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9"/>
      <c r="BP543" s="39"/>
      <c r="BQ543" s="39"/>
      <c r="BR543" s="39"/>
      <c r="BS543" s="39"/>
      <c r="BT543" s="39"/>
      <c r="BU543" s="39"/>
      <c r="BV543" s="39"/>
      <c r="BW543" s="39"/>
      <c r="BX543" s="39"/>
      <c r="BY543" s="39"/>
      <c r="BZ543" s="39"/>
      <c r="CA543" s="39"/>
      <c r="CB543" s="39"/>
      <c r="CC543" s="39"/>
      <c r="CD543" s="39"/>
      <c r="CE543" s="39"/>
      <c r="CF543" s="39"/>
      <c r="CG543" s="39"/>
    </row>
    <row r="544" spans="1:85" s="18" customFormat="1" outlineLevel="2" x14ac:dyDescent="0.15">
      <c r="A544" s="10">
        <v>2015</v>
      </c>
      <c r="B544" s="21" t="s">
        <v>641</v>
      </c>
      <c r="C544" s="26" t="s">
        <v>642</v>
      </c>
      <c r="D544" s="21" t="s">
        <v>1379</v>
      </c>
      <c r="E544" s="21" t="s">
        <v>2280</v>
      </c>
      <c r="F544" s="10">
        <v>3</v>
      </c>
      <c r="G544" s="21" t="s">
        <v>643</v>
      </c>
      <c r="H544" s="71" t="s">
        <v>644</v>
      </c>
      <c r="I544" s="21" t="s">
        <v>23</v>
      </c>
      <c r="J544" s="21" t="s">
        <v>24</v>
      </c>
      <c r="K544" s="21" t="s">
        <v>80</v>
      </c>
      <c r="L544" s="10">
        <v>52</v>
      </c>
      <c r="M544" s="10">
        <v>57</v>
      </c>
      <c r="N544" s="21" t="s">
        <v>356</v>
      </c>
      <c r="O544" s="21" t="s">
        <v>645</v>
      </c>
      <c r="P544" s="21" t="s">
        <v>28</v>
      </c>
      <c r="Q544" s="21" t="s">
        <v>42</v>
      </c>
      <c r="R544" s="21" t="s">
        <v>646</v>
      </c>
      <c r="S544" s="10">
        <v>1</v>
      </c>
      <c r="T544" s="10">
        <v>48</v>
      </c>
      <c r="U544" s="10">
        <v>48</v>
      </c>
      <c r="V544" s="21" t="s">
        <v>31</v>
      </c>
      <c r="W544" s="21" t="s">
        <v>31</v>
      </c>
      <c r="X544" s="10"/>
      <c r="Y544" s="28">
        <f>IF(M544&lt;25,1,1+(M544-25)/M544)</f>
        <v>1.5614035087719298</v>
      </c>
      <c r="Z544" s="10">
        <v>1</v>
      </c>
      <c r="AA544" s="28">
        <f>U544*Y544*Z544</f>
        <v>74.94736842105263</v>
      </c>
      <c r="AB544" s="28"/>
      <c r="AC544" s="28">
        <f>AA544+AB544</f>
        <v>74.94736842105263</v>
      </c>
      <c r="AD544" s="10"/>
      <c r="AE544" s="4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9"/>
      <c r="BP544" s="39"/>
      <c r="BQ544" s="39"/>
      <c r="BR544" s="39"/>
      <c r="BS544" s="39"/>
      <c r="BT544" s="39"/>
      <c r="BU544" s="39"/>
      <c r="BV544" s="39"/>
      <c r="BW544" s="39"/>
      <c r="BX544" s="39"/>
      <c r="BY544" s="39"/>
      <c r="BZ544" s="39"/>
      <c r="CA544" s="39"/>
      <c r="CB544" s="39"/>
      <c r="CC544" s="39"/>
      <c r="CD544" s="39"/>
      <c r="CE544" s="39"/>
      <c r="CF544" s="39"/>
      <c r="CG544" s="39"/>
    </row>
    <row r="545" spans="1:85" s="18" customFormat="1" outlineLevel="2" x14ac:dyDescent="0.15">
      <c r="A545" s="10">
        <v>2014</v>
      </c>
      <c r="B545" s="21" t="s">
        <v>1485</v>
      </c>
      <c r="C545" s="26" t="s">
        <v>1486</v>
      </c>
      <c r="D545" s="21" t="s">
        <v>1413</v>
      </c>
      <c r="E545" s="21" t="s">
        <v>2280</v>
      </c>
      <c r="F545" s="10">
        <v>3</v>
      </c>
      <c r="G545" s="21" t="s">
        <v>643</v>
      </c>
      <c r="H545" s="71" t="s">
        <v>644</v>
      </c>
      <c r="I545" s="21" t="s">
        <v>23</v>
      </c>
      <c r="J545" s="21" t="s">
        <v>24</v>
      </c>
      <c r="K545" s="21" t="s">
        <v>80</v>
      </c>
      <c r="L545" s="10">
        <v>60</v>
      </c>
      <c r="M545" s="10">
        <v>53</v>
      </c>
      <c r="N545" s="21" t="s">
        <v>1425</v>
      </c>
      <c r="O545" s="21" t="s">
        <v>1266</v>
      </c>
      <c r="P545" s="21" t="s">
        <v>28</v>
      </c>
      <c r="Q545" s="21" t="s">
        <v>1349</v>
      </c>
      <c r="R545" s="21" t="s">
        <v>1967</v>
      </c>
      <c r="S545" s="10">
        <v>1</v>
      </c>
      <c r="T545" s="10">
        <v>48</v>
      </c>
      <c r="U545" s="10">
        <v>48</v>
      </c>
      <c r="V545" s="21" t="s">
        <v>31</v>
      </c>
      <c r="W545" s="21" t="s">
        <v>31</v>
      </c>
      <c r="X545" s="10"/>
      <c r="Y545" s="28">
        <f>IF(M545&lt;25,1,1+(M545-25)/M545)</f>
        <v>1.5283018867924527</v>
      </c>
      <c r="Z545" s="10">
        <v>1</v>
      </c>
      <c r="AA545" s="28">
        <f>U545*Y545*Z545</f>
        <v>73.35849056603773</v>
      </c>
      <c r="AB545" s="28"/>
      <c r="AC545" s="28">
        <f>AA545+AB545</f>
        <v>73.35849056603773</v>
      </c>
      <c r="AD545" s="10"/>
      <c r="AE545" s="49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9"/>
      <c r="BP545" s="39"/>
      <c r="BQ545" s="39"/>
      <c r="BR545" s="39"/>
      <c r="BS545" s="39"/>
      <c r="BT545" s="39"/>
      <c r="BU545" s="39"/>
      <c r="BV545" s="39"/>
      <c r="BW545" s="39"/>
      <c r="BX545" s="39"/>
      <c r="BY545" s="39"/>
      <c r="BZ545" s="39"/>
      <c r="CA545" s="39"/>
      <c r="CB545" s="39"/>
      <c r="CC545" s="39"/>
      <c r="CD545" s="39"/>
      <c r="CE545" s="39"/>
      <c r="CF545" s="39"/>
      <c r="CG545" s="39"/>
    </row>
    <row r="546" spans="1:85" s="18" customFormat="1" outlineLevel="2" x14ac:dyDescent="0.15">
      <c r="A546" s="10">
        <v>2015</v>
      </c>
      <c r="B546" s="21" t="s">
        <v>880</v>
      </c>
      <c r="C546" s="26" t="s">
        <v>881</v>
      </c>
      <c r="D546" s="21" t="s">
        <v>1379</v>
      </c>
      <c r="E546" s="21" t="s">
        <v>2280</v>
      </c>
      <c r="F546" s="10">
        <v>3</v>
      </c>
      <c r="G546" s="21" t="s">
        <v>643</v>
      </c>
      <c r="H546" s="71" t="s">
        <v>644</v>
      </c>
      <c r="I546" s="21" t="s">
        <v>23</v>
      </c>
      <c r="J546" s="21" t="s">
        <v>24</v>
      </c>
      <c r="K546" s="21" t="s">
        <v>80</v>
      </c>
      <c r="L546" s="10">
        <v>124</v>
      </c>
      <c r="M546" s="10">
        <v>60</v>
      </c>
      <c r="N546" s="21" t="s">
        <v>303</v>
      </c>
      <c r="O546" s="21" t="s">
        <v>259</v>
      </c>
      <c r="P546" s="21" t="s">
        <v>28</v>
      </c>
      <c r="Q546" s="21" t="s">
        <v>42</v>
      </c>
      <c r="R546" s="21" t="s">
        <v>882</v>
      </c>
      <c r="S546" s="10">
        <v>1</v>
      </c>
      <c r="T546" s="10">
        <v>48</v>
      </c>
      <c r="U546" s="10">
        <v>48</v>
      </c>
      <c r="V546" s="21" t="s">
        <v>31</v>
      </c>
      <c r="W546" s="21" t="s">
        <v>31</v>
      </c>
      <c r="X546" s="10"/>
      <c r="Y546" s="28">
        <f>IF(M546&lt;25,1,1+(M546-25)/M546)</f>
        <v>1.5833333333333335</v>
      </c>
      <c r="Z546" s="10">
        <v>1</v>
      </c>
      <c r="AA546" s="28">
        <f>U546*Y546*Z546</f>
        <v>76</v>
      </c>
      <c r="AB546" s="28"/>
      <c r="AC546" s="28">
        <f>AA546+AB546</f>
        <v>76</v>
      </c>
      <c r="AD546" s="10"/>
      <c r="AE546" s="4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9"/>
      <c r="BP546" s="39"/>
      <c r="BQ546" s="39"/>
      <c r="BR546" s="39"/>
      <c r="BS546" s="39"/>
      <c r="BT546" s="39"/>
      <c r="BU546" s="39"/>
      <c r="BV546" s="39"/>
      <c r="BW546" s="39"/>
      <c r="BX546" s="39"/>
      <c r="BY546" s="39"/>
      <c r="BZ546" s="39"/>
      <c r="CA546" s="39"/>
      <c r="CB546" s="39"/>
      <c r="CC546" s="39"/>
      <c r="CD546" s="39"/>
      <c r="CE546" s="39"/>
      <c r="CF546" s="39"/>
      <c r="CG546" s="39"/>
    </row>
    <row r="547" spans="1:85" s="18" customFormat="1" outlineLevel="2" x14ac:dyDescent="0.15">
      <c r="A547" s="21"/>
      <c r="B547" s="21"/>
      <c r="C547" s="21" t="s">
        <v>2579</v>
      </c>
      <c r="D547" s="21" t="s">
        <v>2580</v>
      </c>
      <c r="E547" s="21" t="s">
        <v>2581</v>
      </c>
      <c r="F547" s="21"/>
      <c r="G547" s="21" t="s">
        <v>643</v>
      </c>
      <c r="H547" s="71" t="s">
        <v>2582</v>
      </c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 t="s">
        <v>29</v>
      </c>
      <c r="AC547" s="21">
        <v>64</v>
      </c>
      <c r="AD547" s="21" t="s">
        <v>2745</v>
      </c>
      <c r="AE547" s="4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39"/>
      <c r="BQ547" s="39"/>
      <c r="BR547" s="39"/>
      <c r="BS547" s="39"/>
      <c r="BT547" s="39"/>
      <c r="BU547" s="39"/>
      <c r="BV547" s="39"/>
      <c r="BW547" s="39"/>
      <c r="BX547" s="39"/>
      <c r="BY547" s="39"/>
      <c r="BZ547" s="39"/>
      <c r="CA547" s="39"/>
      <c r="CB547" s="39"/>
      <c r="CC547" s="39"/>
      <c r="CD547" s="39"/>
      <c r="CE547" s="39"/>
      <c r="CF547" s="39"/>
      <c r="CG547" s="39"/>
    </row>
    <row r="548" spans="1:85" s="18" customFormat="1" outlineLevel="2" x14ac:dyDescent="0.15">
      <c r="A548" s="21"/>
      <c r="B548" s="21"/>
      <c r="C548" s="21" t="s">
        <v>1442</v>
      </c>
      <c r="D548" s="21" t="s">
        <v>1380</v>
      </c>
      <c r="E548" s="21" t="s">
        <v>2578</v>
      </c>
      <c r="F548" s="21"/>
      <c r="G548" s="21" t="s">
        <v>643</v>
      </c>
      <c r="H548" s="71" t="s">
        <v>644</v>
      </c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>
        <v>80</v>
      </c>
      <c r="AD548" s="21" t="s">
        <v>2745</v>
      </c>
      <c r="AE548" s="4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  <c r="BO548" s="39"/>
      <c r="BP548" s="39"/>
      <c r="BQ548" s="39"/>
      <c r="BR548" s="39"/>
      <c r="BS548" s="39"/>
      <c r="BT548" s="39"/>
      <c r="BU548" s="39"/>
      <c r="BV548" s="39"/>
      <c r="BW548" s="39"/>
      <c r="BX548" s="39"/>
      <c r="BY548" s="39"/>
      <c r="BZ548" s="39"/>
      <c r="CA548" s="39"/>
      <c r="CB548" s="39"/>
      <c r="CC548" s="39"/>
      <c r="CD548" s="39"/>
      <c r="CE548" s="39"/>
      <c r="CF548" s="39"/>
      <c r="CG548" s="39"/>
    </row>
    <row r="549" spans="1:85" s="18" customFormat="1" outlineLevel="2" x14ac:dyDescent="0.15">
      <c r="A549" s="21"/>
      <c r="B549" s="21"/>
      <c r="C549" s="21" t="s">
        <v>2726</v>
      </c>
      <c r="D549" s="21" t="s">
        <v>2580</v>
      </c>
      <c r="E549" s="21" t="s">
        <v>2581</v>
      </c>
      <c r="F549" s="21"/>
      <c r="G549" s="21" t="s">
        <v>643</v>
      </c>
      <c r="H549" s="71" t="s">
        <v>2582</v>
      </c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 t="s">
        <v>29</v>
      </c>
      <c r="AC549" s="21">
        <v>37.770000000000003</v>
      </c>
      <c r="AD549" s="21" t="s">
        <v>2745</v>
      </c>
      <c r="AE549" s="4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9"/>
      <c r="BN549" s="39"/>
      <c r="BO549" s="39"/>
      <c r="BP549" s="39"/>
      <c r="BQ549" s="39"/>
      <c r="BR549" s="39"/>
      <c r="BS549" s="39"/>
      <c r="BT549" s="39"/>
      <c r="BU549" s="39"/>
      <c r="BV549" s="39"/>
      <c r="BW549" s="39"/>
      <c r="BX549" s="39"/>
      <c r="BY549" s="39"/>
      <c r="BZ549" s="39"/>
      <c r="CA549" s="39"/>
      <c r="CB549" s="39"/>
      <c r="CC549" s="39"/>
      <c r="CD549" s="39"/>
      <c r="CE549" s="39"/>
      <c r="CF549" s="39"/>
      <c r="CG549" s="39"/>
    </row>
    <row r="550" spans="1:85" s="18" customFormat="1" outlineLevel="2" x14ac:dyDescent="0.15">
      <c r="A550" s="10"/>
      <c r="B550" s="10"/>
      <c r="C550" s="25"/>
      <c r="D550" s="10"/>
      <c r="E550" s="27" t="s">
        <v>2320</v>
      </c>
      <c r="F550" s="10"/>
      <c r="G550" s="21" t="s">
        <v>643</v>
      </c>
      <c r="H550" s="72" t="s">
        <v>644</v>
      </c>
      <c r="I550" s="10"/>
      <c r="J550" s="10"/>
      <c r="K550" s="10"/>
      <c r="L550" s="10"/>
      <c r="M550" s="29">
        <v>6</v>
      </c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28"/>
      <c r="Z550" s="10"/>
      <c r="AA550" s="28"/>
      <c r="AB550" s="28"/>
      <c r="AC550" s="28">
        <f>M550*14</f>
        <v>84</v>
      </c>
      <c r="AD550" s="10"/>
      <c r="AE550" s="49"/>
      <c r="AF550" s="39"/>
      <c r="AG550" s="39"/>
      <c r="AH550" s="39"/>
      <c r="AI550" s="39"/>
      <c r="AJ550" s="39"/>
      <c r="AK550" s="39"/>
      <c r="AL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G550" s="39"/>
      <c r="BH550" s="39"/>
      <c r="BI550" s="39"/>
      <c r="BJ550" s="39"/>
      <c r="BK550" s="39"/>
      <c r="BL550" s="39"/>
      <c r="BM550" s="39"/>
      <c r="BN550" s="39"/>
      <c r="BO550" s="39"/>
      <c r="BP550" s="39"/>
      <c r="BQ550" s="39"/>
      <c r="BR550" s="39"/>
      <c r="BS550" s="39"/>
      <c r="BT550" s="39"/>
      <c r="BU550" s="39"/>
      <c r="BV550" s="39"/>
      <c r="BW550" s="39"/>
      <c r="BX550" s="39"/>
      <c r="BY550" s="39"/>
      <c r="BZ550" s="39"/>
      <c r="CA550" s="39"/>
      <c r="CB550" s="39"/>
      <c r="CC550" s="39"/>
      <c r="CD550" s="39"/>
      <c r="CE550" s="39"/>
      <c r="CF550" s="39"/>
      <c r="CG550" s="39"/>
    </row>
    <row r="551" spans="1:85" s="18" customFormat="1" ht="27" outlineLevel="2" x14ac:dyDescent="0.15">
      <c r="A551" s="21"/>
      <c r="B551" s="21"/>
      <c r="C551" s="26" t="s">
        <v>2406</v>
      </c>
      <c r="D551" s="21"/>
      <c r="E551" s="21" t="s">
        <v>2385</v>
      </c>
      <c r="F551" s="21"/>
      <c r="G551" s="21" t="s">
        <v>643</v>
      </c>
      <c r="H551" s="71" t="s">
        <v>2469</v>
      </c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8">
        <v>15</v>
      </c>
      <c r="AD551" s="10"/>
      <c r="AE551" s="4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  <c r="BO551" s="39"/>
      <c r="BP551" s="39"/>
      <c r="BQ551" s="39"/>
      <c r="BR551" s="39"/>
      <c r="BS551" s="39"/>
      <c r="BT551" s="39"/>
      <c r="BU551" s="39"/>
      <c r="BV551" s="39"/>
      <c r="BW551" s="39"/>
      <c r="BX551" s="39"/>
      <c r="BY551" s="39"/>
      <c r="BZ551" s="39"/>
      <c r="CA551" s="39"/>
      <c r="CB551" s="39"/>
      <c r="CC551" s="39"/>
      <c r="CD551" s="39"/>
      <c r="CE551" s="39"/>
      <c r="CF551" s="39"/>
      <c r="CG551" s="39"/>
    </row>
    <row r="552" spans="1:85" s="18" customFormat="1" ht="27" outlineLevel="2" x14ac:dyDescent="0.15">
      <c r="A552" s="21"/>
      <c r="B552" s="21"/>
      <c r="C552" s="26" t="s">
        <v>2434</v>
      </c>
      <c r="D552" s="21"/>
      <c r="E552" s="21" t="s">
        <v>2385</v>
      </c>
      <c r="F552" s="21"/>
      <c r="G552" s="21" t="s">
        <v>643</v>
      </c>
      <c r="H552" s="71" t="s">
        <v>2469</v>
      </c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8">
        <v>15</v>
      </c>
      <c r="AD552" s="10"/>
      <c r="AE552" s="4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  <c r="BO552" s="39"/>
      <c r="BP552" s="39"/>
      <c r="BQ552" s="39"/>
      <c r="BR552" s="39"/>
      <c r="BS552" s="39"/>
      <c r="BT552" s="39"/>
      <c r="BU552" s="39"/>
      <c r="BV552" s="39"/>
      <c r="BW552" s="39"/>
      <c r="BX552" s="39"/>
      <c r="BY552" s="39"/>
      <c r="BZ552" s="39"/>
      <c r="CA552" s="39"/>
      <c r="CB552" s="39"/>
      <c r="CC552" s="39"/>
      <c r="CD552" s="39"/>
      <c r="CE552" s="39"/>
      <c r="CF552" s="39"/>
      <c r="CG552" s="39"/>
    </row>
    <row r="553" spans="1:85" s="18" customFormat="1" outlineLevel="2" x14ac:dyDescent="0.15">
      <c r="A553" s="21"/>
      <c r="B553" s="21"/>
      <c r="C553" s="26" t="s">
        <v>2445</v>
      </c>
      <c r="D553" s="21"/>
      <c r="E553" s="21" t="s">
        <v>2385</v>
      </c>
      <c r="F553" s="21"/>
      <c r="G553" s="21" t="s">
        <v>643</v>
      </c>
      <c r="H553" s="71" t="s">
        <v>2469</v>
      </c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8">
        <v>15</v>
      </c>
      <c r="AD553" s="10"/>
      <c r="AE553" s="4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  <c r="BO553" s="39"/>
      <c r="BP553" s="39"/>
      <c r="BQ553" s="39"/>
      <c r="BR553" s="39"/>
      <c r="BS553" s="39"/>
      <c r="BT553" s="39"/>
      <c r="BU553" s="39"/>
      <c r="BV553" s="39"/>
      <c r="BW553" s="39"/>
      <c r="BX553" s="39"/>
      <c r="BY553" s="39"/>
      <c r="BZ553" s="39"/>
      <c r="CA553" s="39"/>
      <c r="CB553" s="39"/>
      <c r="CC553" s="39"/>
      <c r="CD553" s="39"/>
      <c r="CE553" s="39"/>
      <c r="CF553" s="39"/>
      <c r="CG553" s="39"/>
    </row>
    <row r="554" spans="1:85" s="18" customFormat="1" ht="27" outlineLevel="2" x14ac:dyDescent="0.15">
      <c r="A554" s="21"/>
      <c r="B554" s="21"/>
      <c r="C554" s="26" t="s">
        <v>2351</v>
      </c>
      <c r="D554" s="21"/>
      <c r="E554" s="21" t="s">
        <v>2385</v>
      </c>
      <c r="F554" s="21"/>
      <c r="G554" s="21" t="s">
        <v>643</v>
      </c>
      <c r="H554" s="71" t="s">
        <v>2382</v>
      </c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8">
        <v>15</v>
      </c>
      <c r="AD554" s="10"/>
      <c r="AE554" s="4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  <c r="BO554" s="39"/>
      <c r="BP554" s="39"/>
      <c r="BQ554" s="39"/>
      <c r="BR554" s="39"/>
      <c r="BS554" s="39"/>
      <c r="BT554" s="39"/>
      <c r="BU554" s="39"/>
      <c r="BV554" s="39"/>
      <c r="BW554" s="39"/>
      <c r="BX554" s="39"/>
      <c r="BY554" s="39"/>
      <c r="BZ554" s="39"/>
      <c r="CA554" s="39"/>
      <c r="CB554" s="39"/>
      <c r="CC554" s="39"/>
      <c r="CD554" s="39"/>
      <c r="CE554" s="39"/>
      <c r="CF554" s="39"/>
      <c r="CG554" s="39"/>
    </row>
    <row r="555" spans="1:85" s="18" customFormat="1" outlineLevel="2" x14ac:dyDescent="0.15">
      <c r="A555" s="57"/>
      <c r="B555" s="52"/>
      <c r="C555" s="58"/>
      <c r="D555" s="52"/>
      <c r="E555" s="52" t="s">
        <v>2798</v>
      </c>
      <c r="F555" s="52"/>
      <c r="G555" s="21" t="s">
        <v>643</v>
      </c>
      <c r="H555" s="78" t="s">
        <v>2928</v>
      </c>
      <c r="I555" s="52"/>
      <c r="J555" s="52"/>
      <c r="K555" s="52"/>
      <c r="L555" s="52"/>
      <c r="M555" s="53">
        <v>9</v>
      </c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4"/>
      <c r="Y555" s="55"/>
      <c r="Z555" s="54"/>
      <c r="AA555" s="55"/>
      <c r="AB555" s="55"/>
      <c r="AC555" s="55">
        <f>2*M555</f>
        <v>18</v>
      </c>
      <c r="AD555" s="54"/>
      <c r="AE555" s="49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9"/>
      <c r="BP555" s="39"/>
      <c r="BQ555" s="39"/>
      <c r="BR555" s="39"/>
      <c r="BS555" s="39"/>
      <c r="BT555" s="39"/>
      <c r="BU555" s="39"/>
      <c r="BV555" s="39"/>
      <c r="BW555" s="39"/>
      <c r="BX555" s="39"/>
      <c r="BY555" s="39"/>
      <c r="BZ555" s="39"/>
      <c r="CA555" s="39"/>
      <c r="CB555" s="39"/>
      <c r="CC555" s="39"/>
      <c r="CD555" s="39"/>
      <c r="CE555" s="39"/>
      <c r="CF555" s="39"/>
      <c r="CG555" s="39"/>
    </row>
    <row r="556" spans="1:85" s="18" customFormat="1" outlineLevel="1" x14ac:dyDescent="0.15">
      <c r="A556" s="57"/>
      <c r="B556" s="52"/>
      <c r="C556" s="58"/>
      <c r="D556" s="52"/>
      <c r="E556" s="52"/>
      <c r="F556" s="52"/>
      <c r="G556" s="88" t="s">
        <v>3134</v>
      </c>
      <c r="H556" s="78"/>
      <c r="I556" s="52"/>
      <c r="J556" s="52"/>
      <c r="K556" s="52"/>
      <c r="L556" s="52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4"/>
      <c r="Y556" s="55"/>
      <c r="Z556" s="54"/>
      <c r="AA556" s="55"/>
      <c r="AB556" s="55"/>
      <c r="AC556" s="55">
        <f>SUBTOTAL(9,AC544:AC555)</f>
        <v>568.07585898709033</v>
      </c>
      <c r="AD556" s="54"/>
      <c r="AE556" s="4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9"/>
      <c r="BP556" s="39"/>
      <c r="BQ556" s="39"/>
      <c r="BR556" s="39"/>
      <c r="BS556" s="39"/>
      <c r="BT556" s="39"/>
      <c r="BU556" s="39"/>
      <c r="BV556" s="39"/>
      <c r="BW556" s="39"/>
      <c r="BX556" s="39"/>
      <c r="BY556" s="39"/>
      <c r="BZ556" s="39"/>
      <c r="CA556" s="39"/>
      <c r="CB556" s="39"/>
      <c r="CC556" s="39"/>
      <c r="CD556" s="39"/>
      <c r="CE556" s="39"/>
      <c r="CF556" s="39"/>
      <c r="CG556" s="39"/>
    </row>
    <row r="557" spans="1:85" s="18" customFormat="1" outlineLevel="2" x14ac:dyDescent="0.15">
      <c r="A557" s="21"/>
      <c r="B557" s="21"/>
      <c r="C557" s="26" t="s">
        <v>2449</v>
      </c>
      <c r="D557" s="21"/>
      <c r="E557" s="21" t="s">
        <v>2385</v>
      </c>
      <c r="F557" s="21"/>
      <c r="G557" s="21" t="s">
        <v>2514</v>
      </c>
      <c r="H557" s="71" t="s">
        <v>2484</v>
      </c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8">
        <v>15</v>
      </c>
      <c r="AD557" s="10"/>
      <c r="AE557" s="4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9"/>
      <c r="BP557" s="39"/>
      <c r="BQ557" s="39"/>
      <c r="BR557" s="39"/>
      <c r="BS557" s="39"/>
      <c r="BT557" s="39"/>
      <c r="BU557" s="39"/>
      <c r="BV557" s="39"/>
      <c r="BW557" s="39"/>
      <c r="BX557" s="39"/>
      <c r="BY557" s="39"/>
      <c r="BZ557" s="39"/>
      <c r="CA557" s="39"/>
      <c r="CB557" s="39"/>
      <c r="CC557" s="39"/>
      <c r="CD557" s="39"/>
      <c r="CE557" s="39"/>
      <c r="CF557" s="39"/>
      <c r="CG557" s="39"/>
    </row>
    <row r="558" spans="1:85" s="18" customFormat="1" outlineLevel="2" x14ac:dyDescent="0.15">
      <c r="A558" s="21"/>
      <c r="B558" s="21"/>
      <c r="C558" s="26" t="s">
        <v>2448</v>
      </c>
      <c r="D558" s="21"/>
      <c r="E558" s="21" t="s">
        <v>2385</v>
      </c>
      <c r="F558" s="21"/>
      <c r="G558" s="21" t="s">
        <v>2514</v>
      </c>
      <c r="H558" s="71" t="s">
        <v>2484</v>
      </c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8">
        <v>15</v>
      </c>
      <c r="AD558" s="10"/>
      <c r="AE558" s="4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9"/>
      <c r="BP558" s="39"/>
      <c r="BQ558" s="39"/>
      <c r="BR558" s="39"/>
      <c r="BS558" s="39"/>
      <c r="BT558" s="39"/>
      <c r="BU558" s="39"/>
      <c r="BV558" s="39"/>
      <c r="BW558" s="39"/>
      <c r="BX558" s="39"/>
      <c r="BY558" s="39"/>
      <c r="BZ558" s="39"/>
      <c r="CA558" s="39"/>
      <c r="CB558" s="39"/>
      <c r="CC558" s="39"/>
      <c r="CD558" s="39"/>
      <c r="CE558" s="39"/>
      <c r="CF558" s="39"/>
      <c r="CG558" s="39"/>
    </row>
    <row r="559" spans="1:85" s="18" customFormat="1" outlineLevel="1" x14ac:dyDescent="0.15">
      <c r="A559" s="21"/>
      <c r="B559" s="21"/>
      <c r="C559" s="26"/>
      <c r="D559" s="21"/>
      <c r="E559" s="21"/>
      <c r="F559" s="21"/>
      <c r="G559" s="88" t="s">
        <v>3135</v>
      </c>
      <c r="H559" s="7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8">
        <f>SUBTOTAL(9,AC557:AC558)</f>
        <v>30</v>
      </c>
      <c r="AD559" s="10"/>
      <c r="AE559" s="4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  <c r="BN559" s="39"/>
      <c r="BO559" s="39"/>
      <c r="BP559" s="39"/>
      <c r="BQ559" s="39"/>
      <c r="BR559" s="39"/>
      <c r="BS559" s="39"/>
      <c r="BT559" s="39"/>
      <c r="BU559" s="39"/>
      <c r="BV559" s="39"/>
      <c r="BW559" s="39"/>
      <c r="BX559" s="39"/>
      <c r="BY559" s="39"/>
      <c r="BZ559" s="39"/>
      <c r="CA559" s="39"/>
      <c r="CB559" s="39"/>
      <c r="CC559" s="39"/>
      <c r="CD559" s="39"/>
      <c r="CE559" s="39"/>
      <c r="CF559" s="39"/>
      <c r="CG559" s="39"/>
    </row>
    <row r="560" spans="1:85" s="46" customFormat="1" outlineLevel="2" x14ac:dyDescent="0.15">
      <c r="A560" s="10">
        <v>2015</v>
      </c>
      <c r="B560" s="21" t="s">
        <v>475</v>
      </c>
      <c r="C560" s="26" t="s">
        <v>476</v>
      </c>
      <c r="D560" s="21" t="s">
        <v>1379</v>
      </c>
      <c r="E560" s="21" t="s">
        <v>2280</v>
      </c>
      <c r="F560" s="10">
        <v>3</v>
      </c>
      <c r="G560" s="21" t="s">
        <v>480</v>
      </c>
      <c r="H560" s="71" t="s">
        <v>481</v>
      </c>
      <c r="I560" s="21" t="s">
        <v>86</v>
      </c>
      <c r="J560" s="21" t="s">
        <v>24</v>
      </c>
      <c r="K560" s="21" t="s">
        <v>45</v>
      </c>
      <c r="L560" s="10">
        <v>17</v>
      </c>
      <c r="M560" s="10">
        <v>35</v>
      </c>
      <c r="N560" s="21" t="s">
        <v>87</v>
      </c>
      <c r="O560" s="21" t="s">
        <v>482</v>
      </c>
      <c r="P560" s="21" t="s">
        <v>28</v>
      </c>
      <c r="Q560" s="21" t="s">
        <v>217</v>
      </c>
      <c r="R560" s="21" t="s">
        <v>483</v>
      </c>
      <c r="S560" s="10">
        <v>1</v>
      </c>
      <c r="T560" s="10">
        <v>48</v>
      </c>
      <c r="U560" s="10">
        <v>48</v>
      </c>
      <c r="V560" s="21" t="s">
        <v>31</v>
      </c>
      <c r="W560" s="21" t="s">
        <v>31</v>
      </c>
      <c r="X560" s="10"/>
      <c r="Y560" s="28">
        <f>IF(M560&lt;25,1,1+(M560-25)/M560)</f>
        <v>1.2857142857142856</v>
      </c>
      <c r="Z560" s="10">
        <v>1</v>
      </c>
      <c r="AA560" s="28">
        <f>U560*Y560*Z560</f>
        <v>61.714285714285708</v>
      </c>
      <c r="AB560" s="28"/>
      <c r="AC560" s="28">
        <f>AA560+AB560</f>
        <v>61.714285714285708</v>
      </c>
      <c r="AD560" s="10"/>
      <c r="AE560" s="49"/>
      <c r="AF560" s="45"/>
      <c r="AG560" s="45"/>
      <c r="AH560" s="45"/>
      <c r="AI560" s="45"/>
      <c r="AJ560" s="45"/>
      <c r="AK560" s="45"/>
      <c r="AL560" s="45"/>
      <c r="AM560" s="45"/>
      <c r="AN560" s="45"/>
      <c r="AO560" s="45"/>
      <c r="AP560" s="45"/>
      <c r="AQ560" s="45"/>
      <c r="AR560" s="45"/>
      <c r="AS560" s="45"/>
      <c r="AT560" s="45"/>
      <c r="AU560" s="45"/>
      <c r="AV560" s="45"/>
      <c r="AW560" s="45"/>
      <c r="AX560" s="45"/>
      <c r="AY560" s="45"/>
      <c r="AZ560" s="45"/>
      <c r="BA560" s="45"/>
      <c r="BB560" s="45"/>
      <c r="BC560" s="45"/>
      <c r="BD560" s="45"/>
      <c r="BE560" s="45"/>
      <c r="BF560" s="45"/>
      <c r="BG560" s="45"/>
      <c r="BH560" s="45"/>
      <c r="BI560" s="45"/>
      <c r="BJ560" s="45"/>
      <c r="BK560" s="45"/>
      <c r="BL560" s="45"/>
      <c r="BM560" s="45"/>
      <c r="BN560" s="45"/>
      <c r="BO560" s="45"/>
      <c r="BP560" s="45"/>
      <c r="BQ560" s="45"/>
      <c r="BR560" s="45"/>
      <c r="BS560" s="45"/>
      <c r="BT560" s="45"/>
      <c r="BU560" s="45"/>
      <c r="BV560" s="45"/>
      <c r="BW560" s="45"/>
      <c r="BX560" s="45"/>
      <c r="BY560" s="45"/>
      <c r="BZ560" s="45"/>
      <c r="CA560" s="45"/>
      <c r="CB560" s="45"/>
      <c r="CC560" s="45"/>
      <c r="CD560" s="45"/>
      <c r="CE560" s="45"/>
      <c r="CF560" s="45"/>
      <c r="CG560" s="45"/>
    </row>
    <row r="561" spans="1:85" s="18" customFormat="1" outlineLevel="2" x14ac:dyDescent="0.15">
      <c r="A561" s="10">
        <v>2015</v>
      </c>
      <c r="B561" s="21" t="s">
        <v>1194</v>
      </c>
      <c r="C561" s="26" t="s">
        <v>1195</v>
      </c>
      <c r="D561" s="21" t="s">
        <v>1379</v>
      </c>
      <c r="E561" s="21" t="s">
        <v>2280</v>
      </c>
      <c r="F561" s="10">
        <v>3</v>
      </c>
      <c r="G561" s="21" t="s">
        <v>480</v>
      </c>
      <c r="H561" s="71" t="s">
        <v>481</v>
      </c>
      <c r="I561" s="21" t="s">
        <v>86</v>
      </c>
      <c r="J561" s="21" t="s">
        <v>24</v>
      </c>
      <c r="K561" s="21" t="s">
        <v>45</v>
      </c>
      <c r="L561" s="10">
        <v>57</v>
      </c>
      <c r="M561" s="10">
        <v>49</v>
      </c>
      <c r="N561" s="21" t="s">
        <v>356</v>
      </c>
      <c r="O561" s="21" t="s">
        <v>1196</v>
      </c>
      <c r="P561" s="21" t="s">
        <v>28</v>
      </c>
      <c r="Q561" s="21" t="s">
        <v>217</v>
      </c>
      <c r="R561" s="21" t="s">
        <v>1197</v>
      </c>
      <c r="S561" s="10">
        <v>1</v>
      </c>
      <c r="T561" s="10">
        <v>48</v>
      </c>
      <c r="U561" s="10">
        <v>48</v>
      </c>
      <c r="V561" s="21" t="s">
        <v>31</v>
      </c>
      <c r="W561" s="21" t="s">
        <v>31</v>
      </c>
      <c r="X561" s="10"/>
      <c r="Y561" s="28">
        <f>IF(M561&lt;25,1,1+(M561-25)/M561)</f>
        <v>1.489795918367347</v>
      </c>
      <c r="Z561" s="10">
        <v>1</v>
      </c>
      <c r="AA561" s="28">
        <f>U561*Y561*Z561</f>
        <v>71.510204081632651</v>
      </c>
      <c r="AB561" s="28"/>
      <c r="AC561" s="28">
        <f>AA561+AB561</f>
        <v>71.510204081632651</v>
      </c>
      <c r="AD561" s="10"/>
      <c r="AE561" s="4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39"/>
      <c r="BQ561" s="39"/>
      <c r="BR561" s="39"/>
      <c r="BS561" s="39"/>
      <c r="BT561" s="39"/>
      <c r="BU561" s="39"/>
      <c r="BV561" s="39"/>
      <c r="BW561" s="39"/>
      <c r="BX561" s="39"/>
      <c r="BY561" s="39"/>
      <c r="BZ561" s="39"/>
      <c r="CA561" s="39"/>
      <c r="CB561" s="39"/>
      <c r="CC561" s="39"/>
      <c r="CD561" s="39"/>
      <c r="CE561" s="39"/>
      <c r="CF561" s="39"/>
      <c r="CG561" s="39"/>
    </row>
    <row r="562" spans="1:85" s="18" customFormat="1" outlineLevel="2" x14ac:dyDescent="0.15">
      <c r="A562" s="10">
        <v>2014</v>
      </c>
      <c r="B562" s="21" t="s">
        <v>228</v>
      </c>
      <c r="C562" s="26" t="s">
        <v>229</v>
      </c>
      <c r="D562" s="21" t="s">
        <v>1380</v>
      </c>
      <c r="E562" s="19" t="s">
        <v>2289</v>
      </c>
      <c r="F562" s="10">
        <v>3</v>
      </c>
      <c r="G562" s="21" t="s">
        <v>480</v>
      </c>
      <c r="H562" s="71" t="s">
        <v>2488</v>
      </c>
      <c r="I562" s="21" t="s">
        <v>1407</v>
      </c>
      <c r="J562" s="21" t="s">
        <v>120</v>
      </c>
      <c r="K562" s="21" t="s">
        <v>1408</v>
      </c>
      <c r="L562" s="10">
        <v>60</v>
      </c>
      <c r="M562" s="10">
        <v>10</v>
      </c>
      <c r="N562" s="21" t="s">
        <v>1409</v>
      </c>
      <c r="O562" s="21" t="s">
        <v>316</v>
      </c>
      <c r="P562" s="21" t="s">
        <v>28</v>
      </c>
      <c r="Q562" s="21" t="s">
        <v>1357</v>
      </c>
      <c r="R562" s="21" t="s">
        <v>1410</v>
      </c>
      <c r="S562" s="10">
        <v>1</v>
      </c>
      <c r="T562" s="10">
        <v>48</v>
      </c>
      <c r="U562" s="10">
        <v>32</v>
      </c>
      <c r="V562" s="21" t="s">
        <v>31</v>
      </c>
      <c r="W562" s="10">
        <v>16</v>
      </c>
      <c r="X562" s="27">
        <v>1</v>
      </c>
      <c r="Y562" s="28">
        <f>IF(M562&lt;25,1,1+(M562-25)/M562)</f>
        <v>1</v>
      </c>
      <c r="Z562" s="10">
        <v>1</v>
      </c>
      <c r="AA562" s="28">
        <f>U562*Y562*Z562</f>
        <v>32</v>
      </c>
      <c r="AB562" s="28">
        <f>X562*W562*Y562</f>
        <v>16</v>
      </c>
      <c r="AC562" s="28">
        <f>AA562+AB562</f>
        <v>48</v>
      </c>
      <c r="AD562" s="10"/>
      <c r="AE562" s="4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39"/>
      <c r="BQ562" s="39"/>
      <c r="BR562" s="39"/>
      <c r="BS562" s="39"/>
      <c r="BT562" s="39"/>
      <c r="BU562" s="39"/>
      <c r="BV562" s="39"/>
      <c r="BW562" s="39"/>
      <c r="BX562" s="39"/>
      <c r="BY562" s="39"/>
      <c r="BZ562" s="39"/>
      <c r="CA562" s="39"/>
      <c r="CB562" s="39"/>
      <c r="CC562" s="39"/>
      <c r="CD562" s="39"/>
      <c r="CE562" s="39"/>
      <c r="CF562" s="39"/>
      <c r="CG562" s="39"/>
    </row>
    <row r="563" spans="1:85" s="18" customFormat="1" outlineLevel="2" x14ac:dyDescent="0.15">
      <c r="A563" s="21"/>
      <c r="B563" s="21"/>
      <c r="C563" s="21" t="s">
        <v>2617</v>
      </c>
      <c r="D563" s="21" t="s">
        <v>2580</v>
      </c>
      <c r="E563" s="21" t="s">
        <v>2581</v>
      </c>
      <c r="F563" s="21"/>
      <c r="G563" s="21" t="s">
        <v>480</v>
      </c>
      <c r="H563" s="71" t="s">
        <v>2619</v>
      </c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 t="s">
        <v>29</v>
      </c>
      <c r="AC563" s="21">
        <v>20.57</v>
      </c>
      <c r="AD563" s="21" t="s">
        <v>2745</v>
      </c>
      <c r="AE563" s="4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39"/>
      <c r="BQ563" s="39"/>
      <c r="BR563" s="39"/>
      <c r="BS563" s="39"/>
      <c r="BT563" s="39"/>
      <c r="BU563" s="39"/>
      <c r="BV563" s="39"/>
      <c r="BW563" s="39"/>
      <c r="BX563" s="39"/>
      <c r="BY563" s="39"/>
      <c r="BZ563" s="39"/>
      <c r="CA563" s="39"/>
      <c r="CB563" s="39"/>
      <c r="CC563" s="39"/>
      <c r="CD563" s="39"/>
      <c r="CE563" s="39"/>
      <c r="CF563" s="39"/>
      <c r="CG563" s="39"/>
    </row>
    <row r="564" spans="1:85" s="18" customFormat="1" outlineLevel="2" x14ac:dyDescent="0.15">
      <c r="A564" s="21"/>
      <c r="B564" s="21"/>
      <c r="C564" s="21" t="s">
        <v>2636</v>
      </c>
      <c r="D564" s="21" t="s">
        <v>2580</v>
      </c>
      <c r="E564" s="21" t="s">
        <v>2581</v>
      </c>
      <c r="F564" s="21"/>
      <c r="G564" s="21" t="s">
        <v>480</v>
      </c>
      <c r="H564" s="71" t="s">
        <v>2619</v>
      </c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 t="s">
        <v>29</v>
      </c>
      <c r="AC564" s="21">
        <v>24</v>
      </c>
      <c r="AD564" s="21" t="s">
        <v>2745</v>
      </c>
      <c r="AE564" s="4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39"/>
      <c r="BQ564" s="39"/>
      <c r="BR564" s="39"/>
      <c r="BS564" s="39"/>
      <c r="BT564" s="39"/>
      <c r="BU564" s="39"/>
      <c r="BV564" s="39"/>
      <c r="BW564" s="39"/>
      <c r="BX564" s="39"/>
      <c r="BY564" s="39"/>
      <c r="BZ564" s="39"/>
      <c r="CA564" s="39"/>
      <c r="CB564" s="39"/>
      <c r="CC564" s="39"/>
      <c r="CD564" s="39"/>
      <c r="CE564" s="39"/>
      <c r="CF564" s="39"/>
      <c r="CG564" s="39"/>
    </row>
    <row r="565" spans="1:85" s="18" customFormat="1" outlineLevel="2" x14ac:dyDescent="0.15">
      <c r="A565" s="10"/>
      <c r="B565" s="10"/>
      <c r="C565" s="25"/>
      <c r="D565" s="10"/>
      <c r="E565" s="27" t="s">
        <v>2320</v>
      </c>
      <c r="F565" s="10"/>
      <c r="G565" s="21" t="s">
        <v>480</v>
      </c>
      <c r="H565" s="72" t="s">
        <v>481</v>
      </c>
      <c r="I565" s="10"/>
      <c r="J565" s="10"/>
      <c r="K565" s="10"/>
      <c r="L565" s="10"/>
      <c r="M565" s="29">
        <v>5</v>
      </c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28"/>
      <c r="Z565" s="10"/>
      <c r="AA565" s="28"/>
      <c r="AB565" s="28"/>
      <c r="AC565" s="28">
        <f>M565*14</f>
        <v>70</v>
      </c>
      <c r="AD565" s="10"/>
      <c r="AE565" s="4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39"/>
      <c r="BQ565" s="39"/>
      <c r="BR565" s="39"/>
      <c r="BS565" s="39"/>
      <c r="BT565" s="39"/>
      <c r="BU565" s="39"/>
      <c r="BV565" s="39"/>
      <c r="BW565" s="39"/>
      <c r="BX565" s="39"/>
      <c r="BY565" s="39"/>
      <c r="BZ565" s="39"/>
      <c r="CA565" s="39"/>
      <c r="CB565" s="39"/>
      <c r="CC565" s="39"/>
      <c r="CD565" s="39"/>
      <c r="CE565" s="39"/>
      <c r="CF565" s="39"/>
      <c r="CG565" s="39"/>
    </row>
    <row r="566" spans="1:85" s="18" customFormat="1" outlineLevel="2" x14ac:dyDescent="0.15">
      <c r="A566" s="57"/>
      <c r="B566" s="52"/>
      <c r="C566" s="58"/>
      <c r="D566" s="52"/>
      <c r="E566" s="52" t="s">
        <v>2798</v>
      </c>
      <c r="F566" s="52"/>
      <c r="G566" s="21" t="s">
        <v>480</v>
      </c>
      <c r="H566" s="78" t="s">
        <v>2929</v>
      </c>
      <c r="I566" s="52"/>
      <c r="J566" s="52"/>
      <c r="K566" s="52"/>
      <c r="L566" s="52"/>
      <c r="M566" s="53">
        <v>14</v>
      </c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4"/>
      <c r="Y566" s="55"/>
      <c r="Z566" s="54"/>
      <c r="AA566" s="55"/>
      <c r="AB566" s="55"/>
      <c r="AC566" s="55">
        <f>2*M566</f>
        <v>28</v>
      </c>
      <c r="AD566" s="54"/>
      <c r="AE566" s="4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39"/>
      <c r="BQ566" s="39"/>
      <c r="BR566" s="39"/>
      <c r="BS566" s="39"/>
      <c r="BT566" s="39"/>
      <c r="BU566" s="39"/>
      <c r="BV566" s="39"/>
      <c r="BW566" s="39"/>
      <c r="BX566" s="39"/>
      <c r="BY566" s="39"/>
      <c r="BZ566" s="39"/>
      <c r="CA566" s="39"/>
      <c r="CB566" s="39"/>
      <c r="CC566" s="39"/>
      <c r="CD566" s="39"/>
      <c r="CE566" s="39"/>
      <c r="CF566" s="39"/>
      <c r="CG566" s="39"/>
    </row>
    <row r="567" spans="1:85" s="18" customFormat="1" outlineLevel="1" x14ac:dyDescent="0.15">
      <c r="A567" s="57"/>
      <c r="B567" s="52"/>
      <c r="C567" s="58"/>
      <c r="D567" s="52"/>
      <c r="E567" s="52"/>
      <c r="F567" s="52"/>
      <c r="G567" s="88" t="s">
        <v>3136</v>
      </c>
      <c r="H567" s="78"/>
      <c r="I567" s="52"/>
      <c r="J567" s="52"/>
      <c r="K567" s="52"/>
      <c r="L567" s="52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4"/>
      <c r="Y567" s="55"/>
      <c r="Z567" s="54"/>
      <c r="AA567" s="55"/>
      <c r="AB567" s="55"/>
      <c r="AC567" s="55">
        <f>SUBTOTAL(9,AC560:AC566)</f>
        <v>323.79448979591837</v>
      </c>
      <c r="AD567" s="54"/>
      <c r="AE567" s="4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39"/>
      <c r="BQ567" s="39"/>
      <c r="BR567" s="39"/>
      <c r="BS567" s="39"/>
      <c r="BT567" s="39"/>
      <c r="BU567" s="39"/>
      <c r="BV567" s="39"/>
      <c r="BW567" s="39"/>
      <c r="BX567" s="39"/>
      <c r="BY567" s="39"/>
      <c r="BZ567" s="39"/>
      <c r="CA567" s="39"/>
      <c r="CB567" s="39"/>
      <c r="CC567" s="39"/>
      <c r="CD567" s="39"/>
      <c r="CE567" s="39"/>
      <c r="CF567" s="39"/>
      <c r="CG567" s="39"/>
    </row>
    <row r="568" spans="1:85" s="18" customFormat="1" outlineLevel="2" x14ac:dyDescent="0.15">
      <c r="A568" s="57"/>
      <c r="B568" s="52"/>
      <c r="C568" s="58"/>
      <c r="D568" s="52"/>
      <c r="E568" s="52" t="s">
        <v>2798</v>
      </c>
      <c r="F568" s="52"/>
      <c r="G568" s="21" t="s">
        <v>3045</v>
      </c>
      <c r="H568" s="78" t="s">
        <v>3044</v>
      </c>
      <c r="I568" s="52"/>
      <c r="J568" s="52"/>
      <c r="K568" s="52"/>
      <c r="L568" s="52"/>
      <c r="M568" s="53">
        <v>9</v>
      </c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4"/>
      <c r="Y568" s="55"/>
      <c r="Z568" s="54"/>
      <c r="AA568" s="55"/>
      <c r="AB568" s="55"/>
      <c r="AC568" s="55">
        <f>2*M568</f>
        <v>18</v>
      </c>
      <c r="AD568" s="54"/>
      <c r="AE568" s="4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39"/>
      <c r="BQ568" s="39"/>
      <c r="BR568" s="39"/>
      <c r="BS568" s="39"/>
      <c r="BT568" s="39"/>
      <c r="BU568" s="39"/>
      <c r="BV568" s="39"/>
      <c r="BW568" s="39"/>
      <c r="BX568" s="39"/>
      <c r="BY568" s="39"/>
      <c r="BZ568" s="39"/>
      <c r="CA568" s="39"/>
      <c r="CB568" s="39"/>
      <c r="CC568" s="39"/>
      <c r="CD568" s="39"/>
      <c r="CE568" s="39"/>
      <c r="CF568" s="39"/>
      <c r="CG568" s="39"/>
    </row>
    <row r="569" spans="1:85" s="18" customFormat="1" outlineLevel="1" x14ac:dyDescent="0.15">
      <c r="A569" s="57"/>
      <c r="B569" s="52"/>
      <c r="C569" s="58"/>
      <c r="D569" s="52"/>
      <c r="E569" s="52"/>
      <c r="F569" s="52"/>
      <c r="G569" s="88" t="s">
        <v>3137</v>
      </c>
      <c r="H569" s="78"/>
      <c r="I569" s="52"/>
      <c r="J569" s="52"/>
      <c r="K569" s="52"/>
      <c r="L569" s="52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4"/>
      <c r="Y569" s="55"/>
      <c r="Z569" s="54"/>
      <c r="AA569" s="55"/>
      <c r="AB569" s="55"/>
      <c r="AC569" s="55">
        <f>SUBTOTAL(9,AC568:AC568)</f>
        <v>18</v>
      </c>
      <c r="AD569" s="54"/>
      <c r="AE569" s="4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9"/>
      <c r="BQ569" s="39"/>
      <c r="BR569" s="39"/>
      <c r="BS569" s="39"/>
      <c r="BT569" s="39"/>
      <c r="BU569" s="39"/>
      <c r="BV569" s="39"/>
      <c r="BW569" s="39"/>
      <c r="BX569" s="39"/>
      <c r="BY569" s="39"/>
      <c r="BZ569" s="39"/>
      <c r="CA569" s="39"/>
      <c r="CB569" s="39"/>
      <c r="CC569" s="39"/>
      <c r="CD569" s="39"/>
      <c r="CE569" s="39"/>
      <c r="CF569" s="39"/>
      <c r="CG569" s="39"/>
    </row>
    <row r="570" spans="1:85" s="18" customFormat="1" outlineLevel="2" x14ac:dyDescent="0.15">
      <c r="A570" s="10">
        <v>2014</v>
      </c>
      <c r="B570" s="21" t="s">
        <v>228</v>
      </c>
      <c r="C570" s="26" t="s">
        <v>229</v>
      </c>
      <c r="D570" s="21" t="s">
        <v>1413</v>
      </c>
      <c r="E570" s="19" t="s">
        <v>2289</v>
      </c>
      <c r="F570" s="10">
        <v>3</v>
      </c>
      <c r="G570" s="21" t="s">
        <v>239</v>
      </c>
      <c r="H570" s="71" t="s">
        <v>240</v>
      </c>
      <c r="I570" s="21" t="s">
        <v>23</v>
      </c>
      <c r="J570" s="21" t="s">
        <v>24</v>
      </c>
      <c r="K570" s="21" t="s">
        <v>25</v>
      </c>
      <c r="L570" s="10">
        <v>35</v>
      </c>
      <c r="M570" s="10">
        <v>12</v>
      </c>
      <c r="N570" s="21" t="s">
        <v>1425</v>
      </c>
      <c r="O570" s="21" t="s">
        <v>1426</v>
      </c>
      <c r="P570" s="21" t="s">
        <v>28</v>
      </c>
      <c r="Q570" s="21" t="s">
        <v>1354</v>
      </c>
      <c r="R570" s="21" t="s">
        <v>1427</v>
      </c>
      <c r="S570" s="10">
        <v>1</v>
      </c>
      <c r="T570" s="10">
        <v>48</v>
      </c>
      <c r="U570" s="10">
        <v>32</v>
      </c>
      <c r="V570" s="21" t="s">
        <v>31</v>
      </c>
      <c r="W570" s="10">
        <v>16</v>
      </c>
      <c r="X570" s="27">
        <v>1</v>
      </c>
      <c r="Y570" s="28">
        <f>IF(M570&lt;25,1,1+(M570-25)/M570)</f>
        <v>1</v>
      </c>
      <c r="Z570" s="10">
        <v>1</v>
      </c>
      <c r="AA570" s="28">
        <f>U570*Y570*Z570</f>
        <v>32</v>
      </c>
      <c r="AB570" s="28">
        <f>X570*W570*Y570</f>
        <v>16</v>
      </c>
      <c r="AC570" s="28">
        <f>AA570+AB570</f>
        <v>48</v>
      </c>
      <c r="AD570" s="10"/>
      <c r="AE570" s="4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39"/>
      <c r="BQ570" s="39"/>
      <c r="BR570" s="39"/>
      <c r="BS570" s="39"/>
      <c r="BT570" s="39"/>
      <c r="BU570" s="39"/>
      <c r="BV570" s="39"/>
      <c r="BW570" s="39"/>
      <c r="BX570" s="39"/>
      <c r="BY570" s="39"/>
      <c r="BZ570" s="39"/>
      <c r="CA570" s="39"/>
      <c r="CB570" s="39"/>
      <c r="CC570" s="39"/>
      <c r="CD570" s="39"/>
      <c r="CE570" s="39"/>
      <c r="CF570" s="39"/>
      <c r="CG570" s="39"/>
    </row>
    <row r="571" spans="1:85" s="18" customFormat="1" outlineLevel="2" x14ac:dyDescent="0.15">
      <c r="A571" s="10">
        <v>2015</v>
      </c>
      <c r="B571" s="21" t="s">
        <v>228</v>
      </c>
      <c r="C571" s="26" t="s">
        <v>229</v>
      </c>
      <c r="D571" s="21" t="s">
        <v>1379</v>
      </c>
      <c r="E571" s="19" t="s">
        <v>2289</v>
      </c>
      <c r="F571" s="10">
        <v>3</v>
      </c>
      <c r="G571" s="21" t="s">
        <v>239</v>
      </c>
      <c r="H571" s="71" t="s">
        <v>240</v>
      </c>
      <c r="I571" s="21" t="s">
        <v>23</v>
      </c>
      <c r="J571" s="21" t="s">
        <v>24</v>
      </c>
      <c r="K571" s="21" t="s">
        <v>25</v>
      </c>
      <c r="L571" s="10">
        <v>40</v>
      </c>
      <c r="M571" s="10">
        <v>23</v>
      </c>
      <c r="N571" s="21" t="s">
        <v>46</v>
      </c>
      <c r="O571" s="21" t="s">
        <v>241</v>
      </c>
      <c r="P571" s="21" t="s">
        <v>28</v>
      </c>
      <c r="Q571" s="21" t="s">
        <v>233</v>
      </c>
      <c r="R571" s="21" t="s">
        <v>242</v>
      </c>
      <c r="S571" s="10">
        <v>1</v>
      </c>
      <c r="T571" s="10">
        <v>48</v>
      </c>
      <c r="U571" s="10">
        <v>32</v>
      </c>
      <c r="V571" s="21" t="s">
        <v>31</v>
      </c>
      <c r="W571" s="10">
        <v>16</v>
      </c>
      <c r="X571" s="27">
        <v>1</v>
      </c>
      <c r="Y571" s="28">
        <f>IF(M571&lt;25,1,1+(M571-25)/M571)</f>
        <v>1</v>
      </c>
      <c r="Z571" s="10">
        <v>1</v>
      </c>
      <c r="AA571" s="28">
        <f>U571*Y571*Z571</f>
        <v>32</v>
      </c>
      <c r="AB571" s="28">
        <f>X571*W571*Y571</f>
        <v>16</v>
      </c>
      <c r="AC571" s="28">
        <f>AA571+AB571</f>
        <v>48</v>
      </c>
      <c r="AD571" s="10"/>
      <c r="AE571" s="4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39"/>
      <c r="BQ571" s="39"/>
      <c r="BR571" s="39"/>
      <c r="BS571" s="39"/>
      <c r="BT571" s="39"/>
      <c r="BU571" s="39"/>
      <c r="BV571" s="39"/>
      <c r="BW571" s="39"/>
      <c r="BX571" s="39"/>
      <c r="BY571" s="39"/>
      <c r="BZ571" s="39"/>
      <c r="CA571" s="39"/>
      <c r="CB571" s="39"/>
      <c r="CC571" s="39"/>
      <c r="CD571" s="39"/>
      <c r="CE571" s="39"/>
      <c r="CF571" s="39"/>
      <c r="CG571" s="39"/>
    </row>
    <row r="572" spans="1:85" s="18" customFormat="1" outlineLevel="2" x14ac:dyDescent="0.15">
      <c r="A572" s="10">
        <v>2016</v>
      </c>
      <c r="B572" s="21" t="s">
        <v>407</v>
      </c>
      <c r="C572" s="26" t="s">
        <v>408</v>
      </c>
      <c r="D572" s="21" t="s">
        <v>1413</v>
      </c>
      <c r="E572" s="21" t="s">
        <v>2295</v>
      </c>
      <c r="F572" s="10">
        <v>3</v>
      </c>
      <c r="G572" s="21" t="s">
        <v>239</v>
      </c>
      <c r="H572" s="71" t="s">
        <v>240</v>
      </c>
      <c r="I572" s="21" t="s">
        <v>23</v>
      </c>
      <c r="J572" s="21" t="s">
        <v>24</v>
      </c>
      <c r="K572" s="21" t="s">
        <v>25</v>
      </c>
      <c r="L572" s="10">
        <v>88</v>
      </c>
      <c r="M572" s="10">
        <v>88</v>
      </c>
      <c r="N572" s="21" t="s">
        <v>1539</v>
      </c>
      <c r="O572" s="21" t="s">
        <v>419</v>
      </c>
      <c r="P572" s="21" t="s">
        <v>28</v>
      </c>
      <c r="Q572" s="21" t="s">
        <v>29</v>
      </c>
      <c r="R572" s="21" t="s">
        <v>2188</v>
      </c>
      <c r="S572" s="10">
        <v>1</v>
      </c>
      <c r="T572" s="10">
        <v>48</v>
      </c>
      <c r="U572" s="10">
        <v>32</v>
      </c>
      <c r="V572" s="10"/>
      <c r="W572" s="10">
        <v>16</v>
      </c>
      <c r="X572" s="27">
        <v>1</v>
      </c>
      <c r="Y572" s="28">
        <f>IF(M572&lt;25,1,1+(M572-25)/M572)</f>
        <v>1.7159090909090908</v>
      </c>
      <c r="Z572" s="10">
        <v>1</v>
      </c>
      <c r="AA572" s="28">
        <f>U572*Y572*Z572</f>
        <v>54.909090909090907</v>
      </c>
      <c r="AB572" s="28">
        <f>X572*W572*Y572</f>
        <v>27.454545454545453</v>
      </c>
      <c r="AC572" s="28">
        <f>AA572+AB572</f>
        <v>82.36363636363636</v>
      </c>
      <c r="AD572" s="10"/>
      <c r="AE572" s="4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39"/>
      <c r="BQ572" s="39"/>
      <c r="BR572" s="39"/>
      <c r="BS572" s="39"/>
      <c r="BT572" s="39"/>
      <c r="BU572" s="39"/>
      <c r="BV572" s="39"/>
      <c r="BW572" s="39"/>
      <c r="BX572" s="39"/>
      <c r="BY572" s="39"/>
      <c r="BZ572" s="39"/>
      <c r="CA572" s="39"/>
      <c r="CB572" s="39"/>
      <c r="CC572" s="39"/>
      <c r="CD572" s="39"/>
      <c r="CE572" s="39"/>
      <c r="CF572" s="39"/>
      <c r="CG572" s="39"/>
    </row>
    <row r="573" spans="1:85" s="18" customFormat="1" outlineLevel="2" x14ac:dyDescent="0.15">
      <c r="A573" s="21"/>
      <c r="B573" s="21"/>
      <c r="C573" s="21" t="s">
        <v>2650</v>
      </c>
      <c r="D573" s="21" t="s">
        <v>2580</v>
      </c>
      <c r="E573" s="21" t="s">
        <v>2581</v>
      </c>
      <c r="F573" s="21"/>
      <c r="G573" s="21" t="s">
        <v>239</v>
      </c>
      <c r="H573" s="71" t="s">
        <v>2652</v>
      </c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 t="s">
        <v>29</v>
      </c>
      <c r="AC573" s="21">
        <v>16</v>
      </c>
      <c r="AD573" s="21" t="s">
        <v>2745</v>
      </c>
      <c r="AE573" s="49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39"/>
      <c r="BQ573" s="39"/>
      <c r="BR573" s="39"/>
      <c r="BS573" s="39"/>
      <c r="BT573" s="39"/>
      <c r="BU573" s="39"/>
      <c r="BV573" s="39"/>
      <c r="BW573" s="39"/>
      <c r="BX573" s="39"/>
      <c r="BY573" s="39"/>
      <c r="BZ573" s="39"/>
      <c r="CA573" s="39"/>
      <c r="CB573" s="39"/>
      <c r="CC573" s="39"/>
      <c r="CD573" s="39"/>
      <c r="CE573" s="39"/>
      <c r="CF573" s="39"/>
      <c r="CG573" s="39"/>
    </row>
    <row r="574" spans="1:85" s="18" customFormat="1" outlineLevel="2" x14ac:dyDescent="0.15">
      <c r="A574" s="10"/>
      <c r="B574" s="10"/>
      <c r="C574" s="25"/>
      <c r="D574" s="10"/>
      <c r="E574" s="27" t="s">
        <v>2320</v>
      </c>
      <c r="F574" s="10"/>
      <c r="G574" s="21" t="s">
        <v>239</v>
      </c>
      <c r="H574" s="72" t="s">
        <v>240</v>
      </c>
      <c r="I574" s="10"/>
      <c r="J574" s="10"/>
      <c r="K574" s="10"/>
      <c r="L574" s="10"/>
      <c r="M574" s="29">
        <v>8</v>
      </c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28"/>
      <c r="Z574" s="10"/>
      <c r="AA574" s="28"/>
      <c r="AB574" s="28"/>
      <c r="AC574" s="28">
        <f>M574*14</f>
        <v>112</v>
      </c>
      <c r="AD574" s="10"/>
      <c r="AE574" s="4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39"/>
      <c r="BQ574" s="39"/>
      <c r="BR574" s="39"/>
      <c r="BS574" s="39"/>
      <c r="BT574" s="39"/>
      <c r="BU574" s="39"/>
      <c r="BV574" s="39"/>
      <c r="BW574" s="39"/>
      <c r="BX574" s="39"/>
      <c r="BY574" s="39"/>
      <c r="BZ574" s="39"/>
      <c r="CA574" s="39"/>
      <c r="CB574" s="39"/>
      <c r="CC574" s="39"/>
      <c r="CD574" s="39"/>
      <c r="CE574" s="39"/>
      <c r="CF574" s="39"/>
      <c r="CG574" s="39"/>
    </row>
    <row r="575" spans="1:85" s="18" customFormat="1" outlineLevel="2" x14ac:dyDescent="0.15">
      <c r="A575" s="57"/>
      <c r="B575" s="52"/>
      <c r="C575" s="58"/>
      <c r="D575" s="52"/>
      <c r="E575" s="52" t="s">
        <v>2798</v>
      </c>
      <c r="F575" s="52"/>
      <c r="G575" s="21" t="s">
        <v>239</v>
      </c>
      <c r="H575" s="78" t="s">
        <v>2930</v>
      </c>
      <c r="I575" s="52"/>
      <c r="J575" s="52"/>
      <c r="K575" s="52"/>
      <c r="L575" s="52"/>
      <c r="M575" s="53">
        <v>8</v>
      </c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4"/>
      <c r="Y575" s="55"/>
      <c r="Z575" s="54"/>
      <c r="AA575" s="55"/>
      <c r="AB575" s="55"/>
      <c r="AC575" s="55">
        <f>2*M575</f>
        <v>16</v>
      </c>
      <c r="AD575" s="54"/>
      <c r="AE575" s="49"/>
      <c r="AF575" s="39"/>
      <c r="AG575" s="39"/>
      <c r="AH575" s="39"/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39"/>
      <c r="BQ575" s="39"/>
      <c r="BR575" s="39"/>
      <c r="BS575" s="39"/>
      <c r="BT575" s="39"/>
      <c r="BU575" s="39"/>
      <c r="BV575" s="39"/>
      <c r="BW575" s="39"/>
      <c r="BX575" s="39"/>
      <c r="BY575" s="39"/>
      <c r="BZ575" s="39"/>
      <c r="CA575" s="39"/>
      <c r="CB575" s="39"/>
      <c r="CC575" s="39"/>
      <c r="CD575" s="39"/>
      <c r="CE575" s="39"/>
      <c r="CF575" s="39"/>
      <c r="CG575" s="39"/>
    </row>
    <row r="576" spans="1:85" s="18" customFormat="1" outlineLevel="1" x14ac:dyDescent="0.15">
      <c r="A576" s="57"/>
      <c r="B576" s="52"/>
      <c r="C576" s="58"/>
      <c r="D576" s="52"/>
      <c r="E576" s="52"/>
      <c r="F576" s="52"/>
      <c r="G576" s="88" t="s">
        <v>3138</v>
      </c>
      <c r="H576" s="78"/>
      <c r="I576" s="52"/>
      <c r="J576" s="52"/>
      <c r="K576" s="52"/>
      <c r="L576" s="52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4"/>
      <c r="Y576" s="55"/>
      <c r="Z576" s="54"/>
      <c r="AA576" s="55"/>
      <c r="AB576" s="55"/>
      <c r="AC576" s="55">
        <f>SUBTOTAL(9,AC570:AC575)</f>
        <v>322.36363636363637</v>
      </c>
      <c r="AD576" s="54"/>
      <c r="AE576" s="4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39"/>
      <c r="BQ576" s="39"/>
      <c r="BR576" s="39"/>
      <c r="BS576" s="39"/>
      <c r="BT576" s="39"/>
      <c r="BU576" s="39"/>
      <c r="BV576" s="39"/>
      <c r="BW576" s="39"/>
      <c r="BX576" s="39"/>
      <c r="BY576" s="39"/>
      <c r="BZ576" s="39"/>
      <c r="CA576" s="39"/>
      <c r="CB576" s="39"/>
      <c r="CC576" s="39"/>
      <c r="CD576" s="39"/>
      <c r="CE576" s="39"/>
      <c r="CF576" s="39"/>
      <c r="CG576" s="39"/>
    </row>
    <row r="577" spans="1:85" s="18" customFormat="1" outlineLevel="2" x14ac:dyDescent="0.15">
      <c r="A577" s="10">
        <v>2015</v>
      </c>
      <c r="B577" s="21" t="s">
        <v>641</v>
      </c>
      <c r="C577" s="26" t="s">
        <v>642</v>
      </c>
      <c r="D577" s="21" t="s">
        <v>1379</v>
      </c>
      <c r="E577" s="21" t="s">
        <v>2280</v>
      </c>
      <c r="F577" s="10">
        <v>3</v>
      </c>
      <c r="G577" s="21" t="s">
        <v>647</v>
      </c>
      <c r="H577" s="71" t="s">
        <v>648</v>
      </c>
      <c r="I577" s="21" t="s">
        <v>23</v>
      </c>
      <c r="J577" s="21" t="s">
        <v>24</v>
      </c>
      <c r="K577" s="21" t="s">
        <v>45</v>
      </c>
      <c r="L577" s="10">
        <v>55</v>
      </c>
      <c r="M577" s="10">
        <v>53</v>
      </c>
      <c r="N577" s="21" t="s">
        <v>559</v>
      </c>
      <c r="O577" s="21" t="s">
        <v>649</v>
      </c>
      <c r="P577" s="21" t="s">
        <v>28</v>
      </c>
      <c r="Q577" s="21" t="s">
        <v>42</v>
      </c>
      <c r="R577" s="21" t="s">
        <v>650</v>
      </c>
      <c r="S577" s="10">
        <v>1</v>
      </c>
      <c r="T577" s="10">
        <v>48</v>
      </c>
      <c r="U577" s="10">
        <v>48</v>
      </c>
      <c r="V577" s="21" t="s">
        <v>31</v>
      </c>
      <c r="W577" s="21" t="s">
        <v>31</v>
      </c>
      <c r="X577" s="10"/>
      <c r="Y577" s="28">
        <f>IF(M577&lt;25,1,1+(M577-25)/M577)</f>
        <v>1.5283018867924527</v>
      </c>
      <c r="Z577" s="10">
        <v>1</v>
      </c>
      <c r="AA577" s="28">
        <f>U577*Y577*Z577</f>
        <v>73.35849056603773</v>
      </c>
      <c r="AB577" s="28"/>
      <c r="AC577" s="28">
        <f>AA577+AB577</f>
        <v>73.35849056603773</v>
      </c>
      <c r="AD577" s="10"/>
      <c r="AE577" s="4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39"/>
      <c r="BQ577" s="39"/>
      <c r="BR577" s="39"/>
      <c r="BS577" s="39"/>
      <c r="BT577" s="39"/>
      <c r="BU577" s="39"/>
      <c r="BV577" s="39"/>
      <c r="BW577" s="39"/>
      <c r="BX577" s="39"/>
      <c r="BY577" s="39"/>
      <c r="BZ577" s="39"/>
      <c r="CA577" s="39"/>
      <c r="CB577" s="39"/>
      <c r="CC577" s="39"/>
      <c r="CD577" s="39"/>
      <c r="CE577" s="39"/>
      <c r="CF577" s="39"/>
      <c r="CG577" s="39"/>
    </row>
    <row r="578" spans="1:85" s="18" customFormat="1" outlineLevel="2" x14ac:dyDescent="0.15">
      <c r="A578" s="21"/>
      <c r="B578" s="21"/>
      <c r="C578" s="21" t="s">
        <v>2579</v>
      </c>
      <c r="D578" s="21" t="s">
        <v>2580</v>
      </c>
      <c r="E578" s="21" t="s">
        <v>2581</v>
      </c>
      <c r="F578" s="21"/>
      <c r="G578" s="21" t="s">
        <v>647</v>
      </c>
      <c r="H578" s="71" t="s">
        <v>2643</v>
      </c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 t="s">
        <v>29</v>
      </c>
      <c r="AC578" s="21">
        <v>23.84</v>
      </c>
      <c r="AD578" s="21" t="s">
        <v>2745</v>
      </c>
      <c r="AE578" s="4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39"/>
      <c r="BQ578" s="39"/>
      <c r="BR578" s="39"/>
      <c r="BS578" s="39"/>
      <c r="BT578" s="39"/>
      <c r="BU578" s="39"/>
      <c r="BV578" s="39"/>
      <c r="BW578" s="39"/>
      <c r="BX578" s="39"/>
      <c r="BY578" s="39"/>
      <c r="BZ578" s="39"/>
      <c r="CA578" s="39"/>
      <c r="CB578" s="39"/>
      <c r="CC578" s="39"/>
      <c r="CD578" s="39"/>
      <c r="CE578" s="39"/>
      <c r="CF578" s="39"/>
      <c r="CG578" s="39"/>
    </row>
    <row r="579" spans="1:85" s="18" customFormat="1" outlineLevel="2" x14ac:dyDescent="0.15">
      <c r="A579" s="10"/>
      <c r="B579" s="10"/>
      <c r="C579" s="25"/>
      <c r="D579" s="10"/>
      <c r="E579" s="27" t="s">
        <v>2320</v>
      </c>
      <c r="F579" s="10"/>
      <c r="G579" s="21" t="s">
        <v>647</v>
      </c>
      <c r="H579" s="72" t="s">
        <v>648</v>
      </c>
      <c r="I579" s="10"/>
      <c r="J579" s="10"/>
      <c r="K579" s="10"/>
      <c r="L579" s="10"/>
      <c r="M579" s="29">
        <v>6</v>
      </c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28"/>
      <c r="Z579" s="10"/>
      <c r="AA579" s="28"/>
      <c r="AB579" s="28"/>
      <c r="AC579" s="28">
        <f>M579*14</f>
        <v>84</v>
      </c>
      <c r="AD579" s="10"/>
      <c r="AE579" s="4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39"/>
      <c r="BQ579" s="39"/>
      <c r="BR579" s="39"/>
      <c r="BS579" s="39"/>
      <c r="BT579" s="39"/>
      <c r="BU579" s="39"/>
      <c r="BV579" s="39"/>
      <c r="BW579" s="39"/>
      <c r="BX579" s="39"/>
      <c r="BY579" s="39"/>
      <c r="BZ579" s="39"/>
      <c r="CA579" s="39"/>
      <c r="CB579" s="39"/>
      <c r="CC579" s="39"/>
      <c r="CD579" s="39"/>
      <c r="CE579" s="39"/>
      <c r="CF579" s="39"/>
      <c r="CG579" s="39"/>
    </row>
    <row r="580" spans="1:85" s="18" customFormat="1" outlineLevel="2" x14ac:dyDescent="0.15">
      <c r="A580" s="10">
        <v>2014</v>
      </c>
      <c r="B580" s="21" t="s">
        <v>1651</v>
      </c>
      <c r="C580" s="26" t="s">
        <v>1652</v>
      </c>
      <c r="D580" s="21" t="s">
        <v>1413</v>
      </c>
      <c r="E580" s="21" t="s">
        <v>2277</v>
      </c>
      <c r="F580" s="10">
        <v>2</v>
      </c>
      <c r="G580" s="21" t="s">
        <v>647</v>
      </c>
      <c r="H580" s="71" t="s">
        <v>648</v>
      </c>
      <c r="I580" s="21" t="s">
        <v>23</v>
      </c>
      <c r="J580" s="21" t="s">
        <v>24</v>
      </c>
      <c r="K580" s="21" t="s">
        <v>45</v>
      </c>
      <c r="L580" s="10">
        <v>124</v>
      </c>
      <c r="M580" s="10">
        <v>130</v>
      </c>
      <c r="N580" s="21" t="s">
        <v>1598</v>
      </c>
      <c r="O580" s="21" t="s">
        <v>2264</v>
      </c>
      <c r="P580" s="21" t="s">
        <v>28</v>
      </c>
      <c r="Q580" s="21" t="s">
        <v>1349</v>
      </c>
      <c r="R580" s="21" t="s">
        <v>2265</v>
      </c>
      <c r="S580" s="10">
        <v>1</v>
      </c>
      <c r="T580" s="21" t="s">
        <v>31</v>
      </c>
      <c r="U580" s="21" t="s">
        <v>31</v>
      </c>
      <c r="V580" s="21" t="s">
        <v>31</v>
      </c>
      <c r="W580" s="21" t="s">
        <v>31</v>
      </c>
      <c r="X580" s="10"/>
      <c r="Y580" s="28">
        <f>IF(M580&lt;25,1,1+(M580-25)/M580)</f>
        <v>1.8076923076923077</v>
      </c>
      <c r="Z580" s="10"/>
      <c r="AA580" s="28"/>
      <c r="AB580" s="28"/>
      <c r="AC580" s="28">
        <f>32*Y580*F580</f>
        <v>115.69230769230769</v>
      </c>
      <c r="AD580" s="10"/>
      <c r="AE580" s="4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39"/>
      <c r="BQ580" s="39"/>
      <c r="BR580" s="39"/>
      <c r="BS580" s="39"/>
      <c r="BT580" s="39"/>
      <c r="BU580" s="39"/>
      <c r="BV580" s="39"/>
      <c r="BW580" s="39"/>
      <c r="BX580" s="39"/>
      <c r="BY580" s="39"/>
      <c r="BZ580" s="39"/>
      <c r="CA580" s="39"/>
      <c r="CB580" s="39"/>
      <c r="CC580" s="39"/>
      <c r="CD580" s="39"/>
      <c r="CE580" s="39"/>
      <c r="CF580" s="39"/>
      <c r="CG580" s="39"/>
    </row>
    <row r="581" spans="1:85" s="18" customFormat="1" outlineLevel="2" x14ac:dyDescent="0.15">
      <c r="A581" s="57"/>
      <c r="B581" s="52"/>
      <c r="C581" s="58"/>
      <c r="D581" s="52"/>
      <c r="E581" s="52" t="s">
        <v>2798</v>
      </c>
      <c r="F581" s="52"/>
      <c r="G581" s="21" t="s">
        <v>647</v>
      </c>
      <c r="H581" s="78" t="s">
        <v>2931</v>
      </c>
      <c r="I581" s="52"/>
      <c r="J581" s="52"/>
      <c r="K581" s="52"/>
      <c r="L581" s="52"/>
      <c r="M581" s="53">
        <v>10</v>
      </c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4"/>
      <c r="Y581" s="55"/>
      <c r="Z581" s="54"/>
      <c r="AA581" s="55"/>
      <c r="AB581" s="55"/>
      <c r="AC581" s="55">
        <f>2*M581</f>
        <v>20</v>
      </c>
      <c r="AD581" s="54"/>
      <c r="AE581" s="4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39"/>
      <c r="BQ581" s="39"/>
      <c r="BR581" s="39"/>
      <c r="BS581" s="39"/>
      <c r="BT581" s="39"/>
      <c r="BU581" s="39"/>
      <c r="BV581" s="39"/>
      <c r="BW581" s="39"/>
      <c r="BX581" s="39"/>
      <c r="BY581" s="39"/>
      <c r="BZ581" s="39"/>
      <c r="CA581" s="39"/>
      <c r="CB581" s="39"/>
      <c r="CC581" s="39"/>
      <c r="CD581" s="39"/>
      <c r="CE581" s="39"/>
      <c r="CF581" s="39"/>
      <c r="CG581" s="39"/>
    </row>
    <row r="582" spans="1:85" s="18" customFormat="1" outlineLevel="1" x14ac:dyDescent="0.15">
      <c r="A582" s="57"/>
      <c r="B582" s="52"/>
      <c r="C582" s="58"/>
      <c r="D582" s="52"/>
      <c r="E582" s="52"/>
      <c r="F582" s="52"/>
      <c r="G582" s="88" t="s">
        <v>3139</v>
      </c>
      <c r="H582" s="78"/>
      <c r="I582" s="52"/>
      <c r="J582" s="52"/>
      <c r="K582" s="52"/>
      <c r="L582" s="52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4"/>
      <c r="Y582" s="55"/>
      <c r="Z582" s="54"/>
      <c r="AA582" s="55"/>
      <c r="AB582" s="55"/>
      <c r="AC582" s="55">
        <f>SUBTOTAL(9,AC577:AC581)</f>
        <v>316.8907982583454</v>
      </c>
      <c r="AD582" s="54"/>
      <c r="AE582" s="4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39"/>
      <c r="BQ582" s="39"/>
      <c r="BR582" s="39"/>
      <c r="BS582" s="39"/>
      <c r="BT582" s="39"/>
      <c r="BU582" s="39"/>
      <c r="BV582" s="39"/>
      <c r="BW582" s="39"/>
      <c r="BX582" s="39"/>
      <c r="BY582" s="39"/>
      <c r="BZ582" s="39"/>
      <c r="CA582" s="39"/>
      <c r="CB582" s="39"/>
      <c r="CC582" s="39"/>
      <c r="CD582" s="39"/>
      <c r="CE582" s="39"/>
      <c r="CF582" s="39"/>
      <c r="CG582" s="39"/>
    </row>
    <row r="583" spans="1:85" s="18" customFormat="1" outlineLevel="2" x14ac:dyDescent="0.15">
      <c r="A583" s="10">
        <v>2016</v>
      </c>
      <c r="B583" s="21" t="s">
        <v>591</v>
      </c>
      <c r="C583" s="26" t="s">
        <v>592</v>
      </c>
      <c r="D583" s="21" t="s">
        <v>1379</v>
      </c>
      <c r="E583" s="21" t="s">
        <v>2280</v>
      </c>
      <c r="F583" s="10">
        <v>4</v>
      </c>
      <c r="G583" s="21" t="s">
        <v>613</v>
      </c>
      <c r="H583" s="71" t="s">
        <v>614</v>
      </c>
      <c r="I583" s="21" t="s">
        <v>41</v>
      </c>
      <c r="J583" s="21" t="s">
        <v>24</v>
      </c>
      <c r="K583" s="21" t="s">
        <v>25</v>
      </c>
      <c r="L583" s="10">
        <v>130</v>
      </c>
      <c r="M583" s="10">
        <v>94</v>
      </c>
      <c r="N583" s="21" t="s">
        <v>618</v>
      </c>
      <c r="O583" s="21" t="s">
        <v>609</v>
      </c>
      <c r="P583" s="21" t="s">
        <v>28</v>
      </c>
      <c r="Q583" s="21" t="s">
        <v>616</v>
      </c>
      <c r="R583" s="21" t="s">
        <v>619</v>
      </c>
      <c r="S583" s="10">
        <v>1</v>
      </c>
      <c r="T583" s="10">
        <v>64</v>
      </c>
      <c r="U583" s="10">
        <v>64</v>
      </c>
      <c r="V583" s="21" t="s">
        <v>31</v>
      </c>
      <c r="W583" s="21" t="s">
        <v>31</v>
      </c>
      <c r="X583" s="10"/>
      <c r="Y583" s="28">
        <f>IF(M583&lt;25,1,1+(M583-25)/M583)</f>
        <v>1.7340425531914894</v>
      </c>
      <c r="Z583" s="10">
        <v>1</v>
      </c>
      <c r="AA583" s="28">
        <f>U583*Y583*Z583</f>
        <v>110.97872340425532</v>
      </c>
      <c r="AB583" s="28"/>
      <c r="AC583" s="28">
        <f>AA583+AB583</f>
        <v>110.97872340425532</v>
      </c>
      <c r="AD583" s="10"/>
      <c r="AE583" s="4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39"/>
      <c r="BQ583" s="39"/>
      <c r="BR583" s="39"/>
      <c r="BS583" s="39"/>
      <c r="BT583" s="39"/>
      <c r="BU583" s="39"/>
      <c r="BV583" s="39"/>
      <c r="BW583" s="39"/>
      <c r="BX583" s="39"/>
      <c r="BY583" s="39"/>
      <c r="BZ583" s="39"/>
      <c r="CA583" s="39"/>
      <c r="CB583" s="39"/>
      <c r="CC583" s="39"/>
      <c r="CD583" s="39"/>
      <c r="CE583" s="39"/>
      <c r="CF583" s="39"/>
      <c r="CG583" s="39"/>
    </row>
    <row r="584" spans="1:85" s="18" customFormat="1" outlineLevel="2" x14ac:dyDescent="0.15">
      <c r="A584" s="10">
        <v>2016</v>
      </c>
      <c r="B584" s="21" t="s">
        <v>591</v>
      </c>
      <c r="C584" s="26" t="s">
        <v>592</v>
      </c>
      <c r="D584" s="21" t="s">
        <v>1379</v>
      </c>
      <c r="E584" s="21" t="s">
        <v>2280</v>
      </c>
      <c r="F584" s="10">
        <v>4</v>
      </c>
      <c r="G584" s="21" t="s">
        <v>613</v>
      </c>
      <c r="H584" s="71" t="s">
        <v>614</v>
      </c>
      <c r="I584" s="21" t="s">
        <v>41</v>
      </c>
      <c r="J584" s="21" t="s">
        <v>24</v>
      </c>
      <c r="K584" s="21" t="s">
        <v>25</v>
      </c>
      <c r="L584" s="10">
        <v>150</v>
      </c>
      <c r="M584" s="10">
        <v>78</v>
      </c>
      <c r="N584" s="21" t="s">
        <v>615</v>
      </c>
      <c r="O584" s="21" t="s">
        <v>609</v>
      </c>
      <c r="P584" s="21" t="s">
        <v>28</v>
      </c>
      <c r="Q584" s="21" t="s">
        <v>616</v>
      </c>
      <c r="R584" s="21" t="s">
        <v>617</v>
      </c>
      <c r="S584" s="10">
        <v>1</v>
      </c>
      <c r="T584" s="10">
        <v>64</v>
      </c>
      <c r="U584" s="10">
        <v>64</v>
      </c>
      <c r="V584" s="21" t="s">
        <v>31</v>
      </c>
      <c r="W584" s="21" t="s">
        <v>31</v>
      </c>
      <c r="X584" s="10"/>
      <c r="Y584" s="28">
        <f>IF(M584&lt;25,1,1+(M584-25)/M584)</f>
        <v>1.6794871794871795</v>
      </c>
      <c r="Z584" s="10">
        <v>1</v>
      </c>
      <c r="AA584" s="28">
        <f>U584*Y584*Z584</f>
        <v>107.48717948717949</v>
      </c>
      <c r="AB584" s="28"/>
      <c r="AC584" s="28">
        <f>AA584+AB584</f>
        <v>107.48717948717949</v>
      </c>
      <c r="AD584" s="10"/>
      <c r="AE584" s="4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39"/>
      <c r="BQ584" s="39"/>
      <c r="BR584" s="39"/>
      <c r="BS584" s="39"/>
      <c r="BT584" s="39"/>
      <c r="BU584" s="39"/>
      <c r="BV584" s="39"/>
      <c r="BW584" s="39"/>
      <c r="BX584" s="39"/>
      <c r="BY584" s="39"/>
      <c r="BZ584" s="39"/>
      <c r="CA584" s="39"/>
      <c r="CB584" s="39"/>
      <c r="CC584" s="39"/>
      <c r="CD584" s="39"/>
      <c r="CE584" s="39"/>
      <c r="CF584" s="39"/>
      <c r="CG584" s="39"/>
    </row>
    <row r="585" spans="1:85" s="18" customFormat="1" outlineLevel="2" x14ac:dyDescent="0.15">
      <c r="A585" s="10">
        <v>2015</v>
      </c>
      <c r="B585" s="21" t="s">
        <v>672</v>
      </c>
      <c r="C585" s="26" t="s">
        <v>673</v>
      </c>
      <c r="D585" s="21" t="s">
        <v>1379</v>
      </c>
      <c r="E585" s="21" t="s">
        <v>2283</v>
      </c>
      <c r="F585" s="10">
        <v>3</v>
      </c>
      <c r="G585" s="21" t="s">
        <v>613</v>
      </c>
      <c r="H585" s="71" t="s">
        <v>614</v>
      </c>
      <c r="I585" s="21" t="s">
        <v>41</v>
      </c>
      <c r="J585" s="21" t="s">
        <v>24</v>
      </c>
      <c r="K585" s="21" t="s">
        <v>25</v>
      </c>
      <c r="L585" s="10">
        <v>70</v>
      </c>
      <c r="M585" s="10">
        <v>55</v>
      </c>
      <c r="N585" s="21" t="s">
        <v>287</v>
      </c>
      <c r="O585" s="21" t="s">
        <v>674</v>
      </c>
      <c r="P585" s="21" t="s">
        <v>28</v>
      </c>
      <c r="Q585" s="21" t="s">
        <v>42</v>
      </c>
      <c r="R585" s="21" t="s">
        <v>675</v>
      </c>
      <c r="S585" s="10">
        <v>1</v>
      </c>
      <c r="T585" s="10">
        <v>48</v>
      </c>
      <c r="U585" s="10">
        <v>48</v>
      </c>
      <c r="V585" s="21" t="s">
        <v>31</v>
      </c>
      <c r="W585" s="21" t="s">
        <v>31</v>
      </c>
      <c r="X585" s="10"/>
      <c r="Y585" s="28">
        <f>IF(M585&lt;25,1,1+(M585-25)/M585)</f>
        <v>1.5454545454545454</v>
      </c>
      <c r="Z585" s="10">
        <v>1.2</v>
      </c>
      <c r="AA585" s="28">
        <f>U585*Y585*Z585</f>
        <v>89.018181818181816</v>
      </c>
      <c r="AB585" s="28"/>
      <c r="AC585" s="28">
        <f>AA585+AB585</f>
        <v>89.018181818181816</v>
      </c>
      <c r="AD585" s="10"/>
      <c r="AE585" s="49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39"/>
      <c r="BQ585" s="39"/>
      <c r="BR585" s="39"/>
      <c r="BS585" s="39"/>
      <c r="BT585" s="39"/>
      <c r="BU585" s="39"/>
      <c r="BV585" s="39"/>
      <c r="BW585" s="39"/>
      <c r="BX585" s="39"/>
      <c r="BY585" s="39"/>
      <c r="BZ585" s="39"/>
      <c r="CA585" s="39"/>
      <c r="CB585" s="39"/>
      <c r="CC585" s="39"/>
      <c r="CD585" s="39"/>
      <c r="CE585" s="39"/>
      <c r="CF585" s="39"/>
      <c r="CG585" s="39"/>
    </row>
    <row r="586" spans="1:85" s="18" customFormat="1" outlineLevel="2" x14ac:dyDescent="0.15">
      <c r="A586" s="21"/>
      <c r="B586" s="21"/>
      <c r="C586" s="21" t="s">
        <v>2644</v>
      </c>
      <c r="D586" s="21" t="s">
        <v>2580</v>
      </c>
      <c r="E586" s="21" t="s">
        <v>2581</v>
      </c>
      <c r="F586" s="21"/>
      <c r="G586" s="21" t="s">
        <v>613</v>
      </c>
      <c r="H586" s="71" t="s">
        <v>2724</v>
      </c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 t="s">
        <v>29</v>
      </c>
      <c r="AC586" s="21">
        <v>32</v>
      </c>
      <c r="AD586" s="21" t="s">
        <v>2745</v>
      </c>
      <c r="AE586" s="4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39"/>
      <c r="BQ586" s="39"/>
      <c r="BR586" s="39"/>
      <c r="BS586" s="39"/>
      <c r="BT586" s="39"/>
      <c r="BU586" s="39"/>
      <c r="BV586" s="39"/>
      <c r="BW586" s="39"/>
      <c r="BX586" s="39"/>
      <c r="BY586" s="39"/>
      <c r="BZ586" s="39"/>
      <c r="CA586" s="39"/>
      <c r="CB586" s="39"/>
      <c r="CC586" s="39"/>
      <c r="CD586" s="39"/>
      <c r="CE586" s="39"/>
      <c r="CF586" s="39"/>
      <c r="CG586" s="39"/>
    </row>
    <row r="587" spans="1:85" s="18" customFormat="1" outlineLevel="2" x14ac:dyDescent="0.15">
      <c r="A587" s="21"/>
      <c r="B587" s="21"/>
      <c r="C587" s="21" t="s">
        <v>2038</v>
      </c>
      <c r="D587" s="21" t="s">
        <v>1380</v>
      </c>
      <c r="E587" s="21" t="s">
        <v>2578</v>
      </c>
      <c r="F587" s="21"/>
      <c r="G587" s="21" t="s">
        <v>613</v>
      </c>
      <c r="H587" s="71" t="s">
        <v>614</v>
      </c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>
        <v>36.880000000000003</v>
      </c>
      <c r="AD587" s="21" t="s">
        <v>2745</v>
      </c>
      <c r="AE587" s="4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39"/>
      <c r="BQ587" s="39"/>
      <c r="BR587" s="39"/>
      <c r="BS587" s="39"/>
      <c r="BT587" s="39"/>
      <c r="BU587" s="39"/>
      <c r="BV587" s="39"/>
      <c r="BW587" s="39"/>
      <c r="BX587" s="39"/>
      <c r="BY587" s="39"/>
      <c r="BZ587" s="39"/>
      <c r="CA587" s="39"/>
      <c r="CB587" s="39"/>
      <c r="CC587" s="39"/>
      <c r="CD587" s="39"/>
      <c r="CE587" s="39"/>
      <c r="CF587" s="39"/>
      <c r="CG587" s="39"/>
    </row>
    <row r="588" spans="1:85" s="18" customFormat="1" outlineLevel="2" x14ac:dyDescent="0.15">
      <c r="A588" s="10"/>
      <c r="B588" s="10"/>
      <c r="C588" s="25"/>
      <c r="D588" s="10"/>
      <c r="E588" s="27" t="s">
        <v>2320</v>
      </c>
      <c r="F588" s="10"/>
      <c r="G588" s="21" t="s">
        <v>613</v>
      </c>
      <c r="H588" s="72" t="s">
        <v>2787</v>
      </c>
      <c r="I588" s="10"/>
      <c r="J588" s="10"/>
      <c r="K588" s="10"/>
      <c r="L588" s="10"/>
      <c r="M588" s="29">
        <v>6</v>
      </c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28"/>
      <c r="Z588" s="10"/>
      <c r="AA588" s="28"/>
      <c r="AB588" s="28"/>
      <c r="AC588" s="28">
        <f>M588*14</f>
        <v>84</v>
      </c>
      <c r="AD588" s="10"/>
      <c r="AE588" s="4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39"/>
      <c r="BQ588" s="39"/>
      <c r="BR588" s="39"/>
      <c r="BS588" s="39"/>
      <c r="BT588" s="39"/>
      <c r="BU588" s="39"/>
      <c r="BV588" s="39"/>
      <c r="BW588" s="39"/>
      <c r="BX588" s="39"/>
      <c r="BY588" s="39"/>
      <c r="BZ588" s="39"/>
      <c r="CA588" s="39"/>
      <c r="CB588" s="39"/>
      <c r="CC588" s="39"/>
      <c r="CD588" s="39"/>
      <c r="CE588" s="39"/>
      <c r="CF588" s="39"/>
      <c r="CG588" s="39"/>
    </row>
    <row r="589" spans="1:85" s="18" customFormat="1" outlineLevel="2" x14ac:dyDescent="0.15">
      <c r="A589" s="10">
        <v>2016</v>
      </c>
      <c r="B589" s="21" t="s">
        <v>591</v>
      </c>
      <c r="C589" s="26" t="s">
        <v>592</v>
      </c>
      <c r="D589" s="21" t="s">
        <v>1413</v>
      </c>
      <c r="E589" s="21" t="s">
        <v>2269</v>
      </c>
      <c r="F589" s="10">
        <v>4</v>
      </c>
      <c r="G589" s="21" t="s">
        <v>613</v>
      </c>
      <c r="H589" s="71" t="s">
        <v>614</v>
      </c>
      <c r="I589" s="21" t="s">
        <v>41</v>
      </c>
      <c r="J589" s="21" t="s">
        <v>24</v>
      </c>
      <c r="K589" s="21" t="s">
        <v>25</v>
      </c>
      <c r="L589" s="10">
        <v>100</v>
      </c>
      <c r="M589" s="10">
        <v>89</v>
      </c>
      <c r="N589" s="21" t="s">
        <v>2205</v>
      </c>
      <c r="O589" s="21" t="s">
        <v>2206</v>
      </c>
      <c r="P589" s="21" t="s">
        <v>28</v>
      </c>
      <c r="Q589" s="21" t="s">
        <v>1951</v>
      </c>
      <c r="R589" s="21" t="s">
        <v>2207</v>
      </c>
      <c r="S589" s="10">
        <v>1</v>
      </c>
      <c r="T589" s="10">
        <v>51</v>
      </c>
      <c r="U589" s="10">
        <v>51</v>
      </c>
      <c r="V589" s="21" t="s">
        <v>29</v>
      </c>
      <c r="W589" s="21" t="s">
        <v>29</v>
      </c>
      <c r="X589" s="10"/>
      <c r="Y589" s="28">
        <f>IF(M589&lt;25,1,1+(M589-25)/M589)</f>
        <v>1.7191011235955056</v>
      </c>
      <c r="Z589" s="10">
        <v>1</v>
      </c>
      <c r="AA589" s="28"/>
      <c r="AB589" s="28"/>
      <c r="AC589" s="28">
        <f>U589*Z589*Y589</f>
        <v>87.674157303370791</v>
      </c>
      <c r="AD589" s="10"/>
      <c r="AE589" s="4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39"/>
      <c r="BQ589" s="39"/>
      <c r="BR589" s="39"/>
      <c r="BS589" s="39"/>
      <c r="BT589" s="39"/>
      <c r="BU589" s="39"/>
      <c r="BV589" s="39"/>
      <c r="BW589" s="39"/>
      <c r="BX589" s="39"/>
      <c r="BY589" s="39"/>
      <c r="BZ589" s="39"/>
      <c r="CA589" s="39"/>
      <c r="CB589" s="39"/>
      <c r="CC589" s="39"/>
      <c r="CD589" s="39"/>
      <c r="CE589" s="39"/>
      <c r="CF589" s="39"/>
      <c r="CG589" s="39"/>
    </row>
    <row r="590" spans="1:85" s="46" customFormat="1" outlineLevel="2" x14ac:dyDescent="0.15">
      <c r="A590" s="10">
        <v>2016</v>
      </c>
      <c r="B590" s="21" t="s">
        <v>591</v>
      </c>
      <c r="C590" s="26" t="s">
        <v>592</v>
      </c>
      <c r="D590" s="21" t="s">
        <v>1413</v>
      </c>
      <c r="E590" s="21" t="s">
        <v>2269</v>
      </c>
      <c r="F590" s="10">
        <v>4</v>
      </c>
      <c r="G590" s="21" t="s">
        <v>613</v>
      </c>
      <c r="H590" s="71" t="s">
        <v>614</v>
      </c>
      <c r="I590" s="21" t="s">
        <v>41</v>
      </c>
      <c r="J590" s="21" t="s">
        <v>24</v>
      </c>
      <c r="K590" s="21" t="s">
        <v>25</v>
      </c>
      <c r="L590" s="10">
        <v>100</v>
      </c>
      <c r="M590" s="10">
        <v>109</v>
      </c>
      <c r="N590" s="21" t="s">
        <v>2253</v>
      </c>
      <c r="O590" s="21" t="s">
        <v>2206</v>
      </c>
      <c r="P590" s="21" t="s">
        <v>28</v>
      </c>
      <c r="Q590" s="21" t="s">
        <v>1951</v>
      </c>
      <c r="R590" s="21" t="s">
        <v>2254</v>
      </c>
      <c r="S590" s="10">
        <v>1</v>
      </c>
      <c r="T590" s="10">
        <v>51</v>
      </c>
      <c r="U590" s="10">
        <v>51</v>
      </c>
      <c r="V590" s="21" t="s">
        <v>29</v>
      </c>
      <c r="W590" s="21" t="s">
        <v>29</v>
      </c>
      <c r="X590" s="10"/>
      <c r="Y590" s="28">
        <f>IF(M590&lt;25,1,1+(M590-25)/M590)</f>
        <v>1.7706422018348624</v>
      </c>
      <c r="Z590" s="10">
        <v>1</v>
      </c>
      <c r="AA590" s="28"/>
      <c r="AB590" s="28"/>
      <c r="AC590" s="28">
        <f>U590*Z590*Y590</f>
        <v>90.302752293577981</v>
      </c>
      <c r="AD590" s="10"/>
      <c r="AE590" s="49"/>
      <c r="AF590" s="45"/>
      <c r="AG590" s="45"/>
      <c r="AH590" s="45"/>
      <c r="AI590" s="45"/>
      <c r="AJ590" s="45"/>
      <c r="AK590" s="45"/>
      <c r="AL590" s="45"/>
      <c r="AM590" s="45"/>
      <c r="AN590" s="45"/>
      <c r="AO590" s="45"/>
      <c r="AP590" s="45"/>
      <c r="AQ590" s="45"/>
      <c r="AR590" s="45"/>
      <c r="AS590" s="45"/>
      <c r="AT590" s="45"/>
      <c r="AU590" s="45"/>
      <c r="AV590" s="45"/>
      <c r="AW590" s="45"/>
      <c r="AX590" s="45"/>
      <c r="AY590" s="45"/>
      <c r="AZ590" s="45"/>
      <c r="BA590" s="45"/>
      <c r="BB590" s="45"/>
      <c r="BC590" s="45"/>
      <c r="BD590" s="45"/>
      <c r="BE590" s="45"/>
      <c r="BF590" s="45"/>
      <c r="BG590" s="45"/>
      <c r="BH590" s="45"/>
      <c r="BI590" s="45"/>
      <c r="BJ590" s="45"/>
      <c r="BK590" s="45"/>
      <c r="BL590" s="45"/>
      <c r="BM590" s="45"/>
      <c r="BN590" s="45"/>
      <c r="BO590" s="45"/>
      <c r="BP590" s="45"/>
      <c r="BQ590" s="45"/>
      <c r="BR590" s="45"/>
      <c r="BS590" s="45"/>
      <c r="BT590" s="45"/>
      <c r="BU590" s="45"/>
      <c r="BV590" s="45"/>
      <c r="BW590" s="45"/>
      <c r="BX590" s="45"/>
      <c r="BY590" s="45"/>
      <c r="BZ590" s="45"/>
      <c r="CA590" s="45"/>
      <c r="CB590" s="45"/>
      <c r="CC590" s="45"/>
      <c r="CD590" s="45"/>
      <c r="CE590" s="45"/>
      <c r="CF590" s="45"/>
      <c r="CG590" s="45"/>
    </row>
    <row r="591" spans="1:85" s="18" customFormat="1" outlineLevel="2" x14ac:dyDescent="0.15">
      <c r="A591" s="57"/>
      <c r="B591" s="52"/>
      <c r="C591" s="58"/>
      <c r="D591" s="52"/>
      <c r="E591" s="52" t="s">
        <v>2798</v>
      </c>
      <c r="F591" s="52"/>
      <c r="G591" s="21" t="s">
        <v>613</v>
      </c>
      <c r="H591" s="78" t="s">
        <v>2932</v>
      </c>
      <c r="I591" s="52"/>
      <c r="J591" s="52"/>
      <c r="K591" s="52"/>
      <c r="L591" s="52"/>
      <c r="M591" s="53">
        <v>9</v>
      </c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4"/>
      <c r="Y591" s="55"/>
      <c r="Z591" s="54"/>
      <c r="AA591" s="55"/>
      <c r="AB591" s="55"/>
      <c r="AC591" s="55">
        <f>2*M591</f>
        <v>18</v>
      </c>
      <c r="AD591" s="54"/>
      <c r="AE591" s="4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39"/>
      <c r="BQ591" s="39"/>
      <c r="BR591" s="39"/>
      <c r="BS591" s="39"/>
      <c r="BT591" s="39"/>
      <c r="BU591" s="39"/>
      <c r="BV591" s="39"/>
      <c r="BW591" s="39"/>
      <c r="BX591" s="39"/>
      <c r="BY591" s="39"/>
      <c r="BZ591" s="39"/>
      <c r="CA591" s="39"/>
      <c r="CB591" s="39"/>
      <c r="CC591" s="39"/>
      <c r="CD591" s="39"/>
      <c r="CE591" s="39"/>
      <c r="CF591" s="39"/>
      <c r="CG591" s="39"/>
    </row>
    <row r="592" spans="1:85" s="18" customFormat="1" outlineLevel="1" x14ac:dyDescent="0.15">
      <c r="A592" s="57"/>
      <c r="B592" s="52"/>
      <c r="C592" s="58"/>
      <c r="D592" s="52"/>
      <c r="E592" s="52"/>
      <c r="F592" s="52"/>
      <c r="G592" s="88" t="s">
        <v>3140</v>
      </c>
      <c r="H592" s="78"/>
      <c r="I592" s="52"/>
      <c r="J592" s="52"/>
      <c r="K592" s="52"/>
      <c r="L592" s="52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4"/>
      <c r="Y592" s="55"/>
      <c r="Z592" s="54"/>
      <c r="AA592" s="55"/>
      <c r="AB592" s="55"/>
      <c r="AC592" s="55">
        <f>SUBTOTAL(9,AC583:AC591)</f>
        <v>656.34099430656545</v>
      </c>
      <c r="AD592" s="54"/>
      <c r="AE592" s="4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39"/>
      <c r="BQ592" s="39"/>
      <c r="BR592" s="39"/>
      <c r="BS592" s="39"/>
      <c r="BT592" s="39"/>
      <c r="BU592" s="39"/>
      <c r="BV592" s="39"/>
      <c r="BW592" s="39"/>
      <c r="BX592" s="39"/>
      <c r="BY592" s="39"/>
      <c r="BZ592" s="39"/>
      <c r="CA592" s="39"/>
      <c r="CB592" s="39"/>
      <c r="CC592" s="39"/>
      <c r="CD592" s="39"/>
      <c r="CE592" s="39"/>
      <c r="CF592" s="39"/>
      <c r="CG592" s="39"/>
    </row>
    <row r="593" spans="1:85" s="18" customFormat="1" outlineLevel="2" x14ac:dyDescent="0.15">
      <c r="A593" s="10">
        <v>2015</v>
      </c>
      <c r="B593" s="21" t="s">
        <v>1284</v>
      </c>
      <c r="C593" s="26" t="s">
        <v>1285</v>
      </c>
      <c r="D593" s="21" t="s">
        <v>1379</v>
      </c>
      <c r="E593" s="21" t="s">
        <v>2280</v>
      </c>
      <c r="F593" s="10">
        <v>3</v>
      </c>
      <c r="G593" s="21" t="s">
        <v>1288</v>
      </c>
      <c r="H593" s="71" t="s">
        <v>1289</v>
      </c>
      <c r="I593" s="21" t="s">
        <v>41</v>
      </c>
      <c r="J593" s="21" t="s">
        <v>24</v>
      </c>
      <c r="K593" s="21" t="s">
        <v>164</v>
      </c>
      <c r="L593" s="10">
        <v>22</v>
      </c>
      <c r="M593" s="10">
        <v>34</v>
      </c>
      <c r="N593" s="21" t="s">
        <v>46</v>
      </c>
      <c r="O593" s="21" t="s">
        <v>1290</v>
      </c>
      <c r="P593" s="21" t="s">
        <v>28</v>
      </c>
      <c r="Q593" s="21" t="s">
        <v>233</v>
      </c>
      <c r="R593" s="21" t="s">
        <v>1291</v>
      </c>
      <c r="S593" s="10">
        <v>1</v>
      </c>
      <c r="T593" s="10">
        <v>48</v>
      </c>
      <c r="U593" s="10">
        <v>48</v>
      </c>
      <c r="V593" s="21" t="s">
        <v>31</v>
      </c>
      <c r="W593" s="21" t="s">
        <v>31</v>
      </c>
      <c r="X593" s="10"/>
      <c r="Y593" s="28">
        <f>IF(M593&lt;25,1,1+(M593-25)/M593)</f>
        <v>1.2647058823529411</v>
      </c>
      <c r="Z593" s="10">
        <v>1</v>
      </c>
      <c r="AA593" s="28">
        <f>U593*Y593*Z593</f>
        <v>60.705882352941174</v>
      </c>
      <c r="AB593" s="28"/>
      <c r="AC593" s="28">
        <f>AA593+AB593</f>
        <v>60.705882352941174</v>
      </c>
      <c r="AD593" s="10"/>
      <c r="AE593" s="4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39"/>
      <c r="BQ593" s="39"/>
      <c r="BR593" s="39"/>
      <c r="BS593" s="39"/>
      <c r="BT593" s="39"/>
      <c r="BU593" s="39"/>
      <c r="BV593" s="39"/>
      <c r="BW593" s="39"/>
      <c r="BX593" s="39"/>
      <c r="BY593" s="39"/>
      <c r="BZ593" s="39"/>
      <c r="CA593" s="39"/>
      <c r="CB593" s="39"/>
      <c r="CC593" s="39"/>
      <c r="CD593" s="39"/>
      <c r="CE593" s="39"/>
      <c r="CF593" s="39"/>
      <c r="CG593" s="39"/>
    </row>
    <row r="594" spans="1:85" s="18" customFormat="1" outlineLevel="2" x14ac:dyDescent="0.15">
      <c r="A594" s="10">
        <v>2015</v>
      </c>
      <c r="B594" s="21" t="s">
        <v>1319</v>
      </c>
      <c r="C594" s="26" t="s">
        <v>1320</v>
      </c>
      <c r="D594" s="21" t="s">
        <v>1379</v>
      </c>
      <c r="E594" s="21" t="s">
        <v>2280</v>
      </c>
      <c r="F594" s="10">
        <v>3</v>
      </c>
      <c r="G594" s="21" t="s">
        <v>1288</v>
      </c>
      <c r="H594" s="71" t="s">
        <v>1289</v>
      </c>
      <c r="I594" s="21" t="s">
        <v>41</v>
      </c>
      <c r="J594" s="21" t="s">
        <v>24</v>
      </c>
      <c r="K594" s="21" t="s">
        <v>164</v>
      </c>
      <c r="L594" s="10">
        <v>27</v>
      </c>
      <c r="M594" s="10">
        <v>35</v>
      </c>
      <c r="N594" s="21" t="s">
        <v>781</v>
      </c>
      <c r="O594" s="21" t="s">
        <v>533</v>
      </c>
      <c r="P594" s="21" t="s">
        <v>28</v>
      </c>
      <c r="Q594" s="21" t="s">
        <v>233</v>
      </c>
      <c r="R594" s="21" t="s">
        <v>1321</v>
      </c>
      <c r="S594" s="10">
        <v>1</v>
      </c>
      <c r="T594" s="10">
        <v>48</v>
      </c>
      <c r="U594" s="10">
        <v>48</v>
      </c>
      <c r="V594" s="21" t="s">
        <v>31</v>
      </c>
      <c r="W594" s="21" t="s">
        <v>31</v>
      </c>
      <c r="X594" s="10"/>
      <c r="Y594" s="28">
        <f>IF(M594&lt;25,1,1+(M594-25)/M594)</f>
        <v>1.2857142857142856</v>
      </c>
      <c r="Z594" s="10">
        <v>1</v>
      </c>
      <c r="AA594" s="28">
        <f>U594*Y594*Z594</f>
        <v>61.714285714285708</v>
      </c>
      <c r="AB594" s="28"/>
      <c r="AC594" s="28">
        <f>AA594+AB594</f>
        <v>61.714285714285708</v>
      </c>
      <c r="AD594" s="10"/>
      <c r="AE594" s="4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39"/>
      <c r="BQ594" s="39"/>
      <c r="BR594" s="39"/>
      <c r="BS594" s="39"/>
      <c r="BT594" s="39"/>
      <c r="BU594" s="39"/>
      <c r="BV594" s="39"/>
      <c r="BW594" s="39"/>
      <c r="BX594" s="39"/>
      <c r="BY594" s="39"/>
      <c r="BZ594" s="39"/>
      <c r="CA594" s="39"/>
      <c r="CB594" s="39"/>
      <c r="CC594" s="39"/>
      <c r="CD594" s="39"/>
      <c r="CE594" s="39"/>
      <c r="CF594" s="39"/>
      <c r="CG594" s="39"/>
    </row>
    <row r="595" spans="1:85" s="18" customFormat="1" outlineLevel="2" x14ac:dyDescent="0.15">
      <c r="A595" s="21"/>
      <c r="B595" s="21"/>
      <c r="C595" s="21" t="s">
        <v>2589</v>
      </c>
      <c r="D595" s="21" t="s">
        <v>2580</v>
      </c>
      <c r="E595" s="21" t="s">
        <v>2581</v>
      </c>
      <c r="F595" s="21"/>
      <c r="G595" s="21" t="s">
        <v>1288</v>
      </c>
      <c r="H595" s="71" t="s">
        <v>2590</v>
      </c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 t="s">
        <v>29</v>
      </c>
      <c r="AC595" s="21">
        <v>20.239999999999998</v>
      </c>
      <c r="AD595" s="21" t="s">
        <v>2745</v>
      </c>
      <c r="AE595" s="4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9"/>
      <c r="BQ595" s="39"/>
      <c r="BR595" s="39"/>
      <c r="BS595" s="39"/>
      <c r="BT595" s="39"/>
      <c r="BU595" s="39"/>
      <c r="BV595" s="39"/>
      <c r="BW595" s="39"/>
      <c r="BX595" s="39"/>
      <c r="BY595" s="39"/>
      <c r="BZ595" s="39"/>
      <c r="CA595" s="39"/>
      <c r="CB595" s="39"/>
      <c r="CC595" s="39"/>
      <c r="CD595" s="39"/>
      <c r="CE595" s="39"/>
      <c r="CF595" s="39"/>
      <c r="CG595" s="39"/>
    </row>
    <row r="596" spans="1:85" s="18" customFormat="1" outlineLevel="2" x14ac:dyDescent="0.15">
      <c r="A596" s="21"/>
      <c r="B596" s="21"/>
      <c r="C596" s="21" t="s">
        <v>2715</v>
      </c>
      <c r="D596" s="21" t="s">
        <v>2580</v>
      </c>
      <c r="E596" s="21" t="s">
        <v>2581</v>
      </c>
      <c r="F596" s="21"/>
      <c r="G596" s="21" t="s">
        <v>1288</v>
      </c>
      <c r="H596" s="71" t="s">
        <v>2590</v>
      </c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 t="s">
        <v>29</v>
      </c>
      <c r="AC596" s="21">
        <v>32</v>
      </c>
      <c r="AD596" s="21" t="s">
        <v>2745</v>
      </c>
      <c r="AE596" s="4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9"/>
      <c r="BQ596" s="39"/>
      <c r="BR596" s="39"/>
      <c r="BS596" s="39"/>
      <c r="BT596" s="39"/>
      <c r="BU596" s="39"/>
      <c r="BV596" s="39"/>
      <c r="BW596" s="39"/>
      <c r="BX596" s="39"/>
      <c r="BY596" s="39"/>
      <c r="BZ596" s="39"/>
      <c r="CA596" s="39"/>
      <c r="CB596" s="39"/>
      <c r="CC596" s="39"/>
      <c r="CD596" s="39"/>
      <c r="CE596" s="39"/>
      <c r="CF596" s="39"/>
      <c r="CG596" s="39"/>
    </row>
    <row r="597" spans="1:85" s="18" customFormat="1" outlineLevel="2" x14ac:dyDescent="0.15">
      <c r="A597" s="61">
        <v>2016</v>
      </c>
      <c r="B597" s="61" t="s">
        <v>1665</v>
      </c>
      <c r="C597" s="61" t="s">
        <v>1666</v>
      </c>
      <c r="D597" s="62" t="s">
        <v>2757</v>
      </c>
      <c r="E597" s="21" t="s">
        <v>2758</v>
      </c>
      <c r="F597" s="62">
        <v>2</v>
      </c>
      <c r="G597" s="65" t="s">
        <v>2759</v>
      </c>
      <c r="H597" s="75" t="s">
        <v>2760</v>
      </c>
      <c r="I597" s="62"/>
      <c r="J597" s="62"/>
      <c r="K597" s="62"/>
      <c r="L597" s="62" t="s">
        <v>31</v>
      </c>
      <c r="M597" s="62">
        <v>30</v>
      </c>
      <c r="N597" s="62" t="s">
        <v>29</v>
      </c>
      <c r="O597" s="62" t="s">
        <v>29</v>
      </c>
      <c r="P597" s="62" t="s">
        <v>28</v>
      </c>
      <c r="Q597" s="62" t="s">
        <v>29</v>
      </c>
      <c r="R597" s="62" t="s">
        <v>1667</v>
      </c>
      <c r="S597" s="62">
        <v>1</v>
      </c>
      <c r="T597" s="62">
        <v>64</v>
      </c>
      <c r="U597" s="62" t="s">
        <v>31</v>
      </c>
      <c r="V597" s="62">
        <v>64</v>
      </c>
      <c r="W597" s="62" t="s">
        <v>31</v>
      </c>
      <c r="X597" s="62">
        <v>1</v>
      </c>
      <c r="Y597" s="62"/>
      <c r="Z597" s="62"/>
      <c r="AA597" s="62"/>
      <c r="AB597" s="62"/>
      <c r="AC597" s="62">
        <v>74.67</v>
      </c>
      <c r="AD597" s="21" t="s">
        <v>2761</v>
      </c>
      <c r="AE597" s="4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9"/>
      <c r="BQ597" s="39"/>
      <c r="BR597" s="39"/>
      <c r="BS597" s="39"/>
      <c r="BT597" s="39"/>
      <c r="BU597" s="39"/>
      <c r="BV597" s="39"/>
      <c r="BW597" s="39"/>
      <c r="BX597" s="39"/>
      <c r="BY597" s="39"/>
      <c r="BZ597" s="39"/>
      <c r="CA597" s="39"/>
      <c r="CB597" s="39"/>
      <c r="CC597" s="39"/>
      <c r="CD597" s="39"/>
      <c r="CE597" s="39"/>
      <c r="CF597" s="39"/>
      <c r="CG597" s="39"/>
    </row>
    <row r="598" spans="1:85" s="18" customFormat="1" outlineLevel="2" x14ac:dyDescent="0.15">
      <c r="A598" s="10"/>
      <c r="B598" s="10"/>
      <c r="C598" s="25"/>
      <c r="D598" s="10"/>
      <c r="E598" s="27" t="s">
        <v>2320</v>
      </c>
      <c r="F598" s="10"/>
      <c r="G598" s="21" t="s">
        <v>1288</v>
      </c>
      <c r="H598" s="72" t="s">
        <v>1289</v>
      </c>
      <c r="I598" s="10"/>
      <c r="J598" s="10"/>
      <c r="K598" s="10"/>
      <c r="L598" s="10"/>
      <c r="M598" s="29">
        <v>4</v>
      </c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28"/>
      <c r="Z598" s="10"/>
      <c r="AA598" s="28"/>
      <c r="AB598" s="28"/>
      <c r="AC598" s="28">
        <f>M598*14</f>
        <v>56</v>
      </c>
      <c r="AD598" s="10"/>
      <c r="AE598" s="4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9"/>
      <c r="BQ598" s="39"/>
      <c r="BR598" s="39"/>
      <c r="BS598" s="39"/>
      <c r="BT598" s="39"/>
      <c r="BU598" s="39"/>
      <c r="BV598" s="39"/>
      <c r="BW598" s="39"/>
      <c r="BX598" s="39"/>
      <c r="BY598" s="39"/>
      <c r="BZ598" s="39"/>
      <c r="CA598" s="39"/>
      <c r="CB598" s="39"/>
      <c r="CC598" s="39"/>
      <c r="CD598" s="39"/>
      <c r="CE598" s="39"/>
      <c r="CF598" s="39"/>
      <c r="CG598" s="39"/>
    </row>
    <row r="599" spans="1:85" s="18" customFormat="1" outlineLevel="2" x14ac:dyDescent="0.15">
      <c r="A599" s="57"/>
      <c r="B599" s="52"/>
      <c r="C599" s="58"/>
      <c r="D599" s="52"/>
      <c r="E599" s="52" t="s">
        <v>2798</v>
      </c>
      <c r="F599" s="52"/>
      <c r="G599" s="21" t="s">
        <v>1288</v>
      </c>
      <c r="H599" s="78" t="s">
        <v>2933</v>
      </c>
      <c r="I599" s="52"/>
      <c r="J599" s="52"/>
      <c r="K599" s="52"/>
      <c r="L599" s="52"/>
      <c r="M599" s="53">
        <v>10</v>
      </c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4"/>
      <c r="Y599" s="55"/>
      <c r="Z599" s="54"/>
      <c r="AA599" s="55"/>
      <c r="AB599" s="55"/>
      <c r="AC599" s="55">
        <f>2*M599</f>
        <v>20</v>
      </c>
      <c r="AD599" s="54"/>
      <c r="AE599" s="4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9"/>
      <c r="BQ599" s="39"/>
      <c r="BR599" s="39"/>
      <c r="BS599" s="39"/>
      <c r="BT599" s="39"/>
      <c r="BU599" s="39"/>
      <c r="BV599" s="39"/>
      <c r="BW599" s="39"/>
      <c r="BX599" s="39"/>
      <c r="BY599" s="39"/>
      <c r="BZ599" s="39"/>
      <c r="CA599" s="39"/>
      <c r="CB599" s="39"/>
      <c r="CC599" s="39"/>
      <c r="CD599" s="39"/>
      <c r="CE599" s="39"/>
      <c r="CF599" s="39"/>
      <c r="CG599" s="39"/>
    </row>
    <row r="600" spans="1:85" s="18" customFormat="1" outlineLevel="1" x14ac:dyDescent="0.15">
      <c r="A600" s="57"/>
      <c r="B600" s="52"/>
      <c r="C600" s="58"/>
      <c r="D600" s="52"/>
      <c r="E600" s="52"/>
      <c r="F600" s="52"/>
      <c r="G600" s="88" t="s">
        <v>3141</v>
      </c>
      <c r="H600" s="78"/>
      <c r="I600" s="52"/>
      <c r="J600" s="52"/>
      <c r="K600" s="52"/>
      <c r="L600" s="52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4"/>
      <c r="Y600" s="55"/>
      <c r="Z600" s="54"/>
      <c r="AA600" s="55"/>
      <c r="AB600" s="55"/>
      <c r="AC600" s="55">
        <f>SUBTOTAL(9,AC593:AC599)</f>
        <v>325.33016806722691</v>
      </c>
      <c r="AD600" s="54"/>
      <c r="AE600" s="4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9"/>
      <c r="BQ600" s="39"/>
      <c r="BR600" s="39"/>
      <c r="BS600" s="39"/>
      <c r="BT600" s="39"/>
      <c r="BU600" s="39"/>
      <c r="BV600" s="39"/>
      <c r="BW600" s="39"/>
      <c r="BX600" s="39"/>
      <c r="BY600" s="39"/>
      <c r="BZ600" s="39"/>
      <c r="CA600" s="39"/>
      <c r="CB600" s="39"/>
      <c r="CC600" s="39"/>
      <c r="CD600" s="39"/>
      <c r="CE600" s="39"/>
      <c r="CF600" s="39"/>
      <c r="CG600" s="39"/>
    </row>
    <row r="601" spans="1:85" s="18" customFormat="1" outlineLevel="2" x14ac:dyDescent="0.15">
      <c r="A601" s="21">
        <v>2016</v>
      </c>
      <c r="B601" s="21" t="s">
        <v>724</v>
      </c>
      <c r="C601" s="21" t="s">
        <v>725</v>
      </c>
      <c r="D601" s="21"/>
      <c r="E601" s="21" t="s">
        <v>2578</v>
      </c>
      <c r="F601" s="21"/>
      <c r="G601" s="21" t="s">
        <v>2523</v>
      </c>
      <c r="H601" s="71" t="s">
        <v>2312</v>
      </c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>
        <v>40</v>
      </c>
      <c r="AD601" s="21" t="s">
        <v>2745</v>
      </c>
      <c r="AE601" s="4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9"/>
      <c r="BQ601" s="39"/>
      <c r="BR601" s="39"/>
      <c r="BS601" s="39"/>
      <c r="BT601" s="39"/>
      <c r="BU601" s="39"/>
      <c r="BV601" s="39"/>
      <c r="BW601" s="39"/>
      <c r="BX601" s="39"/>
      <c r="BY601" s="39"/>
      <c r="BZ601" s="39"/>
      <c r="CA601" s="39"/>
      <c r="CB601" s="39"/>
      <c r="CC601" s="39"/>
      <c r="CD601" s="39"/>
      <c r="CE601" s="39"/>
      <c r="CF601" s="39"/>
      <c r="CG601" s="39"/>
    </row>
    <row r="602" spans="1:85" s="18" customFormat="1" outlineLevel="2" x14ac:dyDescent="0.15">
      <c r="A602" s="10"/>
      <c r="B602" s="10"/>
      <c r="C602" s="25"/>
      <c r="D602" s="10"/>
      <c r="E602" s="27" t="s">
        <v>2320</v>
      </c>
      <c r="F602" s="10"/>
      <c r="G602" s="21" t="s">
        <v>2523</v>
      </c>
      <c r="H602" s="72" t="s">
        <v>2312</v>
      </c>
      <c r="I602" s="10"/>
      <c r="J602" s="10"/>
      <c r="K602" s="10"/>
      <c r="L602" s="10"/>
      <c r="M602" s="29">
        <v>2</v>
      </c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28"/>
      <c r="Z602" s="10"/>
      <c r="AA602" s="28"/>
      <c r="AB602" s="28"/>
      <c r="AC602" s="28">
        <f>M602*14</f>
        <v>28</v>
      </c>
      <c r="AD602" s="10"/>
      <c r="AE602" s="4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9"/>
      <c r="BQ602" s="39"/>
      <c r="BR602" s="39"/>
      <c r="BS602" s="39"/>
      <c r="BT602" s="39"/>
      <c r="BU602" s="39"/>
      <c r="BV602" s="39"/>
      <c r="BW602" s="39"/>
      <c r="BX602" s="39"/>
      <c r="BY602" s="39"/>
      <c r="BZ602" s="39"/>
      <c r="CA602" s="39"/>
      <c r="CB602" s="39"/>
      <c r="CC602" s="39"/>
      <c r="CD602" s="39"/>
      <c r="CE602" s="39"/>
      <c r="CF602" s="39"/>
      <c r="CG602" s="39"/>
    </row>
    <row r="603" spans="1:85" s="18" customFormat="1" outlineLevel="2" x14ac:dyDescent="0.15">
      <c r="A603" s="10">
        <v>2017</v>
      </c>
      <c r="B603" s="21" t="s">
        <v>742</v>
      </c>
      <c r="C603" s="26" t="s">
        <v>743</v>
      </c>
      <c r="D603" s="21" t="s">
        <v>1379</v>
      </c>
      <c r="E603" s="19" t="s">
        <v>2289</v>
      </c>
      <c r="F603" s="10">
        <v>3</v>
      </c>
      <c r="G603" s="21" t="s">
        <v>2523</v>
      </c>
      <c r="H603" s="72" t="s">
        <v>2312</v>
      </c>
      <c r="I603" s="21" t="s">
        <v>23</v>
      </c>
      <c r="J603" s="21" t="s">
        <v>24</v>
      </c>
      <c r="K603" s="21" t="s">
        <v>25</v>
      </c>
      <c r="L603" s="10">
        <v>100</v>
      </c>
      <c r="M603" s="10">
        <v>101</v>
      </c>
      <c r="N603" s="21" t="s">
        <v>303</v>
      </c>
      <c r="O603" s="21" t="s">
        <v>749</v>
      </c>
      <c r="P603" s="21" t="s">
        <v>28</v>
      </c>
      <c r="Q603" s="21" t="s">
        <v>29</v>
      </c>
      <c r="R603" s="21" t="s">
        <v>750</v>
      </c>
      <c r="S603" s="10">
        <v>1</v>
      </c>
      <c r="T603" s="10">
        <v>48</v>
      </c>
      <c r="U603" s="10">
        <v>24</v>
      </c>
      <c r="V603" s="21" t="s">
        <v>31</v>
      </c>
      <c r="W603" s="10">
        <v>24</v>
      </c>
      <c r="X603" s="27">
        <v>1</v>
      </c>
      <c r="Y603" s="28">
        <f>IF(M603&lt;25,1,1+(M603-25)/M603)</f>
        <v>1.7524752475247525</v>
      </c>
      <c r="Z603" s="10">
        <v>1</v>
      </c>
      <c r="AA603" s="28">
        <f>U603*Y603*Z603</f>
        <v>42.059405940594061</v>
      </c>
      <c r="AB603" s="28">
        <f>X603*W603*Y603</f>
        <v>42.059405940594061</v>
      </c>
      <c r="AC603" s="28">
        <v>42</v>
      </c>
      <c r="AD603" s="10"/>
      <c r="AE603" s="4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9"/>
      <c r="BQ603" s="39"/>
      <c r="BR603" s="39"/>
      <c r="BS603" s="39"/>
      <c r="BT603" s="39"/>
      <c r="BU603" s="39"/>
      <c r="BV603" s="39"/>
      <c r="BW603" s="39"/>
      <c r="BX603" s="39"/>
      <c r="BY603" s="39"/>
      <c r="BZ603" s="39"/>
      <c r="CA603" s="39"/>
      <c r="CB603" s="39"/>
      <c r="CC603" s="39"/>
      <c r="CD603" s="39"/>
      <c r="CE603" s="39"/>
      <c r="CF603" s="39"/>
      <c r="CG603" s="39"/>
    </row>
    <row r="604" spans="1:85" s="18" customFormat="1" outlineLevel="2" x14ac:dyDescent="0.15">
      <c r="A604" s="57"/>
      <c r="B604" s="52"/>
      <c r="C604" s="58"/>
      <c r="D604" s="52"/>
      <c r="E604" s="52" t="s">
        <v>2798</v>
      </c>
      <c r="F604" s="52"/>
      <c r="G604" s="21" t="s">
        <v>2523</v>
      </c>
      <c r="H604" s="78" t="s">
        <v>2934</v>
      </c>
      <c r="I604" s="52"/>
      <c r="J604" s="52"/>
      <c r="K604" s="52"/>
      <c r="L604" s="52"/>
      <c r="M604" s="53">
        <v>4</v>
      </c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4"/>
      <c r="Y604" s="55"/>
      <c r="Z604" s="54"/>
      <c r="AA604" s="55"/>
      <c r="AB604" s="55"/>
      <c r="AC604" s="55">
        <f>2*M604</f>
        <v>8</v>
      </c>
      <c r="AD604" s="54"/>
      <c r="AE604" s="49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39"/>
      <c r="BQ604" s="39"/>
      <c r="BR604" s="39"/>
      <c r="BS604" s="39"/>
      <c r="BT604" s="39"/>
      <c r="BU604" s="39"/>
      <c r="BV604" s="39"/>
      <c r="BW604" s="39"/>
      <c r="BX604" s="39"/>
      <c r="BY604" s="39"/>
      <c r="BZ604" s="39"/>
      <c r="CA604" s="39"/>
      <c r="CB604" s="39"/>
      <c r="CC604" s="39"/>
      <c r="CD604" s="39"/>
      <c r="CE604" s="39"/>
      <c r="CF604" s="39"/>
      <c r="CG604" s="39"/>
    </row>
    <row r="605" spans="1:85" s="18" customFormat="1" outlineLevel="1" x14ac:dyDescent="0.15">
      <c r="A605" s="57"/>
      <c r="B605" s="52"/>
      <c r="C605" s="58"/>
      <c r="D605" s="52"/>
      <c r="E605" s="52"/>
      <c r="F605" s="52"/>
      <c r="G605" s="88" t="s">
        <v>3142</v>
      </c>
      <c r="H605" s="78"/>
      <c r="I605" s="52"/>
      <c r="J605" s="52"/>
      <c r="K605" s="52"/>
      <c r="L605" s="52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4"/>
      <c r="Y605" s="55"/>
      <c r="Z605" s="54"/>
      <c r="AA605" s="55"/>
      <c r="AB605" s="55"/>
      <c r="AC605" s="55">
        <f>SUBTOTAL(9,AC601:AC604)</f>
        <v>118</v>
      </c>
      <c r="AD605" s="54"/>
      <c r="AE605" s="49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39"/>
      <c r="BQ605" s="39"/>
      <c r="BR605" s="39"/>
      <c r="BS605" s="39"/>
      <c r="BT605" s="39"/>
      <c r="BU605" s="39"/>
      <c r="BV605" s="39"/>
      <c r="BW605" s="39"/>
      <c r="BX605" s="39"/>
      <c r="BY605" s="39"/>
      <c r="BZ605" s="39"/>
      <c r="CA605" s="39"/>
      <c r="CB605" s="39"/>
      <c r="CC605" s="39"/>
      <c r="CD605" s="39"/>
      <c r="CE605" s="39"/>
      <c r="CF605" s="39"/>
      <c r="CG605" s="39"/>
    </row>
    <row r="606" spans="1:85" s="46" customFormat="1" outlineLevel="2" x14ac:dyDescent="0.15">
      <c r="A606" s="10">
        <v>2016</v>
      </c>
      <c r="B606" s="21" t="s">
        <v>407</v>
      </c>
      <c r="C606" s="26" t="s">
        <v>408</v>
      </c>
      <c r="D606" s="21" t="s">
        <v>1413</v>
      </c>
      <c r="E606" s="21" t="s">
        <v>2295</v>
      </c>
      <c r="F606" s="10">
        <v>3</v>
      </c>
      <c r="G606" s="21" t="s">
        <v>432</v>
      </c>
      <c r="H606" s="71" t="s">
        <v>433</v>
      </c>
      <c r="I606" s="21" t="s">
        <v>23</v>
      </c>
      <c r="J606" s="21" t="s">
        <v>24</v>
      </c>
      <c r="K606" s="21" t="s">
        <v>25</v>
      </c>
      <c r="L606" s="10">
        <v>88</v>
      </c>
      <c r="M606" s="10">
        <v>88</v>
      </c>
      <c r="N606" s="21" t="s">
        <v>1576</v>
      </c>
      <c r="O606" s="21" t="s">
        <v>2189</v>
      </c>
      <c r="P606" s="21" t="s">
        <v>28</v>
      </c>
      <c r="Q606" s="21" t="s">
        <v>29</v>
      </c>
      <c r="R606" s="21" t="s">
        <v>2190</v>
      </c>
      <c r="S606" s="10">
        <v>1</v>
      </c>
      <c r="T606" s="10">
        <v>48</v>
      </c>
      <c r="U606" s="10">
        <v>32</v>
      </c>
      <c r="V606" s="10"/>
      <c r="W606" s="10">
        <v>16</v>
      </c>
      <c r="X606" s="27">
        <v>1</v>
      </c>
      <c r="Y606" s="28">
        <f>IF(M606&lt;25,1,1+(M606-25)/M606)</f>
        <v>1.7159090909090908</v>
      </c>
      <c r="Z606" s="10">
        <v>1</v>
      </c>
      <c r="AA606" s="28">
        <f>U606*Y606*Z606</f>
        <v>54.909090909090907</v>
      </c>
      <c r="AB606" s="28">
        <f>X606*W606*Y606</f>
        <v>27.454545454545453</v>
      </c>
      <c r="AC606" s="28">
        <f>AA606+AB606</f>
        <v>82.36363636363636</v>
      </c>
      <c r="AD606" s="10"/>
      <c r="AE606" s="49"/>
      <c r="AF606" s="45"/>
      <c r="AG606" s="45"/>
      <c r="AH606" s="45"/>
      <c r="AI606" s="45"/>
      <c r="AJ606" s="45"/>
      <c r="AK606" s="45"/>
      <c r="AL606" s="45"/>
      <c r="AM606" s="45"/>
      <c r="AN606" s="45"/>
      <c r="AO606" s="45"/>
      <c r="AP606" s="45"/>
      <c r="AQ606" s="45"/>
      <c r="AR606" s="45"/>
      <c r="AS606" s="45"/>
      <c r="AT606" s="45"/>
      <c r="AU606" s="45"/>
      <c r="AV606" s="45"/>
      <c r="AW606" s="45"/>
      <c r="AX606" s="45"/>
      <c r="AY606" s="45"/>
      <c r="AZ606" s="45"/>
      <c r="BA606" s="45"/>
      <c r="BB606" s="45"/>
      <c r="BC606" s="45"/>
      <c r="BD606" s="45"/>
      <c r="BE606" s="45"/>
      <c r="BF606" s="45"/>
      <c r="BG606" s="45"/>
      <c r="BH606" s="45"/>
      <c r="BI606" s="45"/>
      <c r="BJ606" s="45"/>
      <c r="BK606" s="45"/>
      <c r="BL606" s="45"/>
      <c r="BM606" s="45"/>
      <c r="BN606" s="45"/>
      <c r="BO606" s="45"/>
      <c r="BP606" s="45"/>
      <c r="BQ606" s="45"/>
      <c r="BR606" s="45"/>
      <c r="BS606" s="45"/>
      <c r="BT606" s="45"/>
      <c r="BU606" s="45"/>
      <c r="BV606" s="45"/>
      <c r="BW606" s="45"/>
      <c r="BX606" s="45"/>
      <c r="BY606" s="45"/>
      <c r="BZ606" s="45"/>
      <c r="CA606" s="45"/>
      <c r="CB606" s="45"/>
      <c r="CC606" s="45"/>
      <c r="CD606" s="45"/>
      <c r="CE606" s="45"/>
      <c r="CF606" s="45"/>
      <c r="CG606" s="45"/>
    </row>
    <row r="607" spans="1:85" s="18" customFormat="1" outlineLevel="2" x14ac:dyDescent="0.15">
      <c r="A607" s="10">
        <v>2017</v>
      </c>
      <c r="B607" s="21" t="s">
        <v>407</v>
      </c>
      <c r="C607" s="26" t="s">
        <v>408</v>
      </c>
      <c r="D607" s="21" t="s">
        <v>1379</v>
      </c>
      <c r="E607" s="21" t="s">
        <v>2295</v>
      </c>
      <c r="F607" s="10">
        <v>3</v>
      </c>
      <c r="G607" s="21" t="s">
        <v>432</v>
      </c>
      <c r="H607" s="71" t="s">
        <v>433</v>
      </c>
      <c r="I607" s="21" t="s">
        <v>23</v>
      </c>
      <c r="J607" s="21" t="s">
        <v>24</v>
      </c>
      <c r="K607" s="21" t="s">
        <v>25</v>
      </c>
      <c r="L607" s="10">
        <v>100</v>
      </c>
      <c r="M607" s="10">
        <v>102</v>
      </c>
      <c r="N607" s="21" t="s">
        <v>172</v>
      </c>
      <c r="O607" s="21" t="s">
        <v>434</v>
      </c>
      <c r="P607" s="21" t="s">
        <v>28</v>
      </c>
      <c r="Q607" s="21" t="s">
        <v>29</v>
      </c>
      <c r="R607" s="21" t="s">
        <v>435</v>
      </c>
      <c r="S607" s="10">
        <v>1</v>
      </c>
      <c r="T607" s="10">
        <v>48</v>
      </c>
      <c r="U607" s="10">
        <v>32</v>
      </c>
      <c r="V607" s="10"/>
      <c r="W607" s="10">
        <v>16</v>
      </c>
      <c r="X607" s="27">
        <v>1</v>
      </c>
      <c r="Y607" s="28">
        <f>IF(M607&lt;25,1,1+(M607-25)/M607)</f>
        <v>1.7549019607843137</v>
      </c>
      <c r="Z607" s="10">
        <v>1</v>
      </c>
      <c r="AA607" s="28">
        <f>U607*Y607*Z607</f>
        <v>56.156862745098039</v>
      </c>
      <c r="AB607" s="28">
        <f>X607*W607*Y607</f>
        <v>28.078431372549019</v>
      </c>
      <c r="AC607" s="28">
        <f>AA607+AB607</f>
        <v>84.235294117647058</v>
      </c>
      <c r="AD607" s="10"/>
      <c r="AE607" s="49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39"/>
      <c r="BQ607" s="39"/>
      <c r="BR607" s="39"/>
      <c r="BS607" s="39"/>
      <c r="BT607" s="39"/>
      <c r="BU607" s="39"/>
      <c r="BV607" s="39"/>
      <c r="BW607" s="39"/>
      <c r="BX607" s="39"/>
      <c r="BY607" s="39"/>
      <c r="BZ607" s="39"/>
      <c r="CA607" s="39"/>
      <c r="CB607" s="39"/>
      <c r="CC607" s="39"/>
      <c r="CD607" s="39"/>
      <c r="CE607" s="39"/>
      <c r="CF607" s="39"/>
      <c r="CG607" s="39"/>
    </row>
    <row r="608" spans="1:85" s="18" customFormat="1" outlineLevel="2" x14ac:dyDescent="0.15">
      <c r="A608" s="10"/>
      <c r="B608" s="10"/>
      <c r="C608" s="25"/>
      <c r="D608" s="10"/>
      <c r="E608" s="27" t="s">
        <v>2320</v>
      </c>
      <c r="F608" s="10"/>
      <c r="G608" s="21" t="s">
        <v>432</v>
      </c>
      <c r="H608" s="72" t="s">
        <v>433</v>
      </c>
      <c r="I608" s="10"/>
      <c r="J608" s="10"/>
      <c r="K608" s="10"/>
      <c r="L608" s="10"/>
      <c r="M608" s="29">
        <v>3</v>
      </c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28"/>
      <c r="Z608" s="10"/>
      <c r="AA608" s="28"/>
      <c r="AB608" s="28"/>
      <c r="AC608" s="28">
        <f>M608*14</f>
        <v>42</v>
      </c>
      <c r="AD608" s="10"/>
      <c r="AE608" s="49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39"/>
      <c r="BQ608" s="39"/>
      <c r="BR608" s="39"/>
      <c r="BS608" s="39"/>
      <c r="BT608" s="39"/>
      <c r="BU608" s="39"/>
      <c r="BV608" s="39"/>
      <c r="BW608" s="39"/>
      <c r="BX608" s="39"/>
      <c r="BY608" s="39"/>
      <c r="BZ608" s="39"/>
      <c r="CA608" s="39"/>
      <c r="CB608" s="39"/>
      <c r="CC608" s="39"/>
      <c r="CD608" s="39"/>
      <c r="CE608" s="39"/>
      <c r="CF608" s="39"/>
      <c r="CG608" s="39"/>
    </row>
    <row r="609" spans="1:85" s="18" customFormat="1" outlineLevel="2" x14ac:dyDescent="0.15">
      <c r="A609" s="10">
        <v>2016</v>
      </c>
      <c r="B609" s="21" t="s">
        <v>461</v>
      </c>
      <c r="C609" s="26" t="s">
        <v>462</v>
      </c>
      <c r="D609" s="21" t="s">
        <v>1379</v>
      </c>
      <c r="E609" s="21" t="s">
        <v>2282</v>
      </c>
      <c r="F609" s="10">
        <v>2</v>
      </c>
      <c r="G609" s="21" t="s">
        <v>432</v>
      </c>
      <c r="H609" s="71" t="s">
        <v>433</v>
      </c>
      <c r="I609" s="21" t="s">
        <v>23</v>
      </c>
      <c r="J609" s="21" t="s">
        <v>24</v>
      </c>
      <c r="K609" s="21" t="s">
        <v>25</v>
      </c>
      <c r="L609" s="10">
        <v>100</v>
      </c>
      <c r="M609" s="10">
        <v>20</v>
      </c>
      <c r="N609" s="21" t="s">
        <v>190</v>
      </c>
      <c r="O609" s="21" t="s">
        <v>468</v>
      </c>
      <c r="P609" s="21" t="s">
        <v>28</v>
      </c>
      <c r="Q609" s="21" t="s">
        <v>154</v>
      </c>
      <c r="R609" s="21" t="s">
        <v>469</v>
      </c>
      <c r="S609" s="10">
        <v>1</v>
      </c>
      <c r="T609" s="10">
        <v>64</v>
      </c>
      <c r="U609" s="10">
        <v>64</v>
      </c>
      <c r="V609" s="21" t="s">
        <v>31</v>
      </c>
      <c r="W609" s="21" t="s">
        <v>31</v>
      </c>
      <c r="X609" s="10"/>
      <c r="Y609" s="28">
        <f>IF(M609&lt;25,1,1+(M609-25)/M609)</f>
        <v>1</v>
      </c>
      <c r="Z609" s="10"/>
      <c r="AA609" s="28"/>
      <c r="AB609" s="28"/>
      <c r="AC609" s="28">
        <f>32*Y609*F609</f>
        <v>64</v>
      </c>
      <c r="AD609" s="10"/>
      <c r="AE609" s="49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39"/>
      <c r="BQ609" s="39"/>
      <c r="BR609" s="39"/>
      <c r="BS609" s="39"/>
      <c r="BT609" s="39"/>
      <c r="BU609" s="39"/>
      <c r="BV609" s="39"/>
      <c r="BW609" s="39"/>
      <c r="BX609" s="39"/>
      <c r="BY609" s="39"/>
      <c r="BZ609" s="39"/>
      <c r="CA609" s="39"/>
      <c r="CB609" s="39"/>
      <c r="CC609" s="39"/>
      <c r="CD609" s="39"/>
      <c r="CE609" s="39"/>
      <c r="CF609" s="39"/>
      <c r="CG609" s="39"/>
    </row>
    <row r="610" spans="1:85" s="18" customFormat="1" outlineLevel="2" x14ac:dyDescent="0.15">
      <c r="A610" s="57"/>
      <c r="B610" s="52"/>
      <c r="C610" s="58"/>
      <c r="D610" s="52"/>
      <c r="E610" s="52" t="s">
        <v>2798</v>
      </c>
      <c r="F610" s="52"/>
      <c r="G610" s="21" t="s">
        <v>432</v>
      </c>
      <c r="H610" s="78" t="s">
        <v>2935</v>
      </c>
      <c r="I610" s="52"/>
      <c r="J610" s="52"/>
      <c r="K610" s="52"/>
      <c r="L610" s="52"/>
      <c r="M610" s="53">
        <v>4</v>
      </c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4"/>
      <c r="Y610" s="55"/>
      <c r="Z610" s="54"/>
      <c r="AA610" s="55"/>
      <c r="AB610" s="55"/>
      <c r="AC610" s="55">
        <f>2*M610</f>
        <v>8</v>
      </c>
      <c r="AD610" s="54"/>
      <c r="AE610" s="49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39"/>
      <c r="BQ610" s="39"/>
      <c r="BR610" s="39"/>
      <c r="BS610" s="39"/>
      <c r="BT610" s="39"/>
      <c r="BU610" s="39"/>
      <c r="BV610" s="39"/>
      <c r="BW610" s="39"/>
      <c r="BX610" s="39"/>
      <c r="BY610" s="39"/>
      <c r="BZ610" s="39"/>
      <c r="CA610" s="39"/>
      <c r="CB610" s="39"/>
      <c r="CC610" s="39"/>
      <c r="CD610" s="39"/>
      <c r="CE610" s="39"/>
      <c r="CF610" s="39"/>
      <c r="CG610" s="39"/>
    </row>
    <row r="611" spans="1:85" s="18" customFormat="1" outlineLevel="1" x14ac:dyDescent="0.15">
      <c r="A611" s="57"/>
      <c r="B611" s="52"/>
      <c r="C611" s="58"/>
      <c r="D611" s="52"/>
      <c r="E611" s="52"/>
      <c r="F611" s="52"/>
      <c r="G611" s="88" t="s">
        <v>3143</v>
      </c>
      <c r="H611" s="78"/>
      <c r="I611" s="52"/>
      <c r="J611" s="52"/>
      <c r="K611" s="52"/>
      <c r="L611" s="52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4"/>
      <c r="Y611" s="55"/>
      <c r="Z611" s="54"/>
      <c r="AA611" s="55"/>
      <c r="AB611" s="55"/>
      <c r="AC611" s="55">
        <f>SUBTOTAL(9,AC606:AC610)</f>
        <v>280.59893048128345</v>
      </c>
      <c r="AD611" s="54"/>
      <c r="AE611" s="49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G611" s="39"/>
      <c r="BH611" s="39"/>
      <c r="BI611" s="39"/>
      <c r="BJ611" s="39"/>
      <c r="BK611" s="39"/>
      <c r="BL611" s="39"/>
      <c r="BM611" s="39"/>
      <c r="BN611" s="39"/>
      <c r="BO611" s="39"/>
      <c r="BP611" s="39"/>
      <c r="BQ611" s="39"/>
      <c r="BR611" s="39"/>
      <c r="BS611" s="39"/>
      <c r="BT611" s="39"/>
      <c r="BU611" s="39"/>
      <c r="BV611" s="39"/>
      <c r="BW611" s="39"/>
      <c r="BX611" s="39"/>
      <c r="BY611" s="39"/>
      <c r="BZ611" s="39"/>
      <c r="CA611" s="39"/>
      <c r="CB611" s="39"/>
      <c r="CC611" s="39"/>
      <c r="CD611" s="39"/>
      <c r="CE611" s="39"/>
      <c r="CF611" s="39"/>
      <c r="CG611" s="39"/>
    </row>
    <row r="612" spans="1:85" s="18" customFormat="1" outlineLevel="2" x14ac:dyDescent="0.15">
      <c r="A612" s="10">
        <v>2015</v>
      </c>
      <c r="B612" s="21" t="s">
        <v>1175</v>
      </c>
      <c r="C612" s="26" t="s">
        <v>1176</v>
      </c>
      <c r="D612" s="21" t="s">
        <v>1379</v>
      </c>
      <c r="E612" s="21" t="s">
        <v>2280</v>
      </c>
      <c r="F612" s="10">
        <v>3</v>
      </c>
      <c r="G612" s="21" t="s">
        <v>1177</v>
      </c>
      <c r="H612" s="71" t="s">
        <v>1178</v>
      </c>
      <c r="I612" s="21" t="s">
        <v>23</v>
      </c>
      <c r="J612" s="21" t="s">
        <v>24</v>
      </c>
      <c r="K612" s="21" t="s">
        <v>45</v>
      </c>
      <c r="L612" s="10">
        <v>39</v>
      </c>
      <c r="M612" s="10">
        <v>32</v>
      </c>
      <c r="N612" s="21" t="s">
        <v>198</v>
      </c>
      <c r="O612" s="21" t="s">
        <v>1179</v>
      </c>
      <c r="P612" s="21" t="s">
        <v>28</v>
      </c>
      <c r="Q612" s="21" t="s">
        <v>129</v>
      </c>
      <c r="R612" s="21" t="s">
        <v>1180</v>
      </c>
      <c r="S612" s="10">
        <v>1</v>
      </c>
      <c r="T612" s="10">
        <v>48</v>
      </c>
      <c r="U612" s="10">
        <v>48</v>
      </c>
      <c r="V612" s="21" t="s">
        <v>31</v>
      </c>
      <c r="W612" s="21" t="s">
        <v>31</v>
      </c>
      <c r="X612" s="10"/>
      <c r="Y612" s="28">
        <f>IF(M612&lt;25,1,1+(M612-25)/M612)</f>
        <v>1.21875</v>
      </c>
      <c r="Z612" s="10">
        <v>1</v>
      </c>
      <c r="AA612" s="28">
        <f>U612*Y612*Z612</f>
        <v>58.5</v>
      </c>
      <c r="AB612" s="28"/>
      <c r="AC612" s="28">
        <f>AA612+AB612</f>
        <v>58.5</v>
      </c>
      <c r="AD612" s="10"/>
      <c r="AE612" s="49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39"/>
      <c r="BQ612" s="39"/>
      <c r="BR612" s="39"/>
      <c r="BS612" s="39"/>
      <c r="BT612" s="39"/>
      <c r="BU612" s="39"/>
      <c r="BV612" s="39"/>
      <c r="BW612" s="39"/>
      <c r="BX612" s="39"/>
      <c r="BY612" s="39"/>
      <c r="BZ612" s="39"/>
      <c r="CA612" s="39"/>
      <c r="CB612" s="39"/>
      <c r="CC612" s="39"/>
      <c r="CD612" s="39"/>
      <c r="CE612" s="39"/>
      <c r="CF612" s="39"/>
      <c r="CG612" s="39"/>
    </row>
    <row r="613" spans="1:85" s="18" customFormat="1" outlineLevel="2" x14ac:dyDescent="0.15">
      <c r="A613" s="10">
        <v>2014</v>
      </c>
      <c r="B613" s="21" t="s">
        <v>1593</v>
      </c>
      <c r="C613" s="26" t="s">
        <v>1594</v>
      </c>
      <c r="D613" s="21" t="s">
        <v>1413</v>
      </c>
      <c r="E613" s="21" t="s">
        <v>2287</v>
      </c>
      <c r="F613" s="10">
        <v>2</v>
      </c>
      <c r="G613" s="21" t="s">
        <v>1177</v>
      </c>
      <c r="H613" s="71" t="s">
        <v>1178</v>
      </c>
      <c r="I613" s="21" t="s">
        <v>23</v>
      </c>
      <c r="J613" s="21" t="s">
        <v>24</v>
      </c>
      <c r="K613" s="21" t="s">
        <v>45</v>
      </c>
      <c r="L613" s="10">
        <v>28</v>
      </c>
      <c r="M613" s="10">
        <v>27</v>
      </c>
      <c r="N613" s="21" t="s">
        <v>1513</v>
      </c>
      <c r="O613" s="21" t="s">
        <v>488</v>
      </c>
      <c r="P613" s="21" t="s">
        <v>28</v>
      </c>
      <c r="Q613" s="21" t="s">
        <v>1359</v>
      </c>
      <c r="R613" s="21" t="s">
        <v>1595</v>
      </c>
      <c r="S613" s="10">
        <v>1</v>
      </c>
      <c r="T613" s="10">
        <v>32</v>
      </c>
      <c r="U613" s="10">
        <v>28</v>
      </c>
      <c r="V613" s="10">
        <v>4</v>
      </c>
      <c r="W613" s="21" t="s">
        <v>31</v>
      </c>
      <c r="X613" s="10">
        <v>1</v>
      </c>
      <c r="Y613" s="28">
        <f>IF(M613&lt;25,1,1+(M613-25)/M613)</f>
        <v>1.074074074074074</v>
      </c>
      <c r="Z613" s="10">
        <v>1</v>
      </c>
      <c r="AA613" s="28">
        <f>U613*Y613*Z613</f>
        <v>30.074074074074069</v>
      </c>
      <c r="AB613" s="28">
        <f>X613*V613*Y613</f>
        <v>4.2962962962962958</v>
      </c>
      <c r="AC613" s="28">
        <f>AA613+AB613</f>
        <v>34.370370370370367</v>
      </c>
      <c r="AD613" s="10"/>
      <c r="AE613" s="49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39"/>
      <c r="BQ613" s="39"/>
      <c r="BR613" s="39"/>
      <c r="BS613" s="39"/>
      <c r="BT613" s="39"/>
      <c r="BU613" s="39"/>
      <c r="BV613" s="39"/>
      <c r="BW613" s="39"/>
      <c r="BX613" s="39"/>
      <c r="BY613" s="39"/>
      <c r="BZ613" s="39"/>
      <c r="CA613" s="39"/>
      <c r="CB613" s="39"/>
      <c r="CC613" s="39"/>
      <c r="CD613" s="39"/>
      <c r="CE613" s="39"/>
      <c r="CF613" s="39"/>
      <c r="CG613" s="39"/>
    </row>
    <row r="614" spans="1:85" s="18" customFormat="1" outlineLevel="2" x14ac:dyDescent="0.15">
      <c r="A614" s="21"/>
      <c r="B614" s="21"/>
      <c r="C614" s="21" t="s">
        <v>2697</v>
      </c>
      <c r="D614" s="21" t="s">
        <v>2580</v>
      </c>
      <c r="E614" s="21" t="s">
        <v>2581</v>
      </c>
      <c r="F614" s="21"/>
      <c r="G614" s="21" t="s">
        <v>1177</v>
      </c>
      <c r="H614" s="71" t="s">
        <v>2698</v>
      </c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 t="s">
        <v>29</v>
      </c>
      <c r="AC614" s="21">
        <v>19.100000000000001</v>
      </c>
      <c r="AD614" s="21" t="s">
        <v>2745</v>
      </c>
      <c r="AE614" s="49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39"/>
      <c r="BQ614" s="39"/>
      <c r="BR614" s="39"/>
      <c r="BS614" s="39"/>
      <c r="BT614" s="39"/>
      <c r="BU614" s="39"/>
      <c r="BV614" s="39"/>
      <c r="BW614" s="39"/>
      <c r="BX614" s="39"/>
      <c r="BY614" s="39"/>
      <c r="BZ614" s="39"/>
      <c r="CA614" s="39"/>
      <c r="CB614" s="39"/>
      <c r="CC614" s="39"/>
      <c r="CD614" s="39"/>
      <c r="CE614" s="39"/>
      <c r="CF614" s="39"/>
      <c r="CG614" s="39"/>
    </row>
    <row r="615" spans="1:85" s="18" customFormat="1" outlineLevel="2" x14ac:dyDescent="0.15">
      <c r="A615" s="10"/>
      <c r="B615" s="10"/>
      <c r="C615" s="25"/>
      <c r="D615" s="10"/>
      <c r="E615" s="27" t="s">
        <v>2320</v>
      </c>
      <c r="F615" s="10"/>
      <c r="G615" s="21" t="s">
        <v>1177</v>
      </c>
      <c r="H615" s="72" t="s">
        <v>1178</v>
      </c>
      <c r="I615" s="10"/>
      <c r="J615" s="10"/>
      <c r="K615" s="10"/>
      <c r="L615" s="10"/>
      <c r="M615" s="29">
        <v>2</v>
      </c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28"/>
      <c r="Z615" s="10"/>
      <c r="AA615" s="28"/>
      <c r="AB615" s="28"/>
      <c r="AC615" s="28">
        <f>M615*14</f>
        <v>28</v>
      </c>
      <c r="AD615" s="10"/>
      <c r="AE615" s="49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39"/>
      <c r="BQ615" s="39"/>
      <c r="BR615" s="39"/>
      <c r="BS615" s="39"/>
      <c r="BT615" s="39"/>
      <c r="BU615" s="39"/>
      <c r="BV615" s="39"/>
      <c r="BW615" s="39"/>
      <c r="BX615" s="39"/>
      <c r="BY615" s="39"/>
      <c r="BZ615" s="39"/>
      <c r="CA615" s="39"/>
      <c r="CB615" s="39"/>
      <c r="CC615" s="39"/>
      <c r="CD615" s="39"/>
      <c r="CE615" s="39"/>
      <c r="CF615" s="39"/>
      <c r="CG615" s="39"/>
    </row>
    <row r="616" spans="1:85" s="18" customFormat="1" outlineLevel="2" x14ac:dyDescent="0.15">
      <c r="A616" s="10">
        <v>2014</v>
      </c>
      <c r="B616" s="21" t="s">
        <v>1546</v>
      </c>
      <c r="C616" s="26" t="s">
        <v>1547</v>
      </c>
      <c r="D616" s="21" t="s">
        <v>1380</v>
      </c>
      <c r="E616" s="21" t="s">
        <v>2276</v>
      </c>
      <c r="F616" s="10">
        <v>3</v>
      </c>
      <c r="G616" s="21" t="s">
        <v>1177</v>
      </c>
      <c r="H616" s="71" t="s">
        <v>2506</v>
      </c>
      <c r="I616" s="21" t="s">
        <v>1548</v>
      </c>
      <c r="J616" s="21" t="s">
        <v>120</v>
      </c>
      <c r="K616" s="21" t="s">
        <v>1045</v>
      </c>
      <c r="L616" s="10">
        <v>28</v>
      </c>
      <c r="M616" s="10">
        <v>23</v>
      </c>
      <c r="N616" s="21" t="s">
        <v>1549</v>
      </c>
      <c r="O616" s="21" t="s">
        <v>1550</v>
      </c>
      <c r="P616" s="21" t="s">
        <v>28</v>
      </c>
      <c r="Q616" s="21" t="s">
        <v>1359</v>
      </c>
      <c r="R616" s="21" t="s">
        <v>1551</v>
      </c>
      <c r="S616" s="10">
        <v>1</v>
      </c>
      <c r="T616" s="21" t="s">
        <v>31</v>
      </c>
      <c r="U616" s="21" t="s">
        <v>31</v>
      </c>
      <c r="V616" s="21" t="s">
        <v>31</v>
      </c>
      <c r="W616" s="21" t="s">
        <v>31</v>
      </c>
      <c r="X616" s="10"/>
      <c r="Y616" s="28">
        <f>IF(M616&lt;25,1,1+(M616-25)/M616)</f>
        <v>1</v>
      </c>
      <c r="Z616" s="10"/>
      <c r="AA616" s="28"/>
      <c r="AB616" s="28"/>
      <c r="AC616" s="28">
        <f>32*Y616*F616/3</f>
        <v>32</v>
      </c>
      <c r="AD616" s="10"/>
      <c r="AE616" s="49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39"/>
      <c r="BQ616" s="39"/>
      <c r="BR616" s="39"/>
      <c r="BS616" s="39"/>
      <c r="BT616" s="39"/>
      <c r="BU616" s="39"/>
      <c r="BV616" s="39"/>
      <c r="BW616" s="39"/>
      <c r="BX616" s="39"/>
      <c r="BY616" s="39"/>
      <c r="BZ616" s="39"/>
      <c r="CA616" s="39"/>
      <c r="CB616" s="39"/>
      <c r="CC616" s="39"/>
      <c r="CD616" s="39"/>
      <c r="CE616" s="39"/>
      <c r="CF616" s="39"/>
      <c r="CG616" s="39"/>
    </row>
    <row r="617" spans="1:85" s="18" customFormat="1" outlineLevel="2" x14ac:dyDescent="0.15">
      <c r="A617" s="10">
        <v>2014</v>
      </c>
      <c r="B617" s="21" t="s">
        <v>1347</v>
      </c>
      <c r="C617" s="26" t="s">
        <v>1348</v>
      </c>
      <c r="D617" s="21" t="s">
        <v>1379</v>
      </c>
      <c r="E617" s="19" t="s">
        <v>2530</v>
      </c>
      <c r="F617" s="10" t="s">
        <v>2531</v>
      </c>
      <c r="G617" s="21" t="s">
        <v>1177</v>
      </c>
      <c r="H617" s="71" t="s">
        <v>2506</v>
      </c>
      <c r="I617" s="21"/>
      <c r="J617" s="21"/>
      <c r="K617" s="21"/>
      <c r="L617" s="10"/>
      <c r="M617" s="10">
        <v>5</v>
      </c>
      <c r="N617" s="21"/>
      <c r="O617" s="21"/>
      <c r="P617" s="21"/>
      <c r="Q617" s="21"/>
      <c r="R617" s="21"/>
      <c r="S617" s="10"/>
      <c r="T617" s="21"/>
      <c r="U617" s="21"/>
      <c r="V617" s="21"/>
      <c r="W617" s="21"/>
      <c r="X617" s="10"/>
      <c r="Y617" s="28">
        <f>IF(M617&lt;25,1,1+(M617-25)/M617)</f>
        <v>1</v>
      </c>
      <c r="Z617" s="10"/>
      <c r="AA617" s="28"/>
      <c r="AB617" s="28"/>
      <c r="AC617" s="28">
        <f>0.3*13*M617</f>
        <v>19.5</v>
      </c>
      <c r="AD617" s="10"/>
      <c r="AE617" s="49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39"/>
      <c r="BQ617" s="39"/>
      <c r="BR617" s="39"/>
      <c r="BS617" s="39"/>
      <c r="BT617" s="39"/>
      <c r="BU617" s="39"/>
      <c r="BV617" s="39"/>
      <c r="BW617" s="39"/>
      <c r="BX617" s="39"/>
      <c r="BY617" s="39"/>
      <c r="BZ617" s="39"/>
      <c r="CA617" s="39"/>
      <c r="CB617" s="39"/>
      <c r="CC617" s="39"/>
      <c r="CD617" s="39"/>
      <c r="CE617" s="39"/>
      <c r="CF617" s="39"/>
      <c r="CG617" s="39"/>
    </row>
    <row r="618" spans="1:85" s="18" customFormat="1" outlineLevel="2" x14ac:dyDescent="0.15">
      <c r="A618" s="57"/>
      <c r="B618" s="52"/>
      <c r="C618" s="58"/>
      <c r="D618" s="52"/>
      <c r="E618" s="52" t="s">
        <v>2798</v>
      </c>
      <c r="F618" s="52"/>
      <c r="G618" s="21" t="s">
        <v>1177</v>
      </c>
      <c r="H618" s="78" t="s">
        <v>2936</v>
      </c>
      <c r="I618" s="52"/>
      <c r="J618" s="52"/>
      <c r="K618" s="52"/>
      <c r="L618" s="52"/>
      <c r="M618" s="53">
        <v>9</v>
      </c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4"/>
      <c r="Y618" s="55"/>
      <c r="Z618" s="54"/>
      <c r="AA618" s="55"/>
      <c r="AB618" s="55"/>
      <c r="AC618" s="55">
        <f>2*M618</f>
        <v>18</v>
      </c>
      <c r="AD618" s="54"/>
      <c r="AE618" s="49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39"/>
      <c r="BQ618" s="39"/>
      <c r="BR618" s="39"/>
      <c r="BS618" s="39"/>
      <c r="BT618" s="39"/>
      <c r="BU618" s="39"/>
      <c r="BV618" s="39"/>
      <c r="BW618" s="39"/>
      <c r="BX618" s="39"/>
      <c r="BY618" s="39"/>
      <c r="BZ618" s="39"/>
      <c r="CA618" s="39"/>
      <c r="CB618" s="39"/>
      <c r="CC618" s="39"/>
      <c r="CD618" s="39"/>
      <c r="CE618" s="39"/>
      <c r="CF618" s="39"/>
      <c r="CG618" s="39"/>
    </row>
    <row r="619" spans="1:85" s="18" customFormat="1" outlineLevel="1" x14ac:dyDescent="0.15">
      <c r="A619" s="57"/>
      <c r="B619" s="52"/>
      <c r="C619" s="58"/>
      <c r="D619" s="52"/>
      <c r="E619" s="52"/>
      <c r="F619" s="52"/>
      <c r="G619" s="88" t="s">
        <v>3144</v>
      </c>
      <c r="H619" s="78"/>
      <c r="I619" s="52"/>
      <c r="J619" s="52"/>
      <c r="K619" s="52"/>
      <c r="L619" s="52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4"/>
      <c r="Y619" s="55"/>
      <c r="Z619" s="54"/>
      <c r="AA619" s="55"/>
      <c r="AB619" s="55"/>
      <c r="AC619" s="55">
        <f>SUBTOTAL(9,AC612:AC618)</f>
        <v>209.47037037037038</v>
      </c>
      <c r="AD619" s="54"/>
      <c r="AE619" s="49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39"/>
      <c r="BQ619" s="39"/>
      <c r="BR619" s="39"/>
      <c r="BS619" s="39"/>
      <c r="BT619" s="39"/>
      <c r="BU619" s="39"/>
      <c r="BV619" s="39"/>
      <c r="BW619" s="39"/>
      <c r="BX619" s="39"/>
      <c r="BY619" s="39"/>
      <c r="BZ619" s="39"/>
      <c r="CA619" s="39"/>
      <c r="CB619" s="39"/>
      <c r="CC619" s="39"/>
      <c r="CD619" s="39"/>
      <c r="CE619" s="39"/>
      <c r="CF619" s="39"/>
      <c r="CG619" s="39"/>
    </row>
    <row r="620" spans="1:85" s="18" customFormat="1" outlineLevel="2" x14ac:dyDescent="0.15">
      <c r="A620" s="10">
        <v>2015</v>
      </c>
      <c r="B620" s="21" t="s">
        <v>1068</v>
      </c>
      <c r="C620" s="26" t="s">
        <v>1069</v>
      </c>
      <c r="D620" s="21" t="s">
        <v>1413</v>
      </c>
      <c r="E620" s="21" t="s">
        <v>2280</v>
      </c>
      <c r="F620" s="10">
        <v>3</v>
      </c>
      <c r="G620" s="21" t="s">
        <v>484</v>
      </c>
      <c r="H620" s="71" t="s">
        <v>485</v>
      </c>
      <c r="I620" s="21" t="s">
        <v>23</v>
      </c>
      <c r="J620" s="21" t="s">
        <v>24</v>
      </c>
      <c r="K620" s="21" t="s">
        <v>25</v>
      </c>
      <c r="L620" s="10">
        <v>22</v>
      </c>
      <c r="M620" s="10">
        <v>56</v>
      </c>
      <c r="N620" s="21" t="s">
        <v>1539</v>
      </c>
      <c r="O620" s="21" t="s">
        <v>2004</v>
      </c>
      <c r="P620" s="21" t="s">
        <v>28</v>
      </c>
      <c r="Q620" s="21" t="s">
        <v>391</v>
      </c>
      <c r="R620" s="21" t="s">
        <v>2005</v>
      </c>
      <c r="S620" s="10">
        <v>1</v>
      </c>
      <c r="T620" s="10">
        <v>48</v>
      </c>
      <c r="U620" s="10">
        <v>48</v>
      </c>
      <c r="V620" s="21" t="s">
        <v>31</v>
      </c>
      <c r="W620" s="21" t="s">
        <v>31</v>
      </c>
      <c r="X620" s="10"/>
      <c r="Y620" s="28">
        <f>IF(M620&lt;25,1,1+(M620-25)/M620)</f>
        <v>1.5535714285714286</v>
      </c>
      <c r="Z620" s="10">
        <v>1</v>
      </c>
      <c r="AA620" s="28">
        <f>U620*Y620*Z620</f>
        <v>74.571428571428569</v>
      </c>
      <c r="AB620" s="28"/>
      <c r="AC620" s="28">
        <f>AA620+AB620</f>
        <v>74.571428571428569</v>
      </c>
      <c r="AD620" s="10"/>
      <c r="AE620" s="49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39"/>
      <c r="BQ620" s="39"/>
      <c r="BR620" s="39"/>
      <c r="BS620" s="39"/>
      <c r="BT620" s="39"/>
      <c r="BU620" s="39"/>
      <c r="BV620" s="39"/>
      <c r="BW620" s="39"/>
      <c r="BX620" s="39"/>
      <c r="BY620" s="39"/>
      <c r="BZ620" s="39"/>
      <c r="CA620" s="39"/>
      <c r="CB620" s="39"/>
      <c r="CC620" s="39"/>
      <c r="CD620" s="39"/>
      <c r="CE620" s="39"/>
      <c r="CF620" s="39"/>
      <c r="CG620" s="39"/>
    </row>
    <row r="621" spans="1:85" s="18" customFormat="1" outlineLevel="2" x14ac:dyDescent="0.15">
      <c r="A621" s="10"/>
      <c r="B621" s="10"/>
      <c r="C621" s="25"/>
      <c r="D621" s="10"/>
      <c r="E621" s="27" t="s">
        <v>2320</v>
      </c>
      <c r="F621" s="10"/>
      <c r="G621" s="21" t="s">
        <v>484</v>
      </c>
      <c r="H621" s="72" t="s">
        <v>485</v>
      </c>
      <c r="I621" s="10"/>
      <c r="J621" s="10"/>
      <c r="K621" s="10"/>
      <c r="L621" s="10"/>
      <c r="M621" s="29">
        <v>4</v>
      </c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28"/>
      <c r="Z621" s="10"/>
      <c r="AA621" s="28"/>
      <c r="AB621" s="28"/>
      <c r="AC621" s="28">
        <f>M621*14</f>
        <v>56</v>
      </c>
      <c r="AD621" s="10"/>
      <c r="AE621" s="49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39"/>
      <c r="BQ621" s="39"/>
      <c r="BR621" s="39"/>
      <c r="BS621" s="39"/>
      <c r="BT621" s="39"/>
      <c r="BU621" s="39"/>
      <c r="BV621" s="39"/>
      <c r="BW621" s="39"/>
      <c r="BX621" s="39"/>
      <c r="BY621" s="39"/>
      <c r="BZ621" s="39"/>
      <c r="CA621" s="39"/>
      <c r="CB621" s="39"/>
      <c r="CC621" s="39"/>
      <c r="CD621" s="39"/>
      <c r="CE621" s="39"/>
      <c r="CF621" s="39"/>
      <c r="CG621" s="39"/>
    </row>
    <row r="622" spans="1:85" s="18" customFormat="1" ht="40.5" outlineLevel="2" x14ac:dyDescent="0.15">
      <c r="A622" s="21"/>
      <c r="B622" s="21"/>
      <c r="C622" s="26" t="s">
        <v>2410</v>
      </c>
      <c r="D622" s="21"/>
      <c r="E622" s="21" t="s">
        <v>2385</v>
      </c>
      <c r="F622" s="21"/>
      <c r="G622" s="21" t="s">
        <v>484</v>
      </c>
      <c r="H622" s="71" t="s">
        <v>2465</v>
      </c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8">
        <v>15</v>
      </c>
      <c r="AD622" s="10"/>
      <c r="AE622" s="49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39"/>
      <c r="BQ622" s="39"/>
      <c r="BR622" s="39"/>
      <c r="BS622" s="39"/>
      <c r="BT622" s="39"/>
      <c r="BU622" s="39"/>
      <c r="BV622" s="39"/>
      <c r="BW622" s="39"/>
      <c r="BX622" s="39"/>
      <c r="BY622" s="39"/>
      <c r="BZ622" s="39"/>
      <c r="CA622" s="39"/>
      <c r="CB622" s="39"/>
      <c r="CC622" s="39"/>
      <c r="CD622" s="39"/>
      <c r="CE622" s="39"/>
      <c r="CF622" s="39"/>
      <c r="CG622" s="39"/>
    </row>
    <row r="623" spans="1:85" s="18" customFormat="1" ht="27" outlineLevel="2" x14ac:dyDescent="0.15">
      <c r="A623" s="21"/>
      <c r="B623" s="21"/>
      <c r="C623" s="26" t="s">
        <v>2338</v>
      </c>
      <c r="D623" s="21"/>
      <c r="E623" s="21" t="s">
        <v>2385</v>
      </c>
      <c r="F623" s="21"/>
      <c r="G623" s="21" t="s">
        <v>484</v>
      </c>
      <c r="H623" s="71" t="s">
        <v>2369</v>
      </c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8">
        <v>15</v>
      </c>
      <c r="AD623" s="10"/>
      <c r="AE623" s="49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39"/>
      <c r="BQ623" s="39"/>
      <c r="BR623" s="39"/>
      <c r="BS623" s="39"/>
      <c r="BT623" s="39"/>
      <c r="BU623" s="39"/>
      <c r="BV623" s="39"/>
      <c r="BW623" s="39"/>
      <c r="BX623" s="39"/>
      <c r="BY623" s="39"/>
      <c r="BZ623" s="39"/>
      <c r="CA623" s="39"/>
      <c r="CB623" s="39"/>
      <c r="CC623" s="39"/>
      <c r="CD623" s="39"/>
      <c r="CE623" s="39"/>
      <c r="CF623" s="39"/>
      <c r="CG623" s="39"/>
    </row>
    <row r="624" spans="1:85" s="18" customFormat="1" ht="27" outlineLevel="2" x14ac:dyDescent="0.15">
      <c r="A624" s="21"/>
      <c r="B624" s="21"/>
      <c r="C624" s="26" t="s">
        <v>2402</v>
      </c>
      <c r="D624" s="21"/>
      <c r="E624" s="21" t="s">
        <v>2385</v>
      </c>
      <c r="F624" s="21"/>
      <c r="G624" s="21" t="s">
        <v>484</v>
      </c>
      <c r="H624" s="71" t="s">
        <v>2465</v>
      </c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8">
        <v>15</v>
      </c>
      <c r="AD624" s="10"/>
      <c r="AE624" s="49"/>
      <c r="AF624" s="39"/>
      <c r="AG624" s="39"/>
      <c r="AH624" s="39"/>
      <c r="AI624" s="39"/>
      <c r="AJ624" s="39"/>
      <c r="AK624" s="39"/>
      <c r="AL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9"/>
      <c r="AZ624" s="39"/>
      <c r="BA624" s="39"/>
      <c r="BB624" s="39"/>
      <c r="BC624" s="39"/>
      <c r="BD624" s="39"/>
      <c r="BE624" s="39"/>
      <c r="BF624" s="39"/>
      <c r="BG624" s="39"/>
      <c r="BH624" s="39"/>
      <c r="BI624" s="39"/>
      <c r="BJ624" s="39"/>
      <c r="BK624" s="39"/>
      <c r="BL624" s="39"/>
      <c r="BM624" s="39"/>
      <c r="BN624" s="39"/>
      <c r="BO624" s="39"/>
      <c r="BP624" s="39"/>
      <c r="BQ624" s="39"/>
      <c r="BR624" s="39"/>
      <c r="BS624" s="39"/>
      <c r="BT624" s="39"/>
      <c r="BU624" s="39"/>
      <c r="BV624" s="39"/>
      <c r="BW624" s="39"/>
      <c r="BX624" s="39"/>
      <c r="BY624" s="39"/>
      <c r="BZ624" s="39"/>
      <c r="CA624" s="39"/>
      <c r="CB624" s="39"/>
      <c r="CC624" s="39"/>
      <c r="CD624" s="39"/>
      <c r="CE624" s="39"/>
      <c r="CF624" s="39"/>
      <c r="CG624" s="39"/>
    </row>
    <row r="625" spans="1:85" s="18" customFormat="1" outlineLevel="2" x14ac:dyDescent="0.15">
      <c r="A625" s="10">
        <v>2017</v>
      </c>
      <c r="B625" s="21" t="s">
        <v>1068</v>
      </c>
      <c r="C625" s="26" t="s">
        <v>1069</v>
      </c>
      <c r="D625" s="21" t="s">
        <v>1379</v>
      </c>
      <c r="E625" s="21" t="s">
        <v>2269</v>
      </c>
      <c r="F625" s="10">
        <v>3</v>
      </c>
      <c r="G625" s="21" t="s">
        <v>484</v>
      </c>
      <c r="H625" s="71" t="s">
        <v>485</v>
      </c>
      <c r="I625" s="21" t="s">
        <v>23</v>
      </c>
      <c r="J625" s="21" t="s">
        <v>24</v>
      </c>
      <c r="K625" s="21" t="s">
        <v>25</v>
      </c>
      <c r="L625" s="21" t="s">
        <v>31</v>
      </c>
      <c r="M625" s="10">
        <v>118</v>
      </c>
      <c r="N625" s="21" t="s">
        <v>1070</v>
      </c>
      <c r="O625" s="21" t="s">
        <v>1071</v>
      </c>
      <c r="P625" s="21" t="s">
        <v>28</v>
      </c>
      <c r="Q625" s="21" t="s">
        <v>1072</v>
      </c>
      <c r="R625" s="21" t="s">
        <v>1073</v>
      </c>
      <c r="S625" s="10">
        <v>1</v>
      </c>
      <c r="T625" s="10">
        <v>38</v>
      </c>
      <c r="U625" s="10">
        <v>38</v>
      </c>
      <c r="V625" s="21" t="s">
        <v>29</v>
      </c>
      <c r="W625" s="21" t="s">
        <v>29</v>
      </c>
      <c r="X625" s="10"/>
      <c r="Y625" s="28">
        <f>IF(M625&lt;25,1,1+(M625-25)/M625)</f>
        <v>1.7881355932203391</v>
      </c>
      <c r="Z625" s="10">
        <v>1</v>
      </c>
      <c r="AA625" s="28"/>
      <c r="AB625" s="28"/>
      <c r="AC625" s="28">
        <f>U625*Z625*Y625</f>
        <v>67.949152542372886</v>
      </c>
      <c r="AD625" s="10"/>
      <c r="AE625" s="49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39"/>
      <c r="BQ625" s="39"/>
      <c r="BR625" s="39"/>
      <c r="BS625" s="39"/>
      <c r="BT625" s="39"/>
      <c r="BU625" s="39"/>
      <c r="BV625" s="39"/>
      <c r="BW625" s="39"/>
      <c r="BX625" s="39"/>
      <c r="BY625" s="39"/>
      <c r="BZ625" s="39"/>
      <c r="CA625" s="39"/>
      <c r="CB625" s="39"/>
      <c r="CC625" s="39"/>
      <c r="CD625" s="39"/>
      <c r="CE625" s="39"/>
      <c r="CF625" s="39"/>
      <c r="CG625" s="39"/>
    </row>
    <row r="626" spans="1:85" s="18" customFormat="1" outlineLevel="2" x14ac:dyDescent="0.15">
      <c r="A626" s="10">
        <v>2014</v>
      </c>
      <c r="B626" s="21" t="s">
        <v>1347</v>
      </c>
      <c r="C626" s="26" t="s">
        <v>1348</v>
      </c>
      <c r="D626" s="21" t="s">
        <v>1379</v>
      </c>
      <c r="E626" s="19" t="s">
        <v>2530</v>
      </c>
      <c r="F626" s="10" t="s">
        <v>2531</v>
      </c>
      <c r="G626" s="21" t="s">
        <v>484</v>
      </c>
      <c r="H626" s="71" t="s">
        <v>485</v>
      </c>
      <c r="I626" s="21"/>
      <c r="J626" s="21"/>
      <c r="K626" s="21"/>
      <c r="L626" s="10"/>
      <c r="M626" s="10">
        <v>3</v>
      </c>
      <c r="N626" s="21"/>
      <c r="O626" s="21"/>
      <c r="P626" s="21"/>
      <c r="Q626" s="21"/>
      <c r="R626" s="21"/>
      <c r="S626" s="10"/>
      <c r="T626" s="21"/>
      <c r="U626" s="21"/>
      <c r="V626" s="21"/>
      <c r="W626" s="21"/>
      <c r="X626" s="10"/>
      <c r="Y626" s="28">
        <f>IF(M626&lt;25,1,1+(M626-25)/M626)</f>
        <v>1</v>
      </c>
      <c r="Z626" s="10"/>
      <c r="AA626" s="28"/>
      <c r="AB626" s="28"/>
      <c r="AC626" s="28">
        <f>0.3*13*M626</f>
        <v>11.7</v>
      </c>
      <c r="AD626" s="10"/>
      <c r="AE626" s="49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39"/>
      <c r="BQ626" s="39"/>
      <c r="BR626" s="39"/>
      <c r="BS626" s="39"/>
      <c r="BT626" s="39"/>
      <c r="BU626" s="39"/>
      <c r="BV626" s="39"/>
      <c r="BW626" s="39"/>
      <c r="BX626" s="39"/>
      <c r="BY626" s="39"/>
      <c r="BZ626" s="39"/>
      <c r="CA626" s="39"/>
      <c r="CB626" s="39"/>
      <c r="CC626" s="39"/>
      <c r="CD626" s="39"/>
      <c r="CE626" s="39"/>
      <c r="CF626" s="39"/>
      <c r="CG626" s="39"/>
    </row>
    <row r="627" spans="1:85" s="18" customFormat="1" outlineLevel="2" x14ac:dyDescent="0.15">
      <c r="A627" s="10"/>
      <c r="B627" s="21"/>
      <c r="C627" s="26"/>
      <c r="D627" s="21"/>
      <c r="E627" s="19" t="s">
        <v>2739</v>
      </c>
      <c r="F627" s="10"/>
      <c r="G627" s="21" t="s">
        <v>484</v>
      </c>
      <c r="H627" s="71" t="s">
        <v>485</v>
      </c>
      <c r="I627" s="52"/>
      <c r="J627" s="52"/>
      <c r="K627" s="52"/>
      <c r="L627" s="52"/>
      <c r="M627" s="51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4"/>
      <c r="Y627" s="55"/>
      <c r="Z627" s="54"/>
      <c r="AA627" s="55"/>
      <c r="AB627" s="55"/>
      <c r="AC627" s="67">
        <v>110</v>
      </c>
      <c r="AD627" s="54"/>
      <c r="AE627" s="49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39"/>
      <c r="BQ627" s="39"/>
      <c r="BR627" s="39"/>
      <c r="BS627" s="39"/>
      <c r="BT627" s="39"/>
      <c r="BU627" s="39"/>
      <c r="BV627" s="39"/>
      <c r="BW627" s="39"/>
      <c r="BX627" s="39"/>
      <c r="BY627" s="39"/>
      <c r="BZ627" s="39"/>
      <c r="CA627" s="39"/>
      <c r="CB627" s="39"/>
      <c r="CC627" s="39"/>
      <c r="CD627" s="39"/>
      <c r="CE627" s="39"/>
      <c r="CF627" s="39"/>
      <c r="CG627" s="39"/>
    </row>
    <row r="628" spans="1:85" s="18" customFormat="1" outlineLevel="2" x14ac:dyDescent="0.15">
      <c r="A628" s="57"/>
      <c r="B628" s="52"/>
      <c r="C628" s="58"/>
      <c r="D628" s="52"/>
      <c r="E628" s="52" t="s">
        <v>2798</v>
      </c>
      <c r="F628" s="52"/>
      <c r="G628" s="21" t="s">
        <v>484</v>
      </c>
      <c r="H628" s="78" t="s">
        <v>2937</v>
      </c>
      <c r="I628" s="52"/>
      <c r="J628" s="52"/>
      <c r="K628" s="52"/>
      <c r="L628" s="52"/>
      <c r="M628" s="53">
        <v>13</v>
      </c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4"/>
      <c r="Y628" s="55"/>
      <c r="Z628" s="54"/>
      <c r="AA628" s="55"/>
      <c r="AB628" s="55"/>
      <c r="AC628" s="55">
        <f>2*M628</f>
        <v>26</v>
      </c>
      <c r="AD628" s="54"/>
      <c r="AE628" s="49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39"/>
      <c r="BQ628" s="39"/>
      <c r="BR628" s="39"/>
      <c r="BS628" s="39"/>
      <c r="BT628" s="39"/>
      <c r="BU628" s="39"/>
      <c r="BV628" s="39"/>
      <c r="BW628" s="39"/>
      <c r="BX628" s="39"/>
      <c r="BY628" s="39"/>
      <c r="BZ628" s="39"/>
      <c r="CA628" s="39"/>
      <c r="CB628" s="39"/>
      <c r="CC628" s="39"/>
      <c r="CD628" s="39"/>
      <c r="CE628" s="39"/>
      <c r="CF628" s="39"/>
      <c r="CG628" s="39"/>
    </row>
    <row r="629" spans="1:85" s="18" customFormat="1" outlineLevel="1" x14ac:dyDescent="0.15">
      <c r="A629" s="57"/>
      <c r="B629" s="52"/>
      <c r="C629" s="58"/>
      <c r="D629" s="52"/>
      <c r="E629" s="52"/>
      <c r="F629" s="52"/>
      <c r="G629" s="88" t="s">
        <v>3145</v>
      </c>
      <c r="H629" s="78"/>
      <c r="I629" s="52"/>
      <c r="J629" s="52"/>
      <c r="K629" s="52"/>
      <c r="L629" s="52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4"/>
      <c r="Y629" s="55"/>
      <c r="Z629" s="54"/>
      <c r="AA629" s="55"/>
      <c r="AB629" s="55"/>
      <c r="AC629" s="55">
        <f>SUBTOTAL(9,AC620:AC628)</f>
        <v>391.22058111380142</v>
      </c>
      <c r="AD629" s="54"/>
      <c r="AE629" s="49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39"/>
      <c r="BQ629" s="39"/>
      <c r="BR629" s="39"/>
      <c r="BS629" s="39"/>
      <c r="BT629" s="39"/>
      <c r="BU629" s="39"/>
      <c r="BV629" s="39"/>
      <c r="BW629" s="39"/>
      <c r="BX629" s="39"/>
      <c r="BY629" s="39"/>
      <c r="BZ629" s="39"/>
      <c r="CA629" s="39"/>
      <c r="CB629" s="39"/>
      <c r="CC629" s="39"/>
      <c r="CD629" s="39"/>
      <c r="CE629" s="39"/>
      <c r="CF629" s="39"/>
      <c r="CG629" s="39"/>
    </row>
    <row r="630" spans="1:85" s="18" customFormat="1" ht="40.5" outlineLevel="2" x14ac:dyDescent="0.15">
      <c r="A630" s="21"/>
      <c r="B630" s="21"/>
      <c r="C630" s="26" t="s">
        <v>2422</v>
      </c>
      <c r="D630" s="21"/>
      <c r="E630" s="21" t="s">
        <v>2385</v>
      </c>
      <c r="F630" s="21"/>
      <c r="G630" s="21" t="s">
        <v>2524</v>
      </c>
      <c r="H630" s="71" t="s">
        <v>2477</v>
      </c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8">
        <v>15</v>
      </c>
      <c r="AD630" s="10"/>
      <c r="AE630" s="49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39"/>
      <c r="BQ630" s="39"/>
      <c r="BR630" s="39"/>
      <c r="BS630" s="39"/>
      <c r="BT630" s="39"/>
      <c r="BU630" s="39"/>
      <c r="BV630" s="39"/>
      <c r="BW630" s="39"/>
      <c r="BX630" s="39"/>
      <c r="BY630" s="39"/>
      <c r="BZ630" s="39"/>
      <c r="CA630" s="39"/>
      <c r="CB630" s="39"/>
      <c r="CC630" s="39"/>
      <c r="CD630" s="39"/>
      <c r="CE630" s="39"/>
      <c r="CF630" s="39"/>
      <c r="CG630" s="39"/>
    </row>
    <row r="631" spans="1:85" s="18" customFormat="1" outlineLevel="2" x14ac:dyDescent="0.15">
      <c r="A631" s="57"/>
      <c r="B631" s="52"/>
      <c r="C631" s="58"/>
      <c r="D631" s="52"/>
      <c r="E631" s="52" t="s">
        <v>2798</v>
      </c>
      <c r="F631" s="52"/>
      <c r="G631" s="21" t="s">
        <v>2524</v>
      </c>
      <c r="H631" s="78" t="s">
        <v>2938</v>
      </c>
      <c r="I631" s="52"/>
      <c r="J631" s="52"/>
      <c r="K631" s="52"/>
      <c r="L631" s="52"/>
      <c r="M631" s="53">
        <v>3</v>
      </c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4"/>
      <c r="Y631" s="55"/>
      <c r="Z631" s="54"/>
      <c r="AA631" s="55"/>
      <c r="AB631" s="55"/>
      <c r="AC631" s="55">
        <f>2*M631</f>
        <v>6</v>
      </c>
      <c r="AD631" s="54"/>
      <c r="AE631" s="49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39"/>
      <c r="BQ631" s="39"/>
      <c r="BR631" s="39"/>
      <c r="BS631" s="39"/>
      <c r="BT631" s="39"/>
      <c r="BU631" s="39"/>
      <c r="BV631" s="39"/>
      <c r="BW631" s="39"/>
      <c r="BX631" s="39"/>
      <c r="BY631" s="39"/>
      <c r="BZ631" s="39"/>
      <c r="CA631" s="39"/>
      <c r="CB631" s="39"/>
      <c r="CC631" s="39"/>
      <c r="CD631" s="39"/>
      <c r="CE631" s="39"/>
      <c r="CF631" s="39"/>
      <c r="CG631" s="39"/>
    </row>
    <row r="632" spans="1:85" s="18" customFormat="1" outlineLevel="1" x14ac:dyDescent="0.15">
      <c r="A632" s="57"/>
      <c r="B632" s="52"/>
      <c r="C632" s="58"/>
      <c r="D632" s="52"/>
      <c r="E632" s="52"/>
      <c r="F632" s="52"/>
      <c r="G632" s="88" t="s">
        <v>3146</v>
      </c>
      <c r="H632" s="78"/>
      <c r="I632" s="52"/>
      <c r="J632" s="52"/>
      <c r="K632" s="52"/>
      <c r="L632" s="52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4"/>
      <c r="Y632" s="55"/>
      <c r="Z632" s="54"/>
      <c r="AA632" s="55"/>
      <c r="AB632" s="55"/>
      <c r="AC632" s="55">
        <f>SUBTOTAL(9,AC630:AC631)</f>
        <v>21</v>
      </c>
      <c r="AD632" s="54"/>
      <c r="AE632" s="49"/>
      <c r="AF632" s="39"/>
      <c r="AG632" s="39"/>
      <c r="AH632" s="39"/>
      <c r="AI632" s="39"/>
      <c r="AJ632" s="39"/>
      <c r="AK632" s="39"/>
      <c r="AL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G632" s="39"/>
      <c r="BH632" s="39"/>
      <c r="BI632" s="39"/>
      <c r="BJ632" s="39"/>
      <c r="BK632" s="39"/>
      <c r="BL632" s="39"/>
      <c r="BM632" s="39"/>
      <c r="BN632" s="39"/>
      <c r="BO632" s="39"/>
      <c r="BP632" s="39"/>
      <c r="BQ632" s="39"/>
      <c r="BR632" s="39"/>
      <c r="BS632" s="39"/>
      <c r="BT632" s="39"/>
      <c r="BU632" s="39"/>
      <c r="BV632" s="39"/>
      <c r="BW632" s="39"/>
      <c r="BX632" s="39"/>
      <c r="BY632" s="39"/>
      <c r="BZ632" s="39"/>
      <c r="CA632" s="39"/>
      <c r="CB632" s="39"/>
      <c r="CC632" s="39"/>
      <c r="CD632" s="39"/>
      <c r="CE632" s="39"/>
      <c r="CF632" s="39"/>
      <c r="CG632" s="39"/>
    </row>
    <row r="633" spans="1:85" s="18" customFormat="1" outlineLevel="2" x14ac:dyDescent="0.15">
      <c r="A633" s="10">
        <v>2016</v>
      </c>
      <c r="B633" s="21" t="s">
        <v>922</v>
      </c>
      <c r="C633" s="26" t="s">
        <v>923</v>
      </c>
      <c r="D633" s="21" t="s">
        <v>1379</v>
      </c>
      <c r="E633" s="21" t="s">
        <v>2280</v>
      </c>
      <c r="F633" s="10">
        <v>4</v>
      </c>
      <c r="G633" s="21" t="s">
        <v>929</v>
      </c>
      <c r="H633" s="71" t="s">
        <v>930</v>
      </c>
      <c r="I633" s="21" t="s">
        <v>41</v>
      </c>
      <c r="J633" s="21" t="s">
        <v>931</v>
      </c>
      <c r="K633" s="21" t="s">
        <v>53</v>
      </c>
      <c r="L633" s="10">
        <v>100</v>
      </c>
      <c r="M633" s="10">
        <v>50</v>
      </c>
      <c r="N633" s="21" t="s">
        <v>935</v>
      </c>
      <c r="O633" s="21" t="s">
        <v>933</v>
      </c>
      <c r="P633" s="21" t="s">
        <v>28</v>
      </c>
      <c r="Q633" s="21" t="s">
        <v>154</v>
      </c>
      <c r="R633" s="21" t="s">
        <v>936</v>
      </c>
      <c r="S633" s="10">
        <v>1</v>
      </c>
      <c r="T633" s="10">
        <v>64</v>
      </c>
      <c r="U633" s="10">
        <v>64</v>
      </c>
      <c r="V633" s="21" t="s">
        <v>31</v>
      </c>
      <c r="W633" s="21" t="s">
        <v>31</v>
      </c>
      <c r="X633" s="10"/>
      <c r="Y633" s="28">
        <f>IF(M633&lt;25,1,1+(M633-25)/M633)</f>
        <v>1.5</v>
      </c>
      <c r="Z633" s="10">
        <v>1</v>
      </c>
      <c r="AA633" s="28">
        <f>U633*Y633*Z633</f>
        <v>96</v>
      </c>
      <c r="AB633" s="28"/>
      <c r="AC633" s="28">
        <f>AA633+AB633</f>
        <v>96</v>
      </c>
      <c r="AD633" s="10"/>
      <c r="AE633" s="49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39"/>
      <c r="BQ633" s="39"/>
      <c r="BR633" s="39"/>
      <c r="BS633" s="39"/>
      <c r="BT633" s="39"/>
      <c r="BU633" s="39"/>
      <c r="BV633" s="39"/>
      <c r="BW633" s="39"/>
      <c r="BX633" s="39"/>
      <c r="BY633" s="39"/>
      <c r="BZ633" s="39"/>
      <c r="CA633" s="39"/>
      <c r="CB633" s="39"/>
      <c r="CC633" s="39"/>
      <c r="CD633" s="39"/>
      <c r="CE633" s="39"/>
      <c r="CF633" s="39"/>
      <c r="CG633" s="39"/>
    </row>
    <row r="634" spans="1:85" s="18" customFormat="1" outlineLevel="2" x14ac:dyDescent="0.15">
      <c r="A634" s="10">
        <v>2016</v>
      </c>
      <c r="B634" s="21" t="s">
        <v>922</v>
      </c>
      <c r="C634" s="26" t="s">
        <v>923</v>
      </c>
      <c r="D634" s="21" t="s">
        <v>1379</v>
      </c>
      <c r="E634" s="21" t="s">
        <v>2280</v>
      </c>
      <c r="F634" s="10">
        <v>4</v>
      </c>
      <c r="G634" s="21" t="s">
        <v>929</v>
      </c>
      <c r="H634" s="71" t="s">
        <v>930</v>
      </c>
      <c r="I634" s="21" t="s">
        <v>41</v>
      </c>
      <c r="J634" s="21" t="s">
        <v>931</v>
      </c>
      <c r="K634" s="21" t="s">
        <v>53</v>
      </c>
      <c r="L634" s="10">
        <v>50</v>
      </c>
      <c r="M634" s="10">
        <v>114</v>
      </c>
      <c r="N634" s="21" t="s">
        <v>932</v>
      </c>
      <c r="O634" s="21" t="s">
        <v>933</v>
      </c>
      <c r="P634" s="21" t="s">
        <v>28</v>
      </c>
      <c r="Q634" s="21" t="s">
        <v>473</v>
      </c>
      <c r="R634" s="21" t="s">
        <v>934</v>
      </c>
      <c r="S634" s="10">
        <v>1</v>
      </c>
      <c r="T634" s="10">
        <v>64</v>
      </c>
      <c r="U634" s="10">
        <v>64</v>
      </c>
      <c r="V634" s="21" t="s">
        <v>31</v>
      </c>
      <c r="W634" s="21" t="s">
        <v>31</v>
      </c>
      <c r="X634" s="10"/>
      <c r="Y634" s="28">
        <f>IF(M634&lt;25,1,1+(M634-25)/M634)</f>
        <v>1.7807017543859649</v>
      </c>
      <c r="Z634" s="10">
        <v>1</v>
      </c>
      <c r="AA634" s="28">
        <f>U634*Y634*Z634</f>
        <v>113.96491228070175</v>
      </c>
      <c r="AB634" s="28"/>
      <c r="AC634" s="28">
        <f>AA634+AB634</f>
        <v>113.96491228070175</v>
      </c>
      <c r="AD634" s="10"/>
      <c r="AE634" s="49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39"/>
      <c r="BQ634" s="39"/>
      <c r="BR634" s="39"/>
      <c r="BS634" s="39"/>
      <c r="BT634" s="39"/>
      <c r="BU634" s="39"/>
      <c r="BV634" s="39"/>
      <c r="BW634" s="39"/>
      <c r="BX634" s="39"/>
      <c r="BY634" s="39"/>
      <c r="BZ634" s="39"/>
      <c r="CA634" s="39"/>
      <c r="CB634" s="39"/>
      <c r="CC634" s="39"/>
      <c r="CD634" s="39"/>
      <c r="CE634" s="39"/>
      <c r="CF634" s="39"/>
      <c r="CG634" s="39"/>
    </row>
    <row r="635" spans="1:85" s="18" customFormat="1" outlineLevel="2" x14ac:dyDescent="0.15">
      <c r="A635" s="10">
        <v>2015</v>
      </c>
      <c r="B635" s="21" t="s">
        <v>1068</v>
      </c>
      <c r="C635" s="26" t="s">
        <v>1069</v>
      </c>
      <c r="D635" s="21" t="s">
        <v>1413</v>
      </c>
      <c r="E635" s="21" t="s">
        <v>2280</v>
      </c>
      <c r="F635" s="10">
        <v>3</v>
      </c>
      <c r="G635" s="21" t="s">
        <v>929</v>
      </c>
      <c r="H635" s="71" t="s">
        <v>930</v>
      </c>
      <c r="I635" s="21" t="s">
        <v>41</v>
      </c>
      <c r="J635" s="21" t="s">
        <v>931</v>
      </c>
      <c r="K635" s="21" t="s">
        <v>53</v>
      </c>
      <c r="L635" s="10">
        <v>158</v>
      </c>
      <c r="M635" s="10">
        <v>72</v>
      </c>
      <c r="N635" s="21" t="s">
        <v>1986</v>
      </c>
      <c r="O635" s="21" t="s">
        <v>2140</v>
      </c>
      <c r="P635" s="21" t="s">
        <v>28</v>
      </c>
      <c r="Q635" s="21" t="s">
        <v>1524</v>
      </c>
      <c r="R635" s="21" t="s">
        <v>2142</v>
      </c>
      <c r="S635" s="10">
        <v>1</v>
      </c>
      <c r="T635" s="10">
        <v>48</v>
      </c>
      <c r="U635" s="10">
        <v>48</v>
      </c>
      <c r="V635" s="21" t="s">
        <v>31</v>
      </c>
      <c r="W635" s="21" t="s">
        <v>31</v>
      </c>
      <c r="X635" s="10"/>
      <c r="Y635" s="28">
        <f>IF(M635&lt;25,1,1+(M635-25)/M635)</f>
        <v>1.6527777777777777</v>
      </c>
      <c r="Z635" s="10">
        <v>1</v>
      </c>
      <c r="AA635" s="28">
        <f>U635*Y635*Z635</f>
        <v>79.333333333333329</v>
      </c>
      <c r="AB635" s="28"/>
      <c r="AC635" s="28">
        <f>AA635+AB635</f>
        <v>79.333333333333329</v>
      </c>
      <c r="AD635" s="10"/>
      <c r="AE635" s="49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39"/>
      <c r="BQ635" s="39"/>
      <c r="BR635" s="39"/>
      <c r="BS635" s="39"/>
      <c r="BT635" s="39"/>
      <c r="BU635" s="39"/>
      <c r="BV635" s="39"/>
      <c r="BW635" s="39"/>
      <c r="BX635" s="39"/>
      <c r="BY635" s="39"/>
      <c r="BZ635" s="39"/>
      <c r="CA635" s="39"/>
      <c r="CB635" s="39"/>
      <c r="CC635" s="39"/>
      <c r="CD635" s="39"/>
      <c r="CE635" s="39"/>
      <c r="CF635" s="39"/>
      <c r="CG635" s="39"/>
    </row>
    <row r="636" spans="1:85" s="18" customFormat="1" outlineLevel="2" x14ac:dyDescent="0.15">
      <c r="A636" s="10">
        <v>2015</v>
      </c>
      <c r="B636" s="21" t="s">
        <v>1068</v>
      </c>
      <c r="C636" s="26" t="s">
        <v>1069</v>
      </c>
      <c r="D636" s="21" t="s">
        <v>1413</v>
      </c>
      <c r="E636" s="21" t="s">
        <v>2280</v>
      </c>
      <c r="F636" s="10">
        <v>3</v>
      </c>
      <c r="G636" s="21" t="s">
        <v>929</v>
      </c>
      <c r="H636" s="71" t="s">
        <v>930</v>
      </c>
      <c r="I636" s="21" t="s">
        <v>41</v>
      </c>
      <c r="J636" s="21" t="s">
        <v>931</v>
      </c>
      <c r="K636" s="21" t="s">
        <v>53</v>
      </c>
      <c r="L636" s="10">
        <v>100</v>
      </c>
      <c r="M636" s="10">
        <v>72</v>
      </c>
      <c r="N636" s="21" t="s">
        <v>1539</v>
      </c>
      <c r="O636" s="21" t="s">
        <v>2140</v>
      </c>
      <c r="P636" s="21" t="s">
        <v>28</v>
      </c>
      <c r="Q636" s="21" t="s">
        <v>1524</v>
      </c>
      <c r="R636" s="21" t="s">
        <v>2141</v>
      </c>
      <c r="S636" s="10">
        <v>1</v>
      </c>
      <c r="T636" s="10">
        <v>48</v>
      </c>
      <c r="U636" s="10">
        <v>48</v>
      </c>
      <c r="V636" s="21" t="s">
        <v>31</v>
      </c>
      <c r="W636" s="21" t="s">
        <v>31</v>
      </c>
      <c r="X636" s="10"/>
      <c r="Y636" s="28">
        <f>IF(M636&lt;25,1,1+(M636-25)/M636)</f>
        <v>1.6527777777777777</v>
      </c>
      <c r="Z636" s="10">
        <v>1</v>
      </c>
      <c r="AA636" s="28">
        <f>U636*Y636*Z636</f>
        <v>79.333333333333329</v>
      </c>
      <c r="AB636" s="28"/>
      <c r="AC636" s="28">
        <f>AA636+AB636</f>
        <v>79.333333333333329</v>
      </c>
      <c r="AD636" s="10"/>
      <c r="AE636" s="49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39"/>
      <c r="BQ636" s="39"/>
      <c r="BR636" s="39"/>
      <c r="BS636" s="39"/>
      <c r="BT636" s="39"/>
      <c r="BU636" s="39"/>
      <c r="BV636" s="39"/>
      <c r="BW636" s="39"/>
      <c r="BX636" s="39"/>
      <c r="BY636" s="39"/>
      <c r="BZ636" s="39"/>
      <c r="CA636" s="39"/>
      <c r="CB636" s="39"/>
      <c r="CC636" s="39"/>
      <c r="CD636" s="39"/>
      <c r="CE636" s="39"/>
      <c r="CF636" s="39"/>
      <c r="CG636" s="39"/>
    </row>
    <row r="637" spans="1:85" s="18" customFormat="1" outlineLevel="2" x14ac:dyDescent="0.15">
      <c r="A637" s="10"/>
      <c r="B637" s="10"/>
      <c r="C637" s="25"/>
      <c r="D637" s="10"/>
      <c r="E637" s="27" t="s">
        <v>2320</v>
      </c>
      <c r="F637" s="10"/>
      <c r="G637" s="21" t="s">
        <v>929</v>
      </c>
      <c r="H637" s="72" t="s">
        <v>930</v>
      </c>
      <c r="I637" s="10"/>
      <c r="J637" s="10"/>
      <c r="K637" s="10"/>
      <c r="L637" s="10"/>
      <c r="M637" s="29">
        <v>4</v>
      </c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28"/>
      <c r="Z637" s="10"/>
      <c r="AA637" s="28"/>
      <c r="AB637" s="28"/>
      <c r="AC637" s="28">
        <f>M637*14</f>
        <v>56</v>
      </c>
      <c r="AD637" s="10"/>
      <c r="AE637" s="49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39"/>
      <c r="BQ637" s="39"/>
      <c r="BR637" s="39"/>
      <c r="BS637" s="39"/>
      <c r="BT637" s="39"/>
      <c r="BU637" s="39"/>
      <c r="BV637" s="39"/>
      <c r="BW637" s="39"/>
      <c r="BX637" s="39"/>
      <c r="BY637" s="39"/>
      <c r="BZ637" s="39"/>
      <c r="CA637" s="39"/>
      <c r="CB637" s="39"/>
      <c r="CC637" s="39"/>
      <c r="CD637" s="39"/>
      <c r="CE637" s="39"/>
      <c r="CF637" s="39"/>
      <c r="CG637" s="39"/>
    </row>
    <row r="638" spans="1:85" s="18" customFormat="1" outlineLevel="2" x14ac:dyDescent="0.15">
      <c r="A638" s="57"/>
      <c r="B638" s="52"/>
      <c r="C638" s="58"/>
      <c r="D638" s="52"/>
      <c r="E638" s="52" t="s">
        <v>2798</v>
      </c>
      <c r="F638" s="52"/>
      <c r="G638" s="21" t="s">
        <v>929</v>
      </c>
      <c r="H638" s="78" t="s">
        <v>2939</v>
      </c>
      <c r="I638" s="52"/>
      <c r="J638" s="52"/>
      <c r="K638" s="52"/>
      <c r="L638" s="52"/>
      <c r="M638" s="53">
        <v>9</v>
      </c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4"/>
      <c r="Y638" s="55"/>
      <c r="Z638" s="54"/>
      <c r="AA638" s="55"/>
      <c r="AB638" s="55"/>
      <c r="AC638" s="55">
        <f>2*M638</f>
        <v>18</v>
      </c>
      <c r="AD638" s="54"/>
      <c r="AE638" s="49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39"/>
      <c r="BQ638" s="39"/>
      <c r="BR638" s="39"/>
      <c r="BS638" s="39"/>
      <c r="BT638" s="39"/>
      <c r="BU638" s="39"/>
      <c r="BV638" s="39"/>
      <c r="BW638" s="39"/>
      <c r="BX638" s="39"/>
      <c r="BY638" s="39"/>
      <c r="BZ638" s="39"/>
      <c r="CA638" s="39"/>
      <c r="CB638" s="39"/>
      <c r="CC638" s="39"/>
      <c r="CD638" s="39"/>
      <c r="CE638" s="39"/>
      <c r="CF638" s="39"/>
      <c r="CG638" s="39"/>
    </row>
    <row r="639" spans="1:85" s="18" customFormat="1" outlineLevel="1" x14ac:dyDescent="0.15">
      <c r="A639" s="57"/>
      <c r="B639" s="52"/>
      <c r="C639" s="58"/>
      <c r="D639" s="52"/>
      <c r="E639" s="52"/>
      <c r="F639" s="52"/>
      <c r="G639" s="88" t="s">
        <v>3147</v>
      </c>
      <c r="H639" s="78"/>
      <c r="I639" s="52"/>
      <c r="J639" s="52"/>
      <c r="K639" s="52"/>
      <c r="L639" s="52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4"/>
      <c r="Y639" s="55"/>
      <c r="Z639" s="54"/>
      <c r="AA639" s="55"/>
      <c r="AB639" s="55"/>
      <c r="AC639" s="55">
        <f>SUBTOTAL(9,AC633:AC638)</f>
        <v>442.63157894736838</v>
      </c>
      <c r="AD639" s="54"/>
      <c r="AE639" s="49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39"/>
      <c r="BQ639" s="39"/>
      <c r="BR639" s="39"/>
      <c r="BS639" s="39"/>
      <c r="BT639" s="39"/>
      <c r="BU639" s="39"/>
      <c r="BV639" s="39"/>
      <c r="BW639" s="39"/>
      <c r="BX639" s="39"/>
      <c r="BY639" s="39"/>
      <c r="BZ639" s="39"/>
      <c r="CA639" s="39"/>
      <c r="CB639" s="39"/>
      <c r="CC639" s="39"/>
      <c r="CD639" s="39"/>
      <c r="CE639" s="39"/>
      <c r="CF639" s="39"/>
      <c r="CG639" s="39"/>
    </row>
    <row r="640" spans="1:85" s="18" customFormat="1" outlineLevel="2" x14ac:dyDescent="0.15">
      <c r="A640" s="10"/>
      <c r="B640" s="10"/>
      <c r="C640" s="25"/>
      <c r="D640" s="10"/>
      <c r="E640" s="27" t="s">
        <v>2320</v>
      </c>
      <c r="F640" s="10"/>
      <c r="G640" s="21" t="s">
        <v>2515</v>
      </c>
      <c r="H640" s="72" t="s">
        <v>2313</v>
      </c>
      <c r="I640" s="10"/>
      <c r="J640" s="10"/>
      <c r="K640" s="10"/>
      <c r="L640" s="10"/>
      <c r="M640" s="29">
        <v>1</v>
      </c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28"/>
      <c r="Z640" s="10"/>
      <c r="AA640" s="28"/>
      <c r="AB640" s="28"/>
      <c r="AC640" s="28">
        <f>M640*14</f>
        <v>14</v>
      </c>
      <c r="AD640" s="10"/>
      <c r="AE640" s="49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39"/>
      <c r="BQ640" s="39"/>
      <c r="BR640" s="39"/>
      <c r="BS640" s="39"/>
      <c r="BT640" s="39"/>
      <c r="BU640" s="39"/>
      <c r="BV640" s="39"/>
      <c r="BW640" s="39"/>
      <c r="BX640" s="39"/>
      <c r="BY640" s="39"/>
      <c r="BZ640" s="39"/>
      <c r="CA640" s="39"/>
      <c r="CB640" s="39"/>
      <c r="CC640" s="39"/>
      <c r="CD640" s="39"/>
      <c r="CE640" s="39"/>
      <c r="CF640" s="39"/>
      <c r="CG640" s="39"/>
    </row>
    <row r="641" spans="1:85" s="18" customFormat="1" ht="27" outlineLevel="2" x14ac:dyDescent="0.15">
      <c r="A641" s="21"/>
      <c r="B641" s="21"/>
      <c r="C641" s="26" t="s">
        <v>2430</v>
      </c>
      <c r="D641" s="21"/>
      <c r="E641" s="21" t="s">
        <v>2385</v>
      </c>
      <c r="F641" s="21"/>
      <c r="G641" s="21" t="s">
        <v>2515</v>
      </c>
      <c r="H641" s="71" t="s">
        <v>2482</v>
      </c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8">
        <v>15</v>
      </c>
      <c r="AD641" s="10"/>
      <c r="AE641" s="49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39"/>
      <c r="BQ641" s="39"/>
      <c r="BR641" s="39"/>
      <c r="BS641" s="39"/>
      <c r="BT641" s="39"/>
      <c r="BU641" s="39"/>
      <c r="BV641" s="39"/>
      <c r="BW641" s="39"/>
      <c r="BX641" s="39"/>
      <c r="BY641" s="39"/>
      <c r="BZ641" s="39"/>
      <c r="CA641" s="39"/>
      <c r="CB641" s="39"/>
      <c r="CC641" s="39"/>
      <c r="CD641" s="39"/>
      <c r="CE641" s="39"/>
      <c r="CF641" s="39"/>
      <c r="CG641" s="39"/>
    </row>
    <row r="642" spans="1:85" s="18" customFormat="1" outlineLevel="2" x14ac:dyDescent="0.15">
      <c r="A642" s="57"/>
      <c r="B642" s="52"/>
      <c r="C642" s="58"/>
      <c r="D642" s="52"/>
      <c r="E642" s="52" t="s">
        <v>2798</v>
      </c>
      <c r="F642" s="52"/>
      <c r="G642" s="21" t="s">
        <v>2515</v>
      </c>
      <c r="H642" s="78" t="s">
        <v>2940</v>
      </c>
      <c r="I642" s="52"/>
      <c r="J642" s="52"/>
      <c r="K642" s="52"/>
      <c r="L642" s="52"/>
      <c r="M642" s="53">
        <v>6</v>
      </c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4"/>
      <c r="Y642" s="55"/>
      <c r="Z642" s="54"/>
      <c r="AA642" s="55"/>
      <c r="AB642" s="55"/>
      <c r="AC642" s="55">
        <f>2*M642</f>
        <v>12</v>
      </c>
      <c r="AD642" s="54"/>
      <c r="AE642" s="49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39"/>
      <c r="BQ642" s="39"/>
      <c r="BR642" s="39"/>
      <c r="BS642" s="39"/>
      <c r="BT642" s="39"/>
      <c r="BU642" s="39"/>
      <c r="BV642" s="39"/>
      <c r="BW642" s="39"/>
      <c r="BX642" s="39"/>
      <c r="BY642" s="39"/>
      <c r="BZ642" s="39"/>
      <c r="CA642" s="39"/>
      <c r="CB642" s="39"/>
      <c r="CC642" s="39"/>
      <c r="CD642" s="39"/>
      <c r="CE642" s="39"/>
      <c r="CF642" s="39"/>
      <c r="CG642" s="39"/>
    </row>
    <row r="643" spans="1:85" s="18" customFormat="1" outlineLevel="1" x14ac:dyDescent="0.15">
      <c r="A643" s="57"/>
      <c r="B643" s="52"/>
      <c r="C643" s="58"/>
      <c r="D643" s="52"/>
      <c r="E643" s="52"/>
      <c r="F643" s="52"/>
      <c r="G643" s="88" t="s">
        <v>3148</v>
      </c>
      <c r="H643" s="78"/>
      <c r="I643" s="52"/>
      <c r="J643" s="52"/>
      <c r="K643" s="52"/>
      <c r="L643" s="52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4"/>
      <c r="Y643" s="55"/>
      <c r="Z643" s="54"/>
      <c r="AA643" s="55"/>
      <c r="AB643" s="55"/>
      <c r="AC643" s="55">
        <f>SUBTOTAL(9,AC640:AC642)</f>
        <v>41</v>
      </c>
      <c r="AD643" s="54"/>
      <c r="AE643" s="49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39"/>
      <c r="BQ643" s="39"/>
      <c r="BR643" s="39"/>
      <c r="BS643" s="39"/>
      <c r="BT643" s="39"/>
      <c r="BU643" s="39"/>
      <c r="BV643" s="39"/>
      <c r="BW643" s="39"/>
      <c r="BX643" s="39"/>
      <c r="BY643" s="39"/>
      <c r="BZ643" s="39"/>
      <c r="CA643" s="39"/>
      <c r="CB643" s="39"/>
      <c r="CC643" s="39"/>
      <c r="CD643" s="39"/>
      <c r="CE643" s="39"/>
      <c r="CF643" s="39"/>
      <c r="CG643" s="39"/>
    </row>
    <row r="644" spans="1:85" s="18" customFormat="1" outlineLevel="2" x14ac:dyDescent="0.15">
      <c r="A644" s="10">
        <v>2016</v>
      </c>
      <c r="B644" s="21" t="s">
        <v>407</v>
      </c>
      <c r="C644" s="26" t="s">
        <v>408</v>
      </c>
      <c r="D644" s="21" t="s">
        <v>1413</v>
      </c>
      <c r="E644" s="21" t="s">
        <v>2295</v>
      </c>
      <c r="F644" s="10">
        <v>3</v>
      </c>
      <c r="G644" s="21" t="s">
        <v>436</v>
      </c>
      <c r="H644" s="71" t="s">
        <v>437</v>
      </c>
      <c r="I644" s="21" t="s">
        <v>23</v>
      </c>
      <c r="J644" s="21" t="s">
        <v>24</v>
      </c>
      <c r="K644" s="21" t="s">
        <v>438</v>
      </c>
      <c r="L644" s="10">
        <v>88</v>
      </c>
      <c r="M644" s="10">
        <v>90</v>
      </c>
      <c r="N644" s="21" t="s">
        <v>1539</v>
      </c>
      <c r="O644" s="21" t="s">
        <v>412</v>
      </c>
      <c r="P644" s="21" t="s">
        <v>28</v>
      </c>
      <c r="Q644" s="21" t="s">
        <v>29</v>
      </c>
      <c r="R644" s="21" t="s">
        <v>2210</v>
      </c>
      <c r="S644" s="10">
        <v>1</v>
      </c>
      <c r="T644" s="10">
        <v>48</v>
      </c>
      <c r="U644" s="10">
        <v>32</v>
      </c>
      <c r="V644" s="10"/>
      <c r="W644" s="10">
        <v>16</v>
      </c>
      <c r="X644" s="27">
        <v>1</v>
      </c>
      <c r="Y644" s="28">
        <f>IF(M644&lt;25,1,1+(M644-25)/M644)</f>
        <v>1.7222222222222223</v>
      </c>
      <c r="Z644" s="10">
        <v>1</v>
      </c>
      <c r="AA644" s="28">
        <f>U644*Y644*Z644</f>
        <v>55.111111111111114</v>
      </c>
      <c r="AB644" s="28">
        <f>X644*W644*Y644</f>
        <v>27.555555555555557</v>
      </c>
      <c r="AC644" s="28">
        <f>AA644+AB644</f>
        <v>82.666666666666671</v>
      </c>
      <c r="AD644" s="10"/>
      <c r="AE644" s="49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39"/>
      <c r="BQ644" s="39"/>
      <c r="BR644" s="39"/>
      <c r="BS644" s="39"/>
      <c r="BT644" s="39"/>
      <c r="BU644" s="39"/>
      <c r="BV644" s="39"/>
      <c r="BW644" s="39"/>
      <c r="BX644" s="39"/>
      <c r="BY644" s="39"/>
      <c r="BZ644" s="39"/>
      <c r="CA644" s="39"/>
      <c r="CB644" s="39"/>
      <c r="CC644" s="39"/>
      <c r="CD644" s="39"/>
      <c r="CE644" s="39"/>
      <c r="CF644" s="39"/>
      <c r="CG644" s="39"/>
    </row>
    <row r="645" spans="1:85" s="18" customFormat="1" outlineLevel="2" x14ac:dyDescent="0.15">
      <c r="A645" s="10">
        <v>2016</v>
      </c>
      <c r="B645" s="21" t="s">
        <v>407</v>
      </c>
      <c r="C645" s="26" t="s">
        <v>408</v>
      </c>
      <c r="D645" s="21" t="s">
        <v>1413</v>
      </c>
      <c r="E645" s="21" t="s">
        <v>2295</v>
      </c>
      <c r="F645" s="10">
        <v>3</v>
      </c>
      <c r="G645" s="21" t="s">
        <v>436</v>
      </c>
      <c r="H645" s="71" t="s">
        <v>437</v>
      </c>
      <c r="I645" s="21" t="s">
        <v>23</v>
      </c>
      <c r="J645" s="21" t="s">
        <v>24</v>
      </c>
      <c r="K645" s="21" t="s">
        <v>438</v>
      </c>
      <c r="L645" s="10">
        <v>88</v>
      </c>
      <c r="M645" s="10">
        <v>88</v>
      </c>
      <c r="N645" s="21" t="s">
        <v>1425</v>
      </c>
      <c r="O645" s="21" t="s">
        <v>2183</v>
      </c>
      <c r="P645" s="21" t="s">
        <v>28</v>
      </c>
      <c r="Q645" s="21" t="s">
        <v>29</v>
      </c>
      <c r="R645" s="21" t="s">
        <v>2191</v>
      </c>
      <c r="S645" s="10">
        <v>1</v>
      </c>
      <c r="T645" s="10">
        <v>48</v>
      </c>
      <c r="U645" s="10">
        <v>32</v>
      </c>
      <c r="V645" s="10"/>
      <c r="W645" s="10">
        <v>16</v>
      </c>
      <c r="X645" s="27">
        <v>1</v>
      </c>
      <c r="Y645" s="28">
        <f>IF(M645&lt;25,1,1+(M645-25)/M645)</f>
        <v>1.7159090909090908</v>
      </c>
      <c r="Z645" s="10">
        <v>1</v>
      </c>
      <c r="AA645" s="28">
        <f>U645*Y645*Z645</f>
        <v>54.909090909090907</v>
      </c>
      <c r="AB645" s="28">
        <f>X645*W645*Y645</f>
        <v>27.454545454545453</v>
      </c>
      <c r="AC645" s="28">
        <f>AA645+AB645</f>
        <v>82.36363636363636</v>
      </c>
      <c r="AD645" s="10"/>
      <c r="AE645" s="49"/>
      <c r="AF645" s="39"/>
      <c r="AG645" s="39"/>
      <c r="AH645" s="39"/>
      <c r="AI645" s="39"/>
      <c r="AJ645" s="39"/>
      <c r="AK645" s="39"/>
      <c r="AL645" s="39"/>
      <c r="AM645" s="39"/>
      <c r="AN645" s="39"/>
      <c r="AO645" s="39"/>
      <c r="AP645" s="39"/>
      <c r="AQ645" s="39"/>
      <c r="AR645" s="39"/>
      <c r="AS645" s="39"/>
      <c r="AT645" s="39"/>
      <c r="AU645" s="39"/>
      <c r="AV645" s="39"/>
      <c r="AW645" s="39"/>
      <c r="AX645" s="39"/>
      <c r="AY645" s="39"/>
      <c r="AZ645" s="39"/>
      <c r="BA645" s="39"/>
      <c r="BB645" s="39"/>
      <c r="BC645" s="39"/>
      <c r="BD645" s="39"/>
      <c r="BE645" s="39"/>
      <c r="BF645" s="39"/>
      <c r="BG645" s="39"/>
      <c r="BH645" s="39"/>
      <c r="BI645" s="39"/>
      <c r="BJ645" s="39"/>
      <c r="BK645" s="39"/>
      <c r="BL645" s="39"/>
      <c r="BM645" s="39"/>
      <c r="BN645" s="39"/>
      <c r="BO645" s="39"/>
      <c r="BP645" s="39"/>
      <c r="BQ645" s="39"/>
      <c r="BR645" s="39"/>
      <c r="BS645" s="39"/>
      <c r="BT645" s="39"/>
      <c r="BU645" s="39"/>
      <c r="BV645" s="39"/>
      <c r="BW645" s="39"/>
      <c r="BX645" s="39"/>
      <c r="BY645" s="39"/>
      <c r="BZ645" s="39"/>
      <c r="CA645" s="39"/>
      <c r="CB645" s="39"/>
      <c r="CC645" s="39"/>
      <c r="CD645" s="39"/>
      <c r="CE645" s="39"/>
      <c r="CF645" s="39"/>
      <c r="CG645" s="39"/>
    </row>
    <row r="646" spans="1:85" s="18" customFormat="1" outlineLevel="2" x14ac:dyDescent="0.15">
      <c r="A646" s="10">
        <v>2017</v>
      </c>
      <c r="B646" s="21" t="s">
        <v>407</v>
      </c>
      <c r="C646" s="26" t="s">
        <v>408</v>
      </c>
      <c r="D646" s="21" t="s">
        <v>1379</v>
      </c>
      <c r="E646" s="21" t="s">
        <v>2295</v>
      </c>
      <c r="F646" s="10">
        <v>3</v>
      </c>
      <c r="G646" s="21" t="s">
        <v>436</v>
      </c>
      <c r="H646" s="71" t="s">
        <v>437</v>
      </c>
      <c r="I646" s="21" t="s">
        <v>23</v>
      </c>
      <c r="J646" s="21" t="s">
        <v>24</v>
      </c>
      <c r="K646" s="21" t="s">
        <v>438</v>
      </c>
      <c r="L646" s="10">
        <v>100</v>
      </c>
      <c r="M646" s="10">
        <v>103</v>
      </c>
      <c r="N646" s="21" t="s">
        <v>356</v>
      </c>
      <c r="O646" s="21" t="s">
        <v>281</v>
      </c>
      <c r="P646" s="21" t="s">
        <v>28</v>
      </c>
      <c r="Q646" s="21" t="s">
        <v>29</v>
      </c>
      <c r="R646" s="21" t="s">
        <v>439</v>
      </c>
      <c r="S646" s="10">
        <v>1</v>
      </c>
      <c r="T646" s="10">
        <v>48</v>
      </c>
      <c r="U646" s="10">
        <v>32</v>
      </c>
      <c r="V646" s="10"/>
      <c r="W646" s="10">
        <v>16</v>
      </c>
      <c r="X646" s="27">
        <v>1</v>
      </c>
      <c r="Y646" s="28">
        <f>IF(M646&lt;25,1,1+(M646-25)/M646)</f>
        <v>1.7572815533980584</v>
      </c>
      <c r="Z646" s="10">
        <v>1</v>
      </c>
      <c r="AA646" s="28">
        <f>U646*Y646*Z646</f>
        <v>56.233009708737868</v>
      </c>
      <c r="AB646" s="28">
        <f>X646*W646*Y646</f>
        <v>28.116504854368934</v>
      </c>
      <c r="AC646" s="28">
        <f>AA646+AB646</f>
        <v>84.349514563106794</v>
      </c>
      <c r="AD646" s="10"/>
      <c r="AE646" s="49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39"/>
      <c r="BQ646" s="39"/>
      <c r="BR646" s="39"/>
      <c r="BS646" s="39"/>
      <c r="BT646" s="39"/>
      <c r="BU646" s="39"/>
      <c r="BV646" s="39"/>
      <c r="BW646" s="39"/>
      <c r="BX646" s="39"/>
      <c r="BY646" s="39"/>
      <c r="BZ646" s="39"/>
      <c r="CA646" s="39"/>
      <c r="CB646" s="39"/>
      <c r="CC646" s="39"/>
      <c r="CD646" s="39"/>
      <c r="CE646" s="39"/>
      <c r="CF646" s="39"/>
      <c r="CG646" s="39"/>
    </row>
    <row r="647" spans="1:85" s="18" customFormat="1" outlineLevel="2" x14ac:dyDescent="0.15">
      <c r="A647" s="10">
        <v>2017</v>
      </c>
      <c r="B647" s="21" t="s">
        <v>407</v>
      </c>
      <c r="C647" s="26" t="s">
        <v>408</v>
      </c>
      <c r="D647" s="21" t="s">
        <v>1379</v>
      </c>
      <c r="E647" s="21" t="s">
        <v>2295</v>
      </c>
      <c r="F647" s="10">
        <v>3</v>
      </c>
      <c r="G647" s="21" t="s">
        <v>436</v>
      </c>
      <c r="H647" s="71" t="s">
        <v>437</v>
      </c>
      <c r="I647" s="21" t="s">
        <v>23</v>
      </c>
      <c r="J647" s="21" t="s">
        <v>24</v>
      </c>
      <c r="K647" s="21" t="s">
        <v>438</v>
      </c>
      <c r="L647" s="10">
        <v>100</v>
      </c>
      <c r="M647" s="10">
        <v>102</v>
      </c>
      <c r="N647" s="21" t="s">
        <v>46</v>
      </c>
      <c r="O647" s="21" t="s">
        <v>419</v>
      </c>
      <c r="P647" s="21" t="s">
        <v>28</v>
      </c>
      <c r="Q647" s="21" t="s">
        <v>29</v>
      </c>
      <c r="R647" s="21" t="s">
        <v>440</v>
      </c>
      <c r="S647" s="10">
        <v>1</v>
      </c>
      <c r="T647" s="10">
        <v>48</v>
      </c>
      <c r="U647" s="10">
        <v>32</v>
      </c>
      <c r="V647" s="10"/>
      <c r="W647" s="10">
        <v>16</v>
      </c>
      <c r="X647" s="27">
        <v>1</v>
      </c>
      <c r="Y647" s="28">
        <f>IF(M647&lt;25,1,1+(M647-25)/M647)</f>
        <v>1.7549019607843137</v>
      </c>
      <c r="Z647" s="10">
        <v>1</v>
      </c>
      <c r="AA647" s="28">
        <f>U647*Y647*Z647</f>
        <v>56.156862745098039</v>
      </c>
      <c r="AB647" s="28">
        <f>X647*W647*Y647</f>
        <v>28.078431372549019</v>
      </c>
      <c r="AC647" s="28">
        <f>AA647+AB647</f>
        <v>84.235294117647058</v>
      </c>
      <c r="AD647" s="10"/>
      <c r="AE647" s="49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39"/>
      <c r="BQ647" s="39"/>
      <c r="BR647" s="39"/>
      <c r="BS647" s="39"/>
      <c r="BT647" s="39"/>
      <c r="BU647" s="39"/>
      <c r="BV647" s="39"/>
      <c r="BW647" s="39"/>
      <c r="BX647" s="39"/>
      <c r="BY647" s="39"/>
      <c r="BZ647" s="39"/>
      <c r="CA647" s="39"/>
      <c r="CB647" s="39"/>
      <c r="CC647" s="39"/>
      <c r="CD647" s="39"/>
      <c r="CE647" s="39"/>
      <c r="CF647" s="39"/>
      <c r="CG647" s="39"/>
    </row>
    <row r="648" spans="1:85" s="18" customFormat="1" outlineLevel="2" x14ac:dyDescent="0.15">
      <c r="A648" s="10">
        <v>2016</v>
      </c>
      <c r="B648" s="21" t="s">
        <v>461</v>
      </c>
      <c r="C648" s="26" t="s">
        <v>462</v>
      </c>
      <c r="D648" s="21" t="s">
        <v>1413</v>
      </c>
      <c r="E648" s="21" t="s">
        <v>2277</v>
      </c>
      <c r="F648" s="10">
        <v>2</v>
      </c>
      <c r="G648" s="21" t="s">
        <v>436</v>
      </c>
      <c r="H648" s="71" t="s">
        <v>437</v>
      </c>
      <c r="I648" s="21" t="s">
        <v>23</v>
      </c>
      <c r="J648" s="21" t="s">
        <v>24</v>
      </c>
      <c r="K648" s="21" t="s">
        <v>438</v>
      </c>
      <c r="L648" s="10">
        <v>146</v>
      </c>
      <c r="M648" s="10">
        <v>87</v>
      </c>
      <c r="N648" s="21" t="s">
        <v>1598</v>
      </c>
      <c r="O648" s="21" t="s">
        <v>2178</v>
      </c>
      <c r="P648" s="21" t="s">
        <v>28</v>
      </c>
      <c r="Q648" s="21" t="s">
        <v>159</v>
      </c>
      <c r="R648" s="21" t="s">
        <v>2179</v>
      </c>
      <c r="S648" s="10">
        <v>1</v>
      </c>
      <c r="T648" s="21" t="s">
        <v>31</v>
      </c>
      <c r="U648" s="21" t="s">
        <v>31</v>
      </c>
      <c r="V648" s="21" t="s">
        <v>31</v>
      </c>
      <c r="W648" s="21" t="s">
        <v>31</v>
      </c>
      <c r="X648" s="10"/>
      <c r="Y648" s="28">
        <f>IF(M648&lt;25,1,1+(M648-25)/M648)</f>
        <v>1.7126436781609196</v>
      </c>
      <c r="Z648" s="10"/>
      <c r="AA648" s="28"/>
      <c r="AB648" s="28"/>
      <c r="AC648" s="28">
        <f>32*Y648*F648</f>
        <v>109.60919540229885</v>
      </c>
      <c r="AD648" s="10"/>
      <c r="AE648" s="49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39"/>
      <c r="BQ648" s="39"/>
      <c r="BR648" s="39"/>
      <c r="BS648" s="39"/>
      <c r="BT648" s="39"/>
      <c r="BU648" s="39"/>
      <c r="BV648" s="39"/>
      <c r="BW648" s="39"/>
      <c r="BX648" s="39"/>
      <c r="BY648" s="39"/>
      <c r="BZ648" s="39"/>
      <c r="CA648" s="39"/>
      <c r="CB648" s="39"/>
      <c r="CC648" s="39"/>
      <c r="CD648" s="39"/>
      <c r="CE648" s="39"/>
      <c r="CF648" s="39"/>
      <c r="CG648" s="39"/>
    </row>
    <row r="649" spans="1:85" s="18" customFormat="1" outlineLevel="2" x14ac:dyDescent="0.15">
      <c r="A649" s="10"/>
      <c r="B649" s="21"/>
      <c r="C649" s="26"/>
      <c r="D649" s="21"/>
      <c r="E649" s="21" t="s">
        <v>2789</v>
      </c>
      <c r="F649" s="10"/>
      <c r="G649" s="21" t="s">
        <v>436</v>
      </c>
      <c r="H649" s="71" t="s">
        <v>437</v>
      </c>
      <c r="I649" s="21"/>
      <c r="J649" s="21"/>
      <c r="K649" s="21"/>
      <c r="L649" s="10"/>
      <c r="M649" s="10"/>
      <c r="N649" s="21"/>
      <c r="O649" s="21"/>
      <c r="P649" s="21"/>
      <c r="Q649" s="21"/>
      <c r="R649" s="21"/>
      <c r="S649" s="10"/>
      <c r="T649" s="21"/>
      <c r="U649" s="21"/>
      <c r="V649" s="21"/>
      <c r="W649" s="21"/>
      <c r="X649" s="10"/>
      <c r="Y649" s="28"/>
      <c r="Z649" s="10"/>
      <c r="AA649" s="28"/>
      <c r="AB649" s="28"/>
      <c r="AC649" s="28">
        <v>70</v>
      </c>
      <c r="AD649" s="10"/>
      <c r="AE649" s="49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39"/>
      <c r="BQ649" s="39"/>
      <c r="BR649" s="39"/>
      <c r="BS649" s="39"/>
      <c r="BT649" s="39"/>
      <c r="BU649" s="39"/>
      <c r="BV649" s="39"/>
      <c r="BW649" s="39"/>
      <c r="BX649" s="39"/>
      <c r="BY649" s="39"/>
      <c r="BZ649" s="39"/>
      <c r="CA649" s="39"/>
      <c r="CB649" s="39"/>
      <c r="CC649" s="39"/>
      <c r="CD649" s="39"/>
      <c r="CE649" s="39"/>
      <c r="CF649" s="39"/>
      <c r="CG649" s="39"/>
    </row>
    <row r="650" spans="1:85" s="18" customFormat="1" outlineLevel="1" x14ac:dyDescent="0.15">
      <c r="A650" s="10"/>
      <c r="B650" s="21"/>
      <c r="C650" s="26"/>
      <c r="D650" s="21"/>
      <c r="E650" s="21"/>
      <c r="F650" s="10"/>
      <c r="G650" s="88" t="s">
        <v>3149</v>
      </c>
      <c r="H650" s="71"/>
      <c r="I650" s="21"/>
      <c r="J650" s="21"/>
      <c r="K650" s="21"/>
      <c r="L650" s="10"/>
      <c r="M650" s="10"/>
      <c r="N650" s="21"/>
      <c r="O650" s="21"/>
      <c r="P650" s="21"/>
      <c r="Q650" s="21"/>
      <c r="R650" s="21"/>
      <c r="S650" s="10"/>
      <c r="T650" s="21"/>
      <c r="U650" s="21"/>
      <c r="V650" s="21"/>
      <c r="W650" s="21"/>
      <c r="X650" s="10"/>
      <c r="Y650" s="28"/>
      <c r="Z650" s="10"/>
      <c r="AA650" s="28"/>
      <c r="AB650" s="28"/>
      <c r="AC650" s="28">
        <f>SUBTOTAL(9,AC644:AC649)</f>
        <v>513.22430711335574</v>
      </c>
      <c r="AD650" s="10"/>
      <c r="AE650" s="49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39"/>
      <c r="BQ650" s="39"/>
      <c r="BR650" s="39"/>
      <c r="BS650" s="39"/>
      <c r="BT650" s="39"/>
      <c r="BU650" s="39"/>
      <c r="BV650" s="39"/>
      <c r="BW650" s="39"/>
      <c r="BX650" s="39"/>
      <c r="BY650" s="39"/>
      <c r="BZ650" s="39"/>
      <c r="CA650" s="39"/>
      <c r="CB650" s="39"/>
      <c r="CC650" s="39"/>
      <c r="CD650" s="39"/>
      <c r="CE650" s="39"/>
      <c r="CF650" s="39"/>
      <c r="CG650" s="39"/>
    </row>
    <row r="651" spans="1:85" s="18" customFormat="1" outlineLevel="2" x14ac:dyDescent="0.15">
      <c r="A651" s="10">
        <v>2016</v>
      </c>
      <c r="B651" s="21" t="s">
        <v>896</v>
      </c>
      <c r="C651" s="26" t="s">
        <v>897</v>
      </c>
      <c r="D651" s="21" t="s">
        <v>1379</v>
      </c>
      <c r="E651" s="21" t="s">
        <v>2280</v>
      </c>
      <c r="F651" s="10">
        <v>3</v>
      </c>
      <c r="G651" s="21" t="s">
        <v>902</v>
      </c>
      <c r="H651" s="71" t="s">
        <v>903</v>
      </c>
      <c r="I651" s="21" t="s">
        <v>23</v>
      </c>
      <c r="J651" s="21" t="s">
        <v>24</v>
      </c>
      <c r="K651" s="21" t="s">
        <v>45</v>
      </c>
      <c r="L651" s="10">
        <v>150</v>
      </c>
      <c r="M651" s="10">
        <v>72</v>
      </c>
      <c r="N651" s="21" t="s">
        <v>356</v>
      </c>
      <c r="O651" s="21" t="s">
        <v>232</v>
      </c>
      <c r="P651" s="21" t="s">
        <v>28</v>
      </c>
      <c r="Q651" s="21" t="s">
        <v>159</v>
      </c>
      <c r="R651" s="21" t="s">
        <v>904</v>
      </c>
      <c r="S651" s="10">
        <v>1</v>
      </c>
      <c r="T651" s="10">
        <v>48</v>
      </c>
      <c r="U651" s="10">
        <v>48</v>
      </c>
      <c r="V651" s="21" t="s">
        <v>31</v>
      </c>
      <c r="W651" s="21" t="s">
        <v>31</v>
      </c>
      <c r="X651" s="10"/>
      <c r="Y651" s="28">
        <f>IF(M651&lt;25,1,1+(M651-25)/M651)</f>
        <v>1.6527777777777777</v>
      </c>
      <c r="Z651" s="10">
        <v>1</v>
      </c>
      <c r="AA651" s="28">
        <f>U651*Y651*Z651</f>
        <v>79.333333333333329</v>
      </c>
      <c r="AB651" s="28"/>
      <c r="AC651" s="28">
        <f>AA651+AB651</f>
        <v>79.333333333333329</v>
      </c>
      <c r="AD651" s="10"/>
      <c r="AE651" s="49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39"/>
      <c r="BQ651" s="39"/>
      <c r="BR651" s="39"/>
      <c r="BS651" s="39"/>
      <c r="BT651" s="39"/>
      <c r="BU651" s="39"/>
      <c r="BV651" s="39"/>
      <c r="BW651" s="39"/>
      <c r="BX651" s="39"/>
      <c r="BY651" s="39"/>
      <c r="BZ651" s="39"/>
      <c r="CA651" s="39"/>
      <c r="CB651" s="39"/>
      <c r="CC651" s="39"/>
      <c r="CD651" s="39"/>
      <c r="CE651" s="39"/>
      <c r="CF651" s="39"/>
      <c r="CG651" s="39"/>
    </row>
    <row r="652" spans="1:85" s="64" customFormat="1" outlineLevel="2" x14ac:dyDescent="0.15">
      <c r="A652" s="10">
        <v>2015</v>
      </c>
      <c r="B652" s="21" t="s">
        <v>1137</v>
      </c>
      <c r="C652" s="26" t="s">
        <v>1138</v>
      </c>
      <c r="D652" s="21" t="s">
        <v>1379</v>
      </c>
      <c r="E652" s="21" t="s">
        <v>2280</v>
      </c>
      <c r="F652" s="10">
        <v>3</v>
      </c>
      <c r="G652" s="21" t="s">
        <v>902</v>
      </c>
      <c r="H652" s="71" t="s">
        <v>903</v>
      </c>
      <c r="I652" s="21" t="s">
        <v>23</v>
      </c>
      <c r="J652" s="21" t="s">
        <v>24</v>
      </c>
      <c r="K652" s="21" t="s">
        <v>45</v>
      </c>
      <c r="L652" s="10">
        <v>49</v>
      </c>
      <c r="M652" s="10">
        <v>45</v>
      </c>
      <c r="N652" s="21" t="s">
        <v>287</v>
      </c>
      <c r="O652" s="21" t="s">
        <v>1143</v>
      </c>
      <c r="P652" s="21" t="s">
        <v>28</v>
      </c>
      <c r="Q652" s="21" t="s">
        <v>260</v>
      </c>
      <c r="R652" s="21" t="s">
        <v>1144</v>
      </c>
      <c r="S652" s="10">
        <v>1</v>
      </c>
      <c r="T652" s="10">
        <v>48</v>
      </c>
      <c r="U652" s="10">
        <v>48</v>
      </c>
      <c r="V652" s="21" t="s">
        <v>31</v>
      </c>
      <c r="W652" s="21" t="s">
        <v>31</v>
      </c>
      <c r="X652" s="10"/>
      <c r="Y652" s="28">
        <f>IF(M652&lt;25,1,1+(M652-25)/M652)</f>
        <v>1.4444444444444444</v>
      </c>
      <c r="Z652" s="10">
        <v>1</v>
      </c>
      <c r="AA652" s="28">
        <f>U652*Y652*Z652</f>
        <v>69.333333333333329</v>
      </c>
      <c r="AB652" s="28"/>
      <c r="AC652" s="28">
        <f>AA652+AB652</f>
        <v>69.333333333333329</v>
      </c>
      <c r="AD652" s="10"/>
    </row>
    <row r="653" spans="1:85" s="18" customFormat="1" outlineLevel="2" x14ac:dyDescent="0.15">
      <c r="A653" s="10">
        <v>2014</v>
      </c>
      <c r="B653" s="21" t="s">
        <v>1722</v>
      </c>
      <c r="C653" s="26" t="s">
        <v>1723</v>
      </c>
      <c r="D653" s="21" t="s">
        <v>1413</v>
      </c>
      <c r="E653" s="21" t="s">
        <v>2290</v>
      </c>
      <c r="F653" s="10">
        <v>2</v>
      </c>
      <c r="G653" s="21" t="s">
        <v>902</v>
      </c>
      <c r="H653" s="71" t="s">
        <v>903</v>
      </c>
      <c r="I653" s="21" t="s">
        <v>23</v>
      </c>
      <c r="J653" s="21" t="s">
        <v>24</v>
      </c>
      <c r="K653" s="21" t="s">
        <v>45</v>
      </c>
      <c r="L653" s="10">
        <v>104</v>
      </c>
      <c r="M653" s="10">
        <v>32</v>
      </c>
      <c r="N653" s="21" t="s">
        <v>1459</v>
      </c>
      <c r="O653" s="21" t="s">
        <v>241</v>
      </c>
      <c r="P653" s="21" t="s">
        <v>28</v>
      </c>
      <c r="Q653" s="21" t="s">
        <v>1362</v>
      </c>
      <c r="R653" s="21" t="s">
        <v>1724</v>
      </c>
      <c r="S653" s="10">
        <v>1</v>
      </c>
      <c r="T653" s="10">
        <v>32</v>
      </c>
      <c r="U653" s="10">
        <v>24</v>
      </c>
      <c r="V653" s="21" t="s">
        <v>31</v>
      </c>
      <c r="W653" s="10">
        <v>8</v>
      </c>
      <c r="X653" s="27">
        <v>1</v>
      </c>
      <c r="Y653" s="28">
        <f>IF(M653&lt;25,1,1+(M653-25)/M653)</f>
        <v>1.21875</v>
      </c>
      <c r="Z653" s="10">
        <v>1</v>
      </c>
      <c r="AA653" s="28">
        <f>U653*Y653*Z653</f>
        <v>29.25</v>
      </c>
      <c r="AB653" s="28">
        <f>X653*W653*Y653</f>
        <v>9.75</v>
      </c>
      <c r="AC653" s="28">
        <f>AA653+AB653</f>
        <v>39</v>
      </c>
      <c r="AD653" s="10"/>
      <c r="AE653" s="4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39"/>
      <c r="BQ653" s="39"/>
      <c r="BR653" s="39"/>
      <c r="BS653" s="39"/>
      <c r="BT653" s="39"/>
      <c r="BU653" s="39"/>
      <c r="BV653" s="39"/>
      <c r="BW653" s="39"/>
      <c r="BX653" s="39"/>
      <c r="BY653" s="39"/>
      <c r="BZ653" s="39"/>
      <c r="CA653" s="39"/>
      <c r="CB653" s="39"/>
      <c r="CC653" s="39"/>
      <c r="CD653" s="39"/>
      <c r="CE653" s="39"/>
      <c r="CF653" s="39"/>
      <c r="CG653" s="39"/>
    </row>
    <row r="654" spans="1:85" s="46" customFormat="1" outlineLevel="2" x14ac:dyDescent="0.15">
      <c r="A654" s="21"/>
      <c r="B654" s="21"/>
      <c r="C654" s="21" t="s">
        <v>2694</v>
      </c>
      <c r="D654" s="21" t="s">
        <v>2580</v>
      </c>
      <c r="E654" s="21" t="s">
        <v>2581</v>
      </c>
      <c r="F654" s="21"/>
      <c r="G654" s="21" t="s">
        <v>902</v>
      </c>
      <c r="H654" s="71" t="s">
        <v>2696</v>
      </c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 t="s">
        <v>29</v>
      </c>
      <c r="AC654" s="21">
        <v>23.11</v>
      </c>
      <c r="AD654" s="21" t="s">
        <v>2745</v>
      </c>
      <c r="AE654" s="49"/>
      <c r="AF654" s="45"/>
      <c r="AG654" s="45"/>
      <c r="AH654" s="45"/>
      <c r="AI654" s="45"/>
      <c r="AJ654" s="45"/>
      <c r="AK654" s="45"/>
      <c r="AL654" s="45"/>
      <c r="AM654" s="45"/>
      <c r="AN654" s="45"/>
      <c r="AO654" s="45"/>
      <c r="AP654" s="45"/>
      <c r="AQ654" s="45"/>
      <c r="AR654" s="45"/>
      <c r="AS654" s="45"/>
      <c r="AT654" s="45"/>
      <c r="AU654" s="45"/>
      <c r="AV654" s="45"/>
      <c r="AW654" s="45"/>
      <c r="AX654" s="45"/>
      <c r="AY654" s="45"/>
      <c r="AZ654" s="45"/>
      <c r="BA654" s="45"/>
      <c r="BB654" s="45"/>
      <c r="BC654" s="45"/>
      <c r="BD654" s="45"/>
      <c r="BE654" s="45"/>
      <c r="BF654" s="45"/>
      <c r="BG654" s="45"/>
      <c r="BH654" s="45"/>
      <c r="BI654" s="45"/>
      <c r="BJ654" s="45"/>
      <c r="BK654" s="45"/>
      <c r="BL654" s="45"/>
      <c r="BM654" s="45"/>
      <c r="BN654" s="45"/>
      <c r="BO654" s="45"/>
      <c r="BP654" s="45"/>
      <c r="BQ654" s="45"/>
      <c r="BR654" s="45"/>
      <c r="BS654" s="45"/>
      <c r="BT654" s="45"/>
      <c r="BU654" s="45"/>
      <c r="BV654" s="45"/>
      <c r="BW654" s="45"/>
      <c r="BX654" s="45"/>
      <c r="BY654" s="45"/>
      <c r="BZ654" s="45"/>
      <c r="CA654" s="45"/>
      <c r="CB654" s="45"/>
      <c r="CC654" s="45"/>
      <c r="CD654" s="45"/>
      <c r="CE654" s="45"/>
      <c r="CF654" s="45"/>
      <c r="CG654" s="45"/>
    </row>
    <row r="655" spans="1:85" s="18" customFormat="1" outlineLevel="2" x14ac:dyDescent="0.15">
      <c r="A655" s="10"/>
      <c r="B655" s="10"/>
      <c r="C655" s="25"/>
      <c r="D655" s="10"/>
      <c r="E655" s="27" t="s">
        <v>2320</v>
      </c>
      <c r="F655" s="10"/>
      <c r="G655" s="21" t="s">
        <v>902</v>
      </c>
      <c r="H655" s="72" t="s">
        <v>903</v>
      </c>
      <c r="I655" s="10"/>
      <c r="J655" s="10"/>
      <c r="K655" s="10"/>
      <c r="L655" s="10"/>
      <c r="M655" s="29">
        <v>6</v>
      </c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28"/>
      <c r="Z655" s="10"/>
      <c r="AA655" s="28"/>
      <c r="AB655" s="28"/>
      <c r="AC655" s="28">
        <f>M655*14</f>
        <v>84</v>
      </c>
      <c r="AD655" s="10"/>
      <c r="AE655" s="49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39"/>
      <c r="BQ655" s="39"/>
      <c r="BR655" s="39"/>
      <c r="BS655" s="39"/>
      <c r="BT655" s="39"/>
      <c r="BU655" s="39"/>
      <c r="BV655" s="39"/>
      <c r="BW655" s="39"/>
      <c r="BX655" s="39"/>
      <c r="BY655" s="39"/>
      <c r="BZ655" s="39"/>
      <c r="CA655" s="39"/>
      <c r="CB655" s="39"/>
      <c r="CC655" s="39"/>
      <c r="CD655" s="39"/>
      <c r="CE655" s="39"/>
      <c r="CF655" s="39"/>
      <c r="CG655" s="39"/>
    </row>
    <row r="656" spans="1:85" s="18" customFormat="1" outlineLevel="2" x14ac:dyDescent="0.15">
      <c r="A656" s="10">
        <v>2014</v>
      </c>
      <c r="B656" s="21" t="s">
        <v>1347</v>
      </c>
      <c r="C656" s="26" t="s">
        <v>1348</v>
      </c>
      <c r="D656" s="21" t="s">
        <v>1379</v>
      </c>
      <c r="E656" s="19" t="s">
        <v>2530</v>
      </c>
      <c r="F656" s="10" t="s">
        <v>2531</v>
      </c>
      <c r="G656" s="21" t="s">
        <v>902</v>
      </c>
      <c r="H656" s="72" t="s">
        <v>903</v>
      </c>
      <c r="I656" s="21"/>
      <c r="J656" s="21"/>
      <c r="K656" s="21"/>
      <c r="L656" s="10"/>
      <c r="M656" s="10">
        <v>6</v>
      </c>
      <c r="N656" s="21"/>
      <c r="O656" s="21"/>
      <c r="P656" s="21"/>
      <c r="Q656" s="21"/>
      <c r="R656" s="21"/>
      <c r="S656" s="10"/>
      <c r="T656" s="21"/>
      <c r="U656" s="21"/>
      <c r="V656" s="21"/>
      <c r="W656" s="21"/>
      <c r="X656" s="10"/>
      <c r="Y656" s="28">
        <f>IF(M656&lt;25,1,1+(M656-25)/M656)</f>
        <v>1</v>
      </c>
      <c r="Z656" s="10"/>
      <c r="AA656" s="28"/>
      <c r="AB656" s="28"/>
      <c r="AC656" s="28">
        <f>0.3*13*M656</f>
        <v>23.4</v>
      </c>
      <c r="AD656" s="10"/>
      <c r="AE656" s="49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39"/>
      <c r="BQ656" s="39"/>
      <c r="BR656" s="39"/>
      <c r="BS656" s="39"/>
      <c r="BT656" s="39"/>
      <c r="BU656" s="39"/>
      <c r="BV656" s="39"/>
      <c r="BW656" s="39"/>
      <c r="BX656" s="39"/>
      <c r="BY656" s="39"/>
      <c r="BZ656" s="39"/>
      <c r="CA656" s="39"/>
      <c r="CB656" s="39"/>
      <c r="CC656" s="39"/>
      <c r="CD656" s="39"/>
      <c r="CE656" s="39"/>
      <c r="CF656" s="39"/>
      <c r="CG656" s="39"/>
    </row>
    <row r="657" spans="1:85" s="18" customFormat="1" outlineLevel="2" x14ac:dyDescent="0.15">
      <c r="A657" s="57"/>
      <c r="B657" s="52"/>
      <c r="C657" s="58"/>
      <c r="D657" s="52"/>
      <c r="E657" s="52" t="s">
        <v>2798</v>
      </c>
      <c r="F657" s="52"/>
      <c r="G657" s="21" t="s">
        <v>902</v>
      </c>
      <c r="H657" s="78" t="s">
        <v>2941</v>
      </c>
      <c r="I657" s="52"/>
      <c r="J657" s="52"/>
      <c r="K657" s="52"/>
      <c r="L657" s="52"/>
      <c r="M657" s="53">
        <v>20</v>
      </c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4"/>
      <c r="Y657" s="55"/>
      <c r="Z657" s="54"/>
      <c r="AA657" s="55"/>
      <c r="AB657" s="55"/>
      <c r="AC657" s="55">
        <f>2*M657</f>
        <v>40</v>
      </c>
      <c r="AD657" s="54"/>
      <c r="AE657" s="49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39"/>
      <c r="BQ657" s="39"/>
      <c r="BR657" s="39"/>
      <c r="BS657" s="39"/>
      <c r="BT657" s="39"/>
      <c r="BU657" s="39"/>
      <c r="BV657" s="39"/>
      <c r="BW657" s="39"/>
      <c r="BX657" s="39"/>
      <c r="BY657" s="39"/>
      <c r="BZ657" s="39"/>
      <c r="CA657" s="39"/>
      <c r="CB657" s="39"/>
      <c r="CC657" s="39"/>
      <c r="CD657" s="39"/>
      <c r="CE657" s="39"/>
      <c r="CF657" s="39"/>
      <c r="CG657" s="39"/>
    </row>
    <row r="658" spans="1:85" s="18" customFormat="1" outlineLevel="1" x14ac:dyDescent="0.15">
      <c r="A658" s="57"/>
      <c r="B658" s="52"/>
      <c r="C658" s="58"/>
      <c r="D658" s="52"/>
      <c r="E658" s="52"/>
      <c r="F658" s="52"/>
      <c r="G658" s="88" t="s">
        <v>3150</v>
      </c>
      <c r="H658" s="78"/>
      <c r="I658" s="52"/>
      <c r="J658" s="52"/>
      <c r="K658" s="52"/>
      <c r="L658" s="52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4"/>
      <c r="Y658" s="55"/>
      <c r="Z658" s="54"/>
      <c r="AA658" s="55"/>
      <c r="AB658" s="55"/>
      <c r="AC658" s="55">
        <f>SUBTOTAL(9,AC651:AC657)</f>
        <v>358.17666666666662</v>
      </c>
      <c r="AD658" s="54"/>
      <c r="AE658" s="49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39"/>
      <c r="BQ658" s="39"/>
      <c r="BR658" s="39"/>
      <c r="BS658" s="39"/>
      <c r="BT658" s="39"/>
      <c r="BU658" s="39"/>
      <c r="BV658" s="39"/>
      <c r="BW658" s="39"/>
      <c r="BX658" s="39"/>
      <c r="BY658" s="39"/>
      <c r="BZ658" s="39"/>
      <c r="CA658" s="39"/>
      <c r="CB658" s="39"/>
      <c r="CC658" s="39"/>
      <c r="CD658" s="39"/>
      <c r="CE658" s="39"/>
      <c r="CF658" s="39"/>
      <c r="CG658" s="39"/>
    </row>
    <row r="659" spans="1:85" s="18" customFormat="1" outlineLevel="2" x14ac:dyDescent="0.15">
      <c r="A659" s="10"/>
      <c r="B659" s="10"/>
      <c r="C659" s="25"/>
      <c r="D659" s="10"/>
      <c r="E659" s="27" t="s">
        <v>2320</v>
      </c>
      <c r="F659" s="10"/>
      <c r="G659" s="21" t="s">
        <v>2527</v>
      </c>
      <c r="H659" s="72" t="s">
        <v>2314</v>
      </c>
      <c r="I659" s="10"/>
      <c r="J659" s="10"/>
      <c r="K659" s="10"/>
      <c r="L659" s="10"/>
      <c r="M659" s="29">
        <v>3</v>
      </c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28"/>
      <c r="Z659" s="10"/>
      <c r="AA659" s="28"/>
      <c r="AB659" s="28"/>
      <c r="AC659" s="28">
        <f>M659*14</f>
        <v>42</v>
      </c>
      <c r="AD659" s="10"/>
      <c r="AE659" s="49"/>
      <c r="AF659" s="39"/>
      <c r="AG659" s="39"/>
      <c r="AH659" s="39"/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39"/>
      <c r="BQ659" s="39"/>
      <c r="BR659" s="39"/>
      <c r="BS659" s="39"/>
      <c r="BT659" s="39"/>
      <c r="BU659" s="39"/>
      <c r="BV659" s="39"/>
      <c r="BW659" s="39"/>
      <c r="BX659" s="39"/>
      <c r="BY659" s="39"/>
      <c r="BZ659" s="39"/>
      <c r="CA659" s="39"/>
      <c r="CB659" s="39"/>
      <c r="CC659" s="39"/>
      <c r="CD659" s="39"/>
      <c r="CE659" s="39"/>
      <c r="CF659" s="39"/>
      <c r="CG659" s="39"/>
    </row>
    <row r="660" spans="1:85" s="18" customFormat="1" ht="27" outlineLevel="2" x14ac:dyDescent="0.15">
      <c r="A660" s="21"/>
      <c r="B660" s="21"/>
      <c r="C660" s="26" t="s">
        <v>2339</v>
      </c>
      <c r="D660" s="21"/>
      <c r="E660" s="21" t="s">
        <v>2385</v>
      </c>
      <c r="F660" s="21"/>
      <c r="G660" s="21" t="s">
        <v>2527</v>
      </c>
      <c r="H660" s="71" t="s">
        <v>2370</v>
      </c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8">
        <v>15</v>
      </c>
      <c r="AD660" s="10"/>
      <c r="AE660" s="49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39"/>
      <c r="BQ660" s="39"/>
      <c r="BR660" s="39"/>
      <c r="BS660" s="39"/>
      <c r="BT660" s="39"/>
      <c r="BU660" s="39"/>
      <c r="BV660" s="39"/>
      <c r="BW660" s="39"/>
      <c r="BX660" s="39"/>
      <c r="BY660" s="39"/>
      <c r="BZ660" s="39"/>
      <c r="CA660" s="39"/>
      <c r="CB660" s="39"/>
      <c r="CC660" s="39"/>
      <c r="CD660" s="39"/>
      <c r="CE660" s="39"/>
      <c r="CF660" s="39"/>
      <c r="CG660" s="39"/>
    </row>
    <row r="661" spans="1:85" s="18" customFormat="1" outlineLevel="2" x14ac:dyDescent="0.15">
      <c r="A661" s="57"/>
      <c r="B661" s="52"/>
      <c r="C661" s="58"/>
      <c r="D661" s="52"/>
      <c r="E661" s="52" t="s">
        <v>2798</v>
      </c>
      <c r="F661" s="52"/>
      <c r="G661" s="21" t="s">
        <v>2527</v>
      </c>
      <c r="H661" s="78" t="s">
        <v>2942</v>
      </c>
      <c r="I661" s="52"/>
      <c r="J661" s="52"/>
      <c r="K661" s="52"/>
      <c r="L661" s="52"/>
      <c r="M661" s="53">
        <v>7</v>
      </c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4"/>
      <c r="Y661" s="55"/>
      <c r="Z661" s="54"/>
      <c r="AA661" s="55"/>
      <c r="AB661" s="55"/>
      <c r="AC661" s="55">
        <f>2*M661</f>
        <v>14</v>
      </c>
      <c r="AD661" s="54"/>
      <c r="AE661" s="49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39"/>
      <c r="BQ661" s="39"/>
      <c r="BR661" s="39"/>
      <c r="BS661" s="39"/>
      <c r="BT661" s="39"/>
      <c r="BU661" s="39"/>
      <c r="BV661" s="39"/>
      <c r="BW661" s="39"/>
      <c r="BX661" s="39"/>
      <c r="BY661" s="39"/>
      <c r="BZ661" s="39"/>
      <c r="CA661" s="39"/>
      <c r="CB661" s="39"/>
      <c r="CC661" s="39"/>
      <c r="CD661" s="39"/>
      <c r="CE661" s="39"/>
      <c r="CF661" s="39"/>
      <c r="CG661" s="39"/>
    </row>
    <row r="662" spans="1:85" s="18" customFormat="1" outlineLevel="1" x14ac:dyDescent="0.15">
      <c r="A662" s="57"/>
      <c r="B662" s="52"/>
      <c r="C662" s="58"/>
      <c r="D662" s="52"/>
      <c r="E662" s="52"/>
      <c r="F662" s="52"/>
      <c r="G662" s="88" t="s">
        <v>3151</v>
      </c>
      <c r="H662" s="78"/>
      <c r="I662" s="52"/>
      <c r="J662" s="52"/>
      <c r="K662" s="52"/>
      <c r="L662" s="52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4"/>
      <c r="Y662" s="55"/>
      <c r="Z662" s="54"/>
      <c r="AA662" s="55"/>
      <c r="AB662" s="55"/>
      <c r="AC662" s="55">
        <f>SUBTOTAL(9,AC659:AC661)</f>
        <v>71</v>
      </c>
      <c r="AD662" s="54"/>
      <c r="AE662" s="49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39"/>
      <c r="BQ662" s="39"/>
      <c r="BR662" s="39"/>
      <c r="BS662" s="39"/>
      <c r="BT662" s="39"/>
      <c r="BU662" s="39"/>
      <c r="BV662" s="39"/>
      <c r="BW662" s="39"/>
      <c r="BX662" s="39"/>
      <c r="BY662" s="39"/>
      <c r="BZ662" s="39"/>
      <c r="CA662" s="39"/>
      <c r="CB662" s="39"/>
      <c r="CC662" s="39"/>
      <c r="CD662" s="39"/>
      <c r="CE662" s="39"/>
      <c r="CF662" s="39"/>
      <c r="CG662" s="39"/>
    </row>
    <row r="663" spans="1:85" s="18" customFormat="1" outlineLevel="2" x14ac:dyDescent="0.15">
      <c r="A663" s="10">
        <v>2015</v>
      </c>
      <c r="B663" s="21" t="s">
        <v>212</v>
      </c>
      <c r="C663" s="26" t="s">
        <v>213</v>
      </c>
      <c r="D663" s="21" t="s">
        <v>1379</v>
      </c>
      <c r="E663" s="21" t="s">
        <v>2280</v>
      </c>
      <c r="F663" s="10">
        <v>3</v>
      </c>
      <c r="G663" s="21" t="s">
        <v>214</v>
      </c>
      <c r="H663" s="71" t="s">
        <v>215</v>
      </c>
      <c r="I663" s="21" t="s">
        <v>41</v>
      </c>
      <c r="J663" s="21" t="s">
        <v>24</v>
      </c>
      <c r="K663" s="21" t="s">
        <v>25</v>
      </c>
      <c r="L663" s="10">
        <v>30</v>
      </c>
      <c r="M663" s="10">
        <v>41</v>
      </c>
      <c r="N663" s="21" t="s">
        <v>87</v>
      </c>
      <c r="O663" s="21" t="s">
        <v>216</v>
      </c>
      <c r="P663" s="21" t="s">
        <v>28</v>
      </c>
      <c r="Q663" s="21" t="s">
        <v>217</v>
      </c>
      <c r="R663" s="21" t="s">
        <v>218</v>
      </c>
      <c r="S663" s="10">
        <v>1</v>
      </c>
      <c r="T663" s="10">
        <v>48</v>
      </c>
      <c r="U663" s="10">
        <v>48</v>
      </c>
      <c r="V663" s="21" t="s">
        <v>31</v>
      </c>
      <c r="W663" s="21" t="s">
        <v>31</v>
      </c>
      <c r="X663" s="10"/>
      <c r="Y663" s="28">
        <f>IF(M663&lt;25,1,1+(M663-25)/M663)</f>
        <v>1.3902439024390243</v>
      </c>
      <c r="Z663" s="10">
        <v>1</v>
      </c>
      <c r="AA663" s="28">
        <f>U663*Y663*Z663</f>
        <v>66.731707317073159</v>
      </c>
      <c r="AB663" s="28"/>
      <c r="AC663" s="28">
        <f>AA663+AB663</f>
        <v>66.731707317073159</v>
      </c>
      <c r="AD663" s="10"/>
      <c r="AE663" s="49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39"/>
      <c r="BQ663" s="39"/>
      <c r="BR663" s="39"/>
      <c r="BS663" s="39"/>
      <c r="BT663" s="39"/>
      <c r="BU663" s="39"/>
      <c r="BV663" s="39"/>
      <c r="BW663" s="39"/>
      <c r="BX663" s="39"/>
      <c r="BY663" s="39"/>
      <c r="BZ663" s="39"/>
      <c r="CA663" s="39"/>
      <c r="CB663" s="39"/>
      <c r="CC663" s="39"/>
      <c r="CD663" s="39"/>
      <c r="CE663" s="39"/>
      <c r="CF663" s="39"/>
      <c r="CG663" s="39"/>
    </row>
    <row r="664" spans="1:85" s="18" customFormat="1" outlineLevel="2" x14ac:dyDescent="0.15">
      <c r="A664" s="10">
        <v>2014</v>
      </c>
      <c r="B664" s="21" t="s">
        <v>1485</v>
      </c>
      <c r="C664" s="26" t="s">
        <v>1486</v>
      </c>
      <c r="D664" s="21" t="s">
        <v>1413</v>
      </c>
      <c r="E664" s="21" t="s">
        <v>2280</v>
      </c>
      <c r="F664" s="10">
        <v>3</v>
      </c>
      <c r="G664" s="21" t="s">
        <v>214</v>
      </c>
      <c r="H664" s="71" t="s">
        <v>215</v>
      </c>
      <c r="I664" s="21" t="s">
        <v>41</v>
      </c>
      <c r="J664" s="21" t="s">
        <v>24</v>
      </c>
      <c r="K664" s="21" t="s">
        <v>25</v>
      </c>
      <c r="L664" s="10">
        <v>17</v>
      </c>
      <c r="M664" s="10">
        <v>18</v>
      </c>
      <c r="N664" s="21" t="s">
        <v>1425</v>
      </c>
      <c r="O664" s="21" t="s">
        <v>859</v>
      </c>
      <c r="P664" s="21" t="s">
        <v>28</v>
      </c>
      <c r="Q664" s="21" t="s">
        <v>1357</v>
      </c>
      <c r="R664" s="21" t="s">
        <v>1487</v>
      </c>
      <c r="S664" s="10">
        <v>1</v>
      </c>
      <c r="T664" s="10">
        <v>48</v>
      </c>
      <c r="U664" s="10">
        <v>48</v>
      </c>
      <c r="V664" s="21" t="s">
        <v>31</v>
      </c>
      <c r="W664" s="21" t="s">
        <v>31</v>
      </c>
      <c r="X664" s="10"/>
      <c r="Y664" s="28">
        <f>IF(M664&lt;25,1,1+(M664-25)/M664)</f>
        <v>1</v>
      </c>
      <c r="Z664" s="10">
        <v>1</v>
      </c>
      <c r="AA664" s="28">
        <f>U664*Y664*Z664</f>
        <v>48</v>
      </c>
      <c r="AB664" s="28"/>
      <c r="AC664" s="28">
        <f>AA664+AB664</f>
        <v>48</v>
      </c>
      <c r="AD664" s="10"/>
      <c r="AE664" s="49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39"/>
      <c r="BQ664" s="39"/>
      <c r="BR664" s="39"/>
      <c r="BS664" s="39"/>
      <c r="BT664" s="39"/>
      <c r="BU664" s="39"/>
      <c r="BV664" s="39"/>
      <c r="BW664" s="39"/>
      <c r="BX664" s="39"/>
      <c r="BY664" s="39"/>
      <c r="BZ664" s="39"/>
      <c r="CA664" s="39"/>
      <c r="CB664" s="39"/>
      <c r="CC664" s="39"/>
      <c r="CD664" s="39"/>
      <c r="CE664" s="39"/>
      <c r="CF664" s="39"/>
      <c r="CG664" s="39"/>
    </row>
    <row r="665" spans="1:85" s="18" customFormat="1" outlineLevel="2" x14ac:dyDescent="0.15">
      <c r="A665" s="21"/>
      <c r="B665" s="21"/>
      <c r="C665" s="21" t="s">
        <v>2615</v>
      </c>
      <c r="D665" s="21" t="s">
        <v>2580</v>
      </c>
      <c r="E665" s="21" t="s">
        <v>2581</v>
      </c>
      <c r="F665" s="21"/>
      <c r="G665" s="21" t="s">
        <v>214</v>
      </c>
      <c r="H665" s="71" t="s">
        <v>2616</v>
      </c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 t="s">
        <v>29</v>
      </c>
      <c r="AC665" s="21">
        <v>32</v>
      </c>
      <c r="AD665" s="21" t="s">
        <v>2745</v>
      </c>
      <c r="AE665" s="49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39"/>
      <c r="BQ665" s="39"/>
      <c r="BR665" s="39"/>
      <c r="BS665" s="39"/>
      <c r="BT665" s="39"/>
      <c r="BU665" s="39"/>
      <c r="BV665" s="39"/>
      <c r="BW665" s="39"/>
      <c r="BX665" s="39"/>
      <c r="BY665" s="39"/>
      <c r="BZ665" s="39"/>
      <c r="CA665" s="39"/>
      <c r="CB665" s="39"/>
      <c r="CC665" s="39"/>
      <c r="CD665" s="39"/>
      <c r="CE665" s="39"/>
      <c r="CF665" s="39"/>
      <c r="CG665" s="39"/>
    </row>
    <row r="666" spans="1:85" s="18" customFormat="1" outlineLevel="2" x14ac:dyDescent="0.15">
      <c r="A666" s="21"/>
      <c r="B666" s="21"/>
      <c r="C666" s="21" t="s">
        <v>1442</v>
      </c>
      <c r="D666" s="21" t="s">
        <v>1380</v>
      </c>
      <c r="E666" s="21" t="s">
        <v>2578</v>
      </c>
      <c r="F666" s="21"/>
      <c r="G666" s="21" t="s">
        <v>214</v>
      </c>
      <c r="H666" s="71" t="s">
        <v>215</v>
      </c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>
        <v>16</v>
      </c>
      <c r="AD666" s="21" t="s">
        <v>2745</v>
      </c>
      <c r="AE666" s="49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39"/>
      <c r="BQ666" s="39"/>
      <c r="BR666" s="39"/>
      <c r="BS666" s="39"/>
      <c r="BT666" s="39"/>
      <c r="BU666" s="39"/>
      <c r="BV666" s="39"/>
      <c r="BW666" s="39"/>
      <c r="BX666" s="39"/>
      <c r="BY666" s="39"/>
      <c r="BZ666" s="39"/>
      <c r="CA666" s="39"/>
      <c r="CB666" s="39"/>
      <c r="CC666" s="39"/>
      <c r="CD666" s="39"/>
      <c r="CE666" s="39"/>
      <c r="CF666" s="39"/>
      <c r="CG666" s="39"/>
    </row>
    <row r="667" spans="1:85" s="18" customFormat="1" outlineLevel="2" x14ac:dyDescent="0.15">
      <c r="A667" s="10"/>
      <c r="B667" s="10"/>
      <c r="C667" s="25"/>
      <c r="D667" s="10"/>
      <c r="E667" s="27" t="s">
        <v>2320</v>
      </c>
      <c r="F667" s="10"/>
      <c r="G667" s="21" t="s">
        <v>214</v>
      </c>
      <c r="H667" s="72" t="s">
        <v>215</v>
      </c>
      <c r="I667" s="10"/>
      <c r="J667" s="10"/>
      <c r="K667" s="10"/>
      <c r="L667" s="10"/>
      <c r="M667" s="29">
        <v>4</v>
      </c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28"/>
      <c r="Z667" s="10"/>
      <c r="AA667" s="28"/>
      <c r="AB667" s="28"/>
      <c r="AC667" s="28">
        <f>M667*14</f>
        <v>56</v>
      </c>
      <c r="AD667" s="10"/>
      <c r="AE667" s="49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39"/>
      <c r="BQ667" s="39"/>
      <c r="BR667" s="39"/>
      <c r="BS667" s="39"/>
      <c r="BT667" s="39"/>
      <c r="BU667" s="39"/>
      <c r="BV667" s="39"/>
      <c r="BW667" s="39"/>
      <c r="BX667" s="39"/>
      <c r="BY667" s="39"/>
      <c r="BZ667" s="39"/>
      <c r="CA667" s="39"/>
      <c r="CB667" s="39"/>
      <c r="CC667" s="39"/>
      <c r="CD667" s="39"/>
      <c r="CE667" s="39"/>
      <c r="CF667" s="39"/>
      <c r="CG667" s="39"/>
    </row>
    <row r="668" spans="1:85" s="18" customFormat="1" outlineLevel="2" x14ac:dyDescent="0.15">
      <c r="A668" s="57"/>
      <c r="B668" s="52"/>
      <c r="C668" s="58"/>
      <c r="D668" s="52"/>
      <c r="E668" s="52" t="s">
        <v>2798</v>
      </c>
      <c r="F668" s="52"/>
      <c r="G668" s="21" t="s">
        <v>214</v>
      </c>
      <c r="H668" s="78" t="s">
        <v>2943</v>
      </c>
      <c r="I668" s="52"/>
      <c r="J668" s="52"/>
      <c r="K668" s="52"/>
      <c r="L668" s="52"/>
      <c r="M668" s="53">
        <v>14</v>
      </c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4"/>
      <c r="Y668" s="55"/>
      <c r="Z668" s="54"/>
      <c r="AA668" s="55"/>
      <c r="AB668" s="55"/>
      <c r="AC668" s="55">
        <f>2*M668</f>
        <v>28</v>
      </c>
      <c r="AD668" s="54"/>
      <c r="AE668" s="49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39"/>
      <c r="BQ668" s="39"/>
      <c r="BR668" s="39"/>
      <c r="BS668" s="39"/>
      <c r="BT668" s="39"/>
      <c r="BU668" s="39"/>
      <c r="BV668" s="39"/>
      <c r="BW668" s="39"/>
      <c r="BX668" s="39"/>
      <c r="BY668" s="39"/>
      <c r="BZ668" s="39"/>
      <c r="CA668" s="39"/>
      <c r="CB668" s="39"/>
      <c r="CC668" s="39"/>
      <c r="CD668" s="39"/>
      <c r="CE668" s="39"/>
      <c r="CF668" s="39"/>
      <c r="CG668" s="39"/>
    </row>
    <row r="669" spans="1:85" s="18" customFormat="1" outlineLevel="1" x14ac:dyDescent="0.15">
      <c r="A669" s="57"/>
      <c r="B669" s="52"/>
      <c r="C669" s="58"/>
      <c r="D669" s="52"/>
      <c r="E669" s="52"/>
      <c r="F669" s="52"/>
      <c r="G669" s="88" t="s">
        <v>3152</v>
      </c>
      <c r="H669" s="78"/>
      <c r="I669" s="52"/>
      <c r="J669" s="52"/>
      <c r="K669" s="52"/>
      <c r="L669" s="52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4"/>
      <c r="Y669" s="55"/>
      <c r="Z669" s="54"/>
      <c r="AA669" s="55"/>
      <c r="AB669" s="55"/>
      <c r="AC669" s="55">
        <f>SUBTOTAL(9,AC663:AC668)</f>
        <v>246.73170731707316</v>
      </c>
      <c r="AD669" s="54"/>
      <c r="AE669" s="49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39"/>
      <c r="BQ669" s="39"/>
      <c r="BR669" s="39"/>
      <c r="BS669" s="39"/>
      <c r="BT669" s="39"/>
      <c r="BU669" s="39"/>
      <c r="BV669" s="39"/>
      <c r="BW669" s="39"/>
      <c r="BX669" s="39"/>
      <c r="BY669" s="39"/>
      <c r="BZ669" s="39"/>
      <c r="CA669" s="39"/>
      <c r="CB669" s="39"/>
      <c r="CC669" s="39"/>
      <c r="CD669" s="39"/>
      <c r="CE669" s="39"/>
      <c r="CF669" s="39"/>
      <c r="CG669" s="39"/>
    </row>
    <row r="670" spans="1:85" s="18" customFormat="1" ht="27" outlineLevel="2" x14ac:dyDescent="0.15">
      <c r="A670" s="10">
        <v>2016</v>
      </c>
      <c r="B670" s="21" t="s">
        <v>452</v>
      </c>
      <c r="C670" s="26" t="s">
        <v>453</v>
      </c>
      <c r="D670" s="21" t="s">
        <v>1413</v>
      </c>
      <c r="E670" s="21" t="s">
        <v>2295</v>
      </c>
      <c r="F670" s="10">
        <v>3</v>
      </c>
      <c r="G670" s="21" t="s">
        <v>454</v>
      </c>
      <c r="H670" s="71" t="s">
        <v>455</v>
      </c>
      <c r="I670" s="21" t="s">
        <v>456</v>
      </c>
      <c r="J670" s="21" t="s">
        <v>24</v>
      </c>
      <c r="K670" s="21" t="s">
        <v>411</v>
      </c>
      <c r="L670" s="10">
        <v>100</v>
      </c>
      <c r="M670" s="10">
        <v>108</v>
      </c>
      <c r="N670" s="21" t="s">
        <v>1986</v>
      </c>
      <c r="O670" s="21" t="s">
        <v>425</v>
      </c>
      <c r="P670" s="21" t="s">
        <v>28</v>
      </c>
      <c r="Q670" s="21" t="s">
        <v>29</v>
      </c>
      <c r="R670" s="21" t="s">
        <v>2252</v>
      </c>
      <c r="S670" s="10">
        <v>1</v>
      </c>
      <c r="T670" s="10">
        <v>48</v>
      </c>
      <c r="U670" s="10">
        <v>30</v>
      </c>
      <c r="V670" s="10"/>
      <c r="W670" s="10">
        <v>18</v>
      </c>
      <c r="X670" s="27">
        <v>1</v>
      </c>
      <c r="Y670" s="28">
        <f t="shared" ref="Y670:Y678" si="2">IF(M670&lt;25,1,1+(M670-25)/M670)</f>
        <v>1.7685185185185186</v>
      </c>
      <c r="Z670" s="10">
        <v>1</v>
      </c>
      <c r="AA670" s="28">
        <f t="shared" ref="AA670:AA678" si="3">U670*Y670*Z670</f>
        <v>53.055555555555557</v>
      </c>
      <c r="AB670" s="28">
        <f t="shared" ref="AB670:AB678" si="4">X670*W670*Y670</f>
        <v>31.833333333333336</v>
      </c>
      <c r="AC670" s="28">
        <f t="shared" ref="AC670:AC678" si="5">AA670+AB670</f>
        <v>84.888888888888886</v>
      </c>
      <c r="AD670" s="10"/>
      <c r="AE670" s="49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39"/>
      <c r="BQ670" s="39"/>
      <c r="BR670" s="39"/>
      <c r="BS670" s="39"/>
      <c r="BT670" s="39"/>
      <c r="BU670" s="39"/>
      <c r="BV670" s="39"/>
      <c r="BW670" s="39"/>
      <c r="BX670" s="39"/>
      <c r="BY670" s="39"/>
      <c r="BZ670" s="39"/>
      <c r="CA670" s="39"/>
      <c r="CB670" s="39"/>
      <c r="CC670" s="39"/>
      <c r="CD670" s="39"/>
      <c r="CE670" s="39"/>
      <c r="CF670" s="39"/>
      <c r="CG670" s="39"/>
    </row>
    <row r="671" spans="1:85" s="18" customFormat="1" ht="27" outlineLevel="2" x14ac:dyDescent="0.15">
      <c r="A671" s="10">
        <v>2016</v>
      </c>
      <c r="B671" s="21" t="s">
        <v>452</v>
      </c>
      <c r="C671" s="26" t="s">
        <v>453</v>
      </c>
      <c r="D671" s="21" t="s">
        <v>1413</v>
      </c>
      <c r="E671" s="21" t="s">
        <v>2295</v>
      </c>
      <c r="F671" s="10">
        <v>3</v>
      </c>
      <c r="G671" s="21" t="s">
        <v>454</v>
      </c>
      <c r="H671" s="71" t="s">
        <v>455</v>
      </c>
      <c r="I671" s="21" t="s">
        <v>456</v>
      </c>
      <c r="J671" s="21" t="s">
        <v>24</v>
      </c>
      <c r="K671" s="21" t="s">
        <v>411</v>
      </c>
      <c r="L671" s="10">
        <v>100</v>
      </c>
      <c r="M671" s="10">
        <v>101</v>
      </c>
      <c r="N671" s="21" t="s">
        <v>2243</v>
      </c>
      <c r="O671" s="21" t="s">
        <v>434</v>
      </c>
      <c r="P671" s="21" t="s">
        <v>28</v>
      </c>
      <c r="Q671" s="21" t="s">
        <v>29</v>
      </c>
      <c r="R671" s="21" t="s">
        <v>2244</v>
      </c>
      <c r="S671" s="10">
        <v>1</v>
      </c>
      <c r="T671" s="10">
        <v>48</v>
      </c>
      <c r="U671" s="10">
        <v>30</v>
      </c>
      <c r="V671" s="10"/>
      <c r="W671" s="10">
        <v>18</v>
      </c>
      <c r="X671" s="27">
        <v>1</v>
      </c>
      <c r="Y671" s="28">
        <f t="shared" si="2"/>
        <v>1.7524752475247525</v>
      </c>
      <c r="Z671" s="10">
        <v>1</v>
      </c>
      <c r="AA671" s="28">
        <f t="shared" si="3"/>
        <v>52.574257425742573</v>
      </c>
      <c r="AB671" s="28">
        <f t="shared" si="4"/>
        <v>31.544554455445546</v>
      </c>
      <c r="AC671" s="28">
        <f t="shared" si="5"/>
        <v>84.118811881188122</v>
      </c>
      <c r="AD671" s="10"/>
      <c r="AE671" s="49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39"/>
      <c r="BQ671" s="39"/>
      <c r="BR671" s="39"/>
      <c r="BS671" s="39"/>
      <c r="BT671" s="39"/>
      <c r="BU671" s="39"/>
      <c r="BV671" s="39"/>
      <c r="BW671" s="39"/>
      <c r="BX671" s="39"/>
      <c r="BY671" s="39"/>
      <c r="BZ671" s="39"/>
      <c r="CA671" s="39"/>
      <c r="CB671" s="39"/>
      <c r="CC671" s="39"/>
      <c r="CD671" s="39"/>
      <c r="CE671" s="39"/>
      <c r="CF671" s="39"/>
      <c r="CG671" s="39"/>
    </row>
    <row r="672" spans="1:85" s="18" customFormat="1" ht="27" outlineLevel="2" x14ac:dyDescent="0.15">
      <c r="A672" s="10">
        <v>2016</v>
      </c>
      <c r="B672" s="21" t="s">
        <v>452</v>
      </c>
      <c r="C672" s="26" t="s">
        <v>453</v>
      </c>
      <c r="D672" s="21" t="s">
        <v>1413</v>
      </c>
      <c r="E672" s="21" t="s">
        <v>2295</v>
      </c>
      <c r="F672" s="10">
        <v>3</v>
      </c>
      <c r="G672" s="21" t="s">
        <v>454</v>
      </c>
      <c r="H672" s="71" t="s">
        <v>455</v>
      </c>
      <c r="I672" s="21" t="s">
        <v>456</v>
      </c>
      <c r="J672" s="21" t="s">
        <v>24</v>
      </c>
      <c r="K672" s="21" t="s">
        <v>411</v>
      </c>
      <c r="L672" s="10">
        <v>102</v>
      </c>
      <c r="M672" s="10">
        <v>103</v>
      </c>
      <c r="N672" s="21" t="s">
        <v>2246</v>
      </c>
      <c r="O672" s="21" t="s">
        <v>434</v>
      </c>
      <c r="P672" s="21" t="s">
        <v>28</v>
      </c>
      <c r="Q672" s="21" t="s">
        <v>29</v>
      </c>
      <c r="R672" s="21" t="s">
        <v>2247</v>
      </c>
      <c r="S672" s="10">
        <v>1</v>
      </c>
      <c r="T672" s="10">
        <v>48</v>
      </c>
      <c r="U672" s="10">
        <v>30</v>
      </c>
      <c r="V672" s="10"/>
      <c r="W672" s="10">
        <v>18</v>
      </c>
      <c r="X672" s="27">
        <v>1</v>
      </c>
      <c r="Y672" s="28">
        <f t="shared" si="2"/>
        <v>1.7572815533980584</v>
      </c>
      <c r="Z672" s="10">
        <v>1</v>
      </c>
      <c r="AA672" s="28">
        <f t="shared" si="3"/>
        <v>52.71844660194175</v>
      </c>
      <c r="AB672" s="28">
        <f t="shared" si="4"/>
        <v>31.631067961165051</v>
      </c>
      <c r="AC672" s="28">
        <f t="shared" si="5"/>
        <v>84.349514563106794</v>
      </c>
      <c r="AD672" s="10"/>
      <c r="AE672" s="49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39"/>
      <c r="BQ672" s="39"/>
      <c r="BR672" s="39"/>
      <c r="BS672" s="39"/>
      <c r="BT672" s="39"/>
      <c r="BU672" s="39"/>
      <c r="BV672" s="39"/>
      <c r="BW672" s="39"/>
      <c r="BX672" s="39"/>
      <c r="BY672" s="39"/>
      <c r="BZ672" s="39"/>
      <c r="CA672" s="39"/>
      <c r="CB672" s="39"/>
      <c r="CC672" s="39"/>
      <c r="CD672" s="39"/>
      <c r="CE672" s="39"/>
      <c r="CF672" s="39"/>
      <c r="CG672" s="39"/>
    </row>
    <row r="673" spans="1:85" s="18" customFormat="1" ht="27" outlineLevel="2" x14ac:dyDescent="0.15">
      <c r="A673" s="10">
        <v>2017</v>
      </c>
      <c r="B673" s="21" t="s">
        <v>452</v>
      </c>
      <c r="C673" s="26" t="s">
        <v>453</v>
      </c>
      <c r="D673" s="21" t="s">
        <v>1379</v>
      </c>
      <c r="E673" s="21" t="s">
        <v>2295</v>
      </c>
      <c r="F673" s="10">
        <v>3</v>
      </c>
      <c r="G673" s="21" t="s">
        <v>454</v>
      </c>
      <c r="H673" s="71" t="s">
        <v>455</v>
      </c>
      <c r="I673" s="21" t="s">
        <v>456</v>
      </c>
      <c r="J673" s="21" t="s">
        <v>24</v>
      </c>
      <c r="K673" s="21" t="s">
        <v>411</v>
      </c>
      <c r="L673" s="10">
        <v>100</v>
      </c>
      <c r="M673" s="10">
        <v>103</v>
      </c>
      <c r="N673" s="21" t="s">
        <v>303</v>
      </c>
      <c r="O673" s="21" t="s">
        <v>459</v>
      </c>
      <c r="P673" s="21" t="s">
        <v>28</v>
      </c>
      <c r="Q673" s="21" t="s">
        <v>29</v>
      </c>
      <c r="R673" s="21" t="s">
        <v>460</v>
      </c>
      <c r="S673" s="10">
        <v>1</v>
      </c>
      <c r="T673" s="10">
        <v>48</v>
      </c>
      <c r="U673" s="10">
        <v>30</v>
      </c>
      <c r="V673" s="10"/>
      <c r="W673" s="10">
        <v>18</v>
      </c>
      <c r="X673" s="27">
        <v>1</v>
      </c>
      <c r="Y673" s="28">
        <f t="shared" si="2"/>
        <v>1.7572815533980584</v>
      </c>
      <c r="Z673" s="10">
        <v>1</v>
      </c>
      <c r="AA673" s="28">
        <f t="shared" si="3"/>
        <v>52.71844660194175</v>
      </c>
      <c r="AB673" s="28">
        <f t="shared" si="4"/>
        <v>31.631067961165051</v>
      </c>
      <c r="AC673" s="28">
        <f t="shared" si="5"/>
        <v>84.349514563106794</v>
      </c>
      <c r="AD673" s="10"/>
      <c r="AE673" s="49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39"/>
      <c r="BQ673" s="39"/>
      <c r="BR673" s="39"/>
      <c r="BS673" s="39"/>
      <c r="BT673" s="39"/>
      <c r="BU673" s="39"/>
      <c r="BV673" s="39"/>
      <c r="BW673" s="39"/>
      <c r="BX673" s="39"/>
      <c r="BY673" s="39"/>
      <c r="BZ673" s="39"/>
      <c r="CA673" s="39"/>
      <c r="CB673" s="39"/>
      <c r="CC673" s="39"/>
      <c r="CD673" s="39"/>
      <c r="CE673" s="39"/>
      <c r="CF673" s="39"/>
      <c r="CG673" s="39"/>
    </row>
    <row r="674" spans="1:85" s="18" customFormat="1" ht="27" outlineLevel="2" x14ac:dyDescent="0.15">
      <c r="A674" s="10">
        <v>2017</v>
      </c>
      <c r="B674" s="21" t="s">
        <v>452</v>
      </c>
      <c r="C674" s="26" t="s">
        <v>453</v>
      </c>
      <c r="D674" s="21" t="s">
        <v>1379</v>
      </c>
      <c r="E674" s="21" t="s">
        <v>2295</v>
      </c>
      <c r="F674" s="10">
        <v>3</v>
      </c>
      <c r="G674" s="21" t="s">
        <v>454</v>
      </c>
      <c r="H674" s="71" t="s">
        <v>455</v>
      </c>
      <c r="I674" s="21" t="s">
        <v>456</v>
      </c>
      <c r="J674" s="21" t="s">
        <v>24</v>
      </c>
      <c r="K674" s="21" t="s">
        <v>411</v>
      </c>
      <c r="L674" s="10">
        <v>100</v>
      </c>
      <c r="M674" s="10">
        <v>101</v>
      </c>
      <c r="N674" s="21" t="s">
        <v>172</v>
      </c>
      <c r="O674" s="21" t="s">
        <v>457</v>
      </c>
      <c r="P674" s="21" t="s">
        <v>28</v>
      </c>
      <c r="Q674" s="21" t="s">
        <v>29</v>
      </c>
      <c r="R674" s="21" t="s">
        <v>458</v>
      </c>
      <c r="S674" s="10">
        <v>1</v>
      </c>
      <c r="T674" s="10">
        <v>48</v>
      </c>
      <c r="U674" s="10">
        <v>30</v>
      </c>
      <c r="V674" s="10"/>
      <c r="W674" s="10">
        <v>18</v>
      </c>
      <c r="X674" s="27">
        <v>1</v>
      </c>
      <c r="Y674" s="28">
        <f t="shared" si="2"/>
        <v>1.7524752475247525</v>
      </c>
      <c r="Z674" s="10">
        <v>1</v>
      </c>
      <c r="AA674" s="28">
        <f t="shared" si="3"/>
        <v>52.574257425742573</v>
      </c>
      <c r="AB674" s="28">
        <f t="shared" si="4"/>
        <v>31.544554455445546</v>
      </c>
      <c r="AC674" s="28">
        <f t="shared" si="5"/>
        <v>84.118811881188122</v>
      </c>
      <c r="AD674" s="10"/>
      <c r="AE674" s="49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39"/>
      <c r="BQ674" s="39"/>
      <c r="BR674" s="39"/>
      <c r="BS674" s="39"/>
      <c r="BT674" s="39"/>
      <c r="BU674" s="39"/>
      <c r="BV674" s="39"/>
      <c r="BW674" s="39"/>
      <c r="BX674" s="39"/>
      <c r="BY674" s="39"/>
      <c r="BZ674" s="39"/>
      <c r="CA674" s="39"/>
      <c r="CB674" s="39"/>
      <c r="CC674" s="39"/>
      <c r="CD674" s="39"/>
      <c r="CE674" s="39"/>
      <c r="CF674" s="39"/>
      <c r="CG674" s="39"/>
    </row>
    <row r="675" spans="1:85" s="18" customFormat="1" outlineLevel="2" x14ac:dyDescent="0.15">
      <c r="A675" s="10">
        <v>2016</v>
      </c>
      <c r="B675" s="21" t="s">
        <v>742</v>
      </c>
      <c r="C675" s="26" t="s">
        <v>743</v>
      </c>
      <c r="D675" s="21" t="s">
        <v>1413</v>
      </c>
      <c r="E675" s="19" t="s">
        <v>2289</v>
      </c>
      <c r="F675" s="10">
        <v>3</v>
      </c>
      <c r="G675" s="21" t="s">
        <v>454</v>
      </c>
      <c r="H675" s="71" t="s">
        <v>455</v>
      </c>
      <c r="I675" s="21" t="s">
        <v>456</v>
      </c>
      <c r="J675" s="21" t="s">
        <v>24</v>
      </c>
      <c r="K675" s="21" t="s">
        <v>411</v>
      </c>
      <c r="L675" s="10">
        <v>100</v>
      </c>
      <c r="M675" s="10">
        <v>102</v>
      </c>
      <c r="N675" s="21" t="s">
        <v>1539</v>
      </c>
      <c r="O675" s="21" t="s">
        <v>492</v>
      </c>
      <c r="P675" s="21" t="s">
        <v>28</v>
      </c>
      <c r="Q675" s="21" t="s">
        <v>29</v>
      </c>
      <c r="R675" s="21" t="s">
        <v>2245</v>
      </c>
      <c r="S675" s="10">
        <v>1</v>
      </c>
      <c r="T675" s="10">
        <v>48</v>
      </c>
      <c r="U675" s="10">
        <v>24</v>
      </c>
      <c r="V675" s="21" t="s">
        <v>31</v>
      </c>
      <c r="W675" s="10">
        <v>24</v>
      </c>
      <c r="X675" s="27">
        <v>1</v>
      </c>
      <c r="Y675" s="28">
        <f t="shared" si="2"/>
        <v>1.7549019607843137</v>
      </c>
      <c r="Z675" s="10">
        <v>1</v>
      </c>
      <c r="AA675" s="28">
        <f t="shared" si="3"/>
        <v>42.117647058823529</v>
      </c>
      <c r="AB675" s="28">
        <f t="shared" si="4"/>
        <v>42.117647058823529</v>
      </c>
      <c r="AC675" s="28">
        <f t="shared" si="5"/>
        <v>84.235294117647058</v>
      </c>
      <c r="AD675" s="10"/>
      <c r="AE675" s="4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9"/>
      <c r="BQ675" s="39"/>
      <c r="BR675" s="39"/>
      <c r="BS675" s="39"/>
      <c r="BT675" s="39"/>
      <c r="BU675" s="39"/>
      <c r="BV675" s="39"/>
      <c r="BW675" s="39"/>
      <c r="BX675" s="39"/>
      <c r="BY675" s="39"/>
      <c r="BZ675" s="39"/>
      <c r="CA675" s="39"/>
      <c r="CB675" s="39"/>
      <c r="CC675" s="39"/>
      <c r="CD675" s="39"/>
      <c r="CE675" s="39"/>
      <c r="CF675" s="39"/>
      <c r="CG675" s="39"/>
    </row>
    <row r="676" spans="1:85" s="18" customFormat="1" outlineLevel="2" x14ac:dyDescent="0.15">
      <c r="A676" s="10">
        <v>2016</v>
      </c>
      <c r="B676" s="21" t="s">
        <v>742</v>
      </c>
      <c r="C676" s="26" t="s">
        <v>743</v>
      </c>
      <c r="D676" s="21" t="s">
        <v>1413</v>
      </c>
      <c r="E676" s="19" t="s">
        <v>2289</v>
      </c>
      <c r="F676" s="10">
        <v>3</v>
      </c>
      <c r="G676" s="21" t="s">
        <v>454</v>
      </c>
      <c r="H676" s="71" t="s">
        <v>455</v>
      </c>
      <c r="I676" s="21" t="s">
        <v>456</v>
      </c>
      <c r="J676" s="21" t="s">
        <v>24</v>
      </c>
      <c r="K676" s="21" t="s">
        <v>411</v>
      </c>
      <c r="L676" s="10">
        <v>100</v>
      </c>
      <c r="M676" s="10">
        <v>103</v>
      </c>
      <c r="N676" s="21" t="s">
        <v>1576</v>
      </c>
      <c r="O676" s="21" t="s">
        <v>492</v>
      </c>
      <c r="P676" s="21" t="s">
        <v>28</v>
      </c>
      <c r="Q676" s="21" t="s">
        <v>29</v>
      </c>
      <c r="R676" s="21" t="s">
        <v>2248</v>
      </c>
      <c r="S676" s="10">
        <v>1</v>
      </c>
      <c r="T676" s="10">
        <v>48</v>
      </c>
      <c r="U676" s="10">
        <v>24</v>
      </c>
      <c r="V676" s="21" t="s">
        <v>31</v>
      </c>
      <c r="W676" s="10">
        <v>24</v>
      </c>
      <c r="X676" s="27">
        <v>1</v>
      </c>
      <c r="Y676" s="28">
        <f t="shared" si="2"/>
        <v>1.7572815533980584</v>
      </c>
      <c r="Z676" s="10">
        <v>1</v>
      </c>
      <c r="AA676" s="28">
        <f t="shared" si="3"/>
        <v>42.174757281553397</v>
      </c>
      <c r="AB676" s="28">
        <f t="shared" si="4"/>
        <v>42.174757281553397</v>
      </c>
      <c r="AC676" s="28">
        <f t="shared" si="5"/>
        <v>84.349514563106794</v>
      </c>
      <c r="AD676" s="10"/>
      <c r="AE676" s="4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39"/>
      <c r="BQ676" s="39"/>
      <c r="BR676" s="39"/>
      <c r="BS676" s="39"/>
      <c r="BT676" s="39"/>
      <c r="BU676" s="39"/>
      <c r="BV676" s="39"/>
      <c r="BW676" s="39"/>
      <c r="BX676" s="39"/>
      <c r="BY676" s="39"/>
      <c r="BZ676" s="39"/>
      <c r="CA676" s="39"/>
      <c r="CB676" s="39"/>
      <c r="CC676" s="39"/>
      <c r="CD676" s="39"/>
      <c r="CE676" s="39"/>
      <c r="CF676" s="39"/>
      <c r="CG676" s="39"/>
    </row>
    <row r="677" spans="1:85" s="18" customFormat="1" outlineLevel="2" x14ac:dyDescent="0.15">
      <c r="A677" s="10">
        <v>2017</v>
      </c>
      <c r="B677" s="21" t="s">
        <v>742</v>
      </c>
      <c r="C677" s="26" t="s">
        <v>743</v>
      </c>
      <c r="D677" s="21" t="s">
        <v>1379</v>
      </c>
      <c r="E677" s="19" t="s">
        <v>2289</v>
      </c>
      <c r="F677" s="10">
        <v>3</v>
      </c>
      <c r="G677" s="21" t="s">
        <v>454</v>
      </c>
      <c r="H677" s="71" t="s">
        <v>455</v>
      </c>
      <c r="I677" s="21" t="s">
        <v>456</v>
      </c>
      <c r="J677" s="21" t="s">
        <v>24</v>
      </c>
      <c r="K677" s="21" t="s">
        <v>411</v>
      </c>
      <c r="L677" s="10">
        <v>100</v>
      </c>
      <c r="M677" s="10">
        <v>100</v>
      </c>
      <c r="N677" s="21" t="s">
        <v>356</v>
      </c>
      <c r="O677" s="21" t="s">
        <v>744</v>
      </c>
      <c r="P677" s="21" t="s">
        <v>28</v>
      </c>
      <c r="Q677" s="21" t="s">
        <v>29</v>
      </c>
      <c r="R677" s="21" t="s">
        <v>746</v>
      </c>
      <c r="S677" s="10">
        <v>1</v>
      </c>
      <c r="T677" s="10">
        <v>48</v>
      </c>
      <c r="U677" s="10">
        <v>24</v>
      </c>
      <c r="V677" s="21" t="s">
        <v>31</v>
      </c>
      <c r="W677" s="10">
        <v>24</v>
      </c>
      <c r="X677" s="27">
        <v>1</v>
      </c>
      <c r="Y677" s="28">
        <f t="shared" si="2"/>
        <v>1.75</v>
      </c>
      <c r="Z677" s="10">
        <v>1</v>
      </c>
      <c r="AA677" s="28">
        <f t="shared" si="3"/>
        <v>42</v>
      </c>
      <c r="AB677" s="28">
        <f t="shared" si="4"/>
        <v>42</v>
      </c>
      <c r="AC677" s="28">
        <f t="shared" si="5"/>
        <v>84</v>
      </c>
      <c r="AD677" s="10"/>
      <c r="AE677" s="4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39"/>
      <c r="BQ677" s="39"/>
      <c r="BR677" s="39"/>
      <c r="BS677" s="39"/>
      <c r="BT677" s="39"/>
      <c r="BU677" s="39"/>
      <c r="BV677" s="39"/>
      <c r="BW677" s="39"/>
      <c r="BX677" s="39"/>
      <c r="BY677" s="39"/>
      <c r="BZ677" s="39"/>
      <c r="CA677" s="39"/>
      <c r="CB677" s="39"/>
      <c r="CC677" s="39"/>
      <c r="CD677" s="39"/>
      <c r="CE677" s="39"/>
      <c r="CF677" s="39"/>
      <c r="CG677" s="39"/>
    </row>
    <row r="678" spans="1:85" s="18" customFormat="1" outlineLevel="2" x14ac:dyDescent="0.15">
      <c r="A678" s="10">
        <v>2017</v>
      </c>
      <c r="B678" s="21" t="s">
        <v>742</v>
      </c>
      <c r="C678" s="26" t="s">
        <v>743</v>
      </c>
      <c r="D678" s="21" t="s">
        <v>1379</v>
      </c>
      <c r="E678" s="19" t="s">
        <v>2289</v>
      </c>
      <c r="F678" s="10">
        <v>3</v>
      </c>
      <c r="G678" s="21" t="s">
        <v>454</v>
      </c>
      <c r="H678" s="71" t="s">
        <v>455</v>
      </c>
      <c r="I678" s="21" t="s">
        <v>456</v>
      </c>
      <c r="J678" s="21" t="s">
        <v>24</v>
      </c>
      <c r="K678" s="21" t="s">
        <v>411</v>
      </c>
      <c r="L678" s="10">
        <v>100</v>
      </c>
      <c r="M678" s="10">
        <v>104</v>
      </c>
      <c r="N678" s="21" t="s">
        <v>198</v>
      </c>
      <c r="O678" s="21" t="s">
        <v>744</v>
      </c>
      <c r="P678" s="21" t="s">
        <v>28</v>
      </c>
      <c r="Q678" s="21" t="s">
        <v>29</v>
      </c>
      <c r="R678" s="21" t="s">
        <v>745</v>
      </c>
      <c r="S678" s="10">
        <v>1</v>
      </c>
      <c r="T678" s="10">
        <v>48</v>
      </c>
      <c r="U678" s="10">
        <v>24</v>
      </c>
      <c r="V678" s="21" t="s">
        <v>31</v>
      </c>
      <c r="W678" s="10">
        <v>24</v>
      </c>
      <c r="X678" s="27">
        <v>1</v>
      </c>
      <c r="Y678" s="28">
        <f t="shared" si="2"/>
        <v>1.7596153846153846</v>
      </c>
      <c r="Z678" s="10">
        <v>1</v>
      </c>
      <c r="AA678" s="28">
        <f t="shared" si="3"/>
        <v>42.230769230769226</v>
      </c>
      <c r="AB678" s="28">
        <f t="shared" si="4"/>
        <v>42.230769230769226</v>
      </c>
      <c r="AC678" s="28">
        <f t="shared" si="5"/>
        <v>84.461538461538453</v>
      </c>
      <c r="AD678" s="10"/>
      <c r="AE678" s="4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39"/>
      <c r="BQ678" s="39"/>
      <c r="BR678" s="39"/>
      <c r="BS678" s="39"/>
      <c r="BT678" s="39"/>
      <c r="BU678" s="39"/>
      <c r="BV678" s="39"/>
      <c r="BW678" s="39"/>
      <c r="BX678" s="39"/>
      <c r="BY678" s="39"/>
      <c r="BZ678" s="39"/>
      <c r="CA678" s="39"/>
      <c r="CB678" s="39"/>
      <c r="CC678" s="39"/>
      <c r="CD678" s="39"/>
      <c r="CE678" s="39"/>
      <c r="CF678" s="39"/>
      <c r="CG678" s="39"/>
    </row>
    <row r="679" spans="1:85" s="18" customFormat="1" outlineLevel="1" x14ac:dyDescent="0.15">
      <c r="A679" s="10"/>
      <c r="B679" s="21"/>
      <c r="C679" s="26"/>
      <c r="D679" s="21"/>
      <c r="E679" s="19"/>
      <c r="F679" s="10"/>
      <c r="G679" s="88" t="s">
        <v>3153</v>
      </c>
      <c r="H679" s="71"/>
      <c r="I679" s="21"/>
      <c r="J679" s="21"/>
      <c r="K679" s="21"/>
      <c r="L679" s="10"/>
      <c r="M679" s="10"/>
      <c r="N679" s="21"/>
      <c r="O679" s="21"/>
      <c r="P679" s="21"/>
      <c r="Q679" s="21"/>
      <c r="R679" s="21"/>
      <c r="S679" s="10"/>
      <c r="T679" s="10"/>
      <c r="U679" s="10"/>
      <c r="V679" s="21"/>
      <c r="W679" s="10"/>
      <c r="X679" s="27"/>
      <c r="Y679" s="28"/>
      <c r="Z679" s="10"/>
      <c r="AA679" s="28"/>
      <c r="AB679" s="28"/>
      <c r="AC679" s="28">
        <f>SUBTOTAL(9,AC670:AC678)</f>
        <v>758.8718889197711</v>
      </c>
      <c r="AD679" s="10"/>
      <c r="AE679" s="49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39"/>
      <c r="BQ679" s="39"/>
      <c r="BR679" s="39"/>
      <c r="BS679" s="39"/>
      <c r="BT679" s="39"/>
      <c r="BU679" s="39"/>
      <c r="BV679" s="39"/>
      <c r="BW679" s="39"/>
      <c r="BX679" s="39"/>
      <c r="BY679" s="39"/>
      <c r="BZ679" s="39"/>
      <c r="CA679" s="39"/>
      <c r="CB679" s="39"/>
      <c r="CC679" s="39"/>
      <c r="CD679" s="39"/>
      <c r="CE679" s="39"/>
      <c r="CF679" s="39"/>
      <c r="CG679" s="39"/>
    </row>
    <row r="680" spans="1:85" s="18" customFormat="1" outlineLevel="2" x14ac:dyDescent="0.15">
      <c r="A680" s="10">
        <v>2014</v>
      </c>
      <c r="B680" s="21" t="s">
        <v>1601</v>
      </c>
      <c r="C680" s="26" t="s">
        <v>1602</v>
      </c>
      <c r="D680" s="21" t="s">
        <v>1413</v>
      </c>
      <c r="E680" s="19" t="s">
        <v>2270</v>
      </c>
      <c r="F680" s="10">
        <v>2</v>
      </c>
      <c r="G680" s="21" t="s">
        <v>21</v>
      </c>
      <c r="H680" s="71" t="s">
        <v>22</v>
      </c>
      <c r="I680" s="21" t="s">
        <v>23</v>
      </c>
      <c r="J680" s="21" t="s">
        <v>24</v>
      </c>
      <c r="K680" s="21" t="s">
        <v>25</v>
      </c>
      <c r="L680" s="10">
        <v>28</v>
      </c>
      <c r="M680" s="10">
        <v>28</v>
      </c>
      <c r="N680" s="21" t="s">
        <v>1562</v>
      </c>
      <c r="O680" s="21" t="s">
        <v>216</v>
      </c>
      <c r="P680" s="21" t="s">
        <v>28</v>
      </c>
      <c r="Q680" s="21" t="s">
        <v>1359</v>
      </c>
      <c r="R680" s="21" t="s">
        <v>1603</v>
      </c>
      <c r="S680" s="10">
        <v>1</v>
      </c>
      <c r="T680" s="10">
        <v>32</v>
      </c>
      <c r="U680" s="10">
        <v>32</v>
      </c>
      <c r="V680" s="21" t="s">
        <v>31</v>
      </c>
      <c r="W680" s="21" t="s">
        <v>31</v>
      </c>
      <c r="X680" s="10"/>
      <c r="Y680" s="28">
        <f>IF(M680&lt;25,1,1+(M680-25)/M680)</f>
        <v>1.1071428571428572</v>
      </c>
      <c r="Z680" s="10">
        <v>1</v>
      </c>
      <c r="AA680" s="28">
        <f>U680*Y680*Z680</f>
        <v>35.428571428571431</v>
      </c>
      <c r="AB680" s="28"/>
      <c r="AC680" s="28">
        <f>AA680+AB680</f>
        <v>35.428571428571431</v>
      </c>
      <c r="AD680" s="10"/>
      <c r="AE680" s="49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39"/>
      <c r="BQ680" s="39"/>
      <c r="BR680" s="39"/>
      <c r="BS680" s="39"/>
      <c r="BT680" s="39"/>
      <c r="BU680" s="39"/>
      <c r="BV680" s="39"/>
      <c r="BW680" s="39"/>
      <c r="BX680" s="39"/>
      <c r="BY680" s="39"/>
      <c r="BZ680" s="39"/>
      <c r="CA680" s="39"/>
      <c r="CB680" s="39"/>
      <c r="CC680" s="39"/>
      <c r="CD680" s="39"/>
      <c r="CE680" s="39"/>
      <c r="CF680" s="39"/>
      <c r="CG680" s="39"/>
    </row>
    <row r="681" spans="1:85" s="18" customFormat="1" ht="40.5" outlineLevel="2" x14ac:dyDescent="0.15">
      <c r="A681" s="10">
        <v>2016</v>
      </c>
      <c r="B681" s="21" t="s">
        <v>1586</v>
      </c>
      <c r="C681" s="26" t="s">
        <v>1587</v>
      </c>
      <c r="D681" s="21" t="s">
        <v>1413</v>
      </c>
      <c r="E681" s="21" t="s">
        <v>2279</v>
      </c>
      <c r="F681" s="10">
        <v>2</v>
      </c>
      <c r="G681" s="21" t="s">
        <v>21</v>
      </c>
      <c r="H681" s="71" t="s">
        <v>22</v>
      </c>
      <c r="I681" s="21" t="s">
        <v>23</v>
      </c>
      <c r="J681" s="21" t="s">
        <v>24</v>
      </c>
      <c r="K681" s="21" t="s">
        <v>25</v>
      </c>
      <c r="L681" s="10">
        <v>40</v>
      </c>
      <c r="M681" s="10">
        <v>27</v>
      </c>
      <c r="N681" s="21" t="s">
        <v>1420</v>
      </c>
      <c r="O681" s="21" t="s">
        <v>1493</v>
      </c>
      <c r="P681" s="21" t="s">
        <v>28</v>
      </c>
      <c r="Q681" s="21" t="s">
        <v>29</v>
      </c>
      <c r="R681" s="21" t="s">
        <v>1588</v>
      </c>
      <c r="S681" s="10">
        <v>1</v>
      </c>
      <c r="T681" s="10">
        <v>32</v>
      </c>
      <c r="U681" s="10">
        <v>32</v>
      </c>
      <c r="V681" s="10"/>
      <c r="W681" s="21" t="s">
        <v>31</v>
      </c>
      <c r="X681" s="10"/>
      <c r="Y681" s="28">
        <f>IF(M681&lt;25,1,1+(M681-25)/M681)</f>
        <v>1.074074074074074</v>
      </c>
      <c r="Z681" s="10">
        <v>2</v>
      </c>
      <c r="AA681" s="28">
        <f>U681*Y681*Z681</f>
        <v>68.740740740740733</v>
      </c>
      <c r="AB681" s="28"/>
      <c r="AC681" s="28">
        <f>AA681+AB681</f>
        <v>68.740740740740733</v>
      </c>
      <c r="AD681" s="10"/>
      <c r="AE681" s="49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39"/>
      <c r="BQ681" s="39"/>
      <c r="BR681" s="39"/>
      <c r="BS681" s="39"/>
      <c r="BT681" s="39"/>
      <c r="BU681" s="39"/>
      <c r="BV681" s="39"/>
      <c r="BW681" s="39"/>
      <c r="BX681" s="39"/>
      <c r="BY681" s="39"/>
      <c r="BZ681" s="39"/>
      <c r="CA681" s="39"/>
      <c r="CB681" s="39"/>
      <c r="CC681" s="39"/>
      <c r="CD681" s="39"/>
      <c r="CE681" s="39"/>
      <c r="CF681" s="39"/>
      <c r="CG681" s="39"/>
    </row>
    <row r="682" spans="1:85" s="18" customFormat="1" ht="27" outlineLevel="2" x14ac:dyDescent="0.15">
      <c r="A682" s="10">
        <v>2017</v>
      </c>
      <c r="B682" s="21" t="s">
        <v>19</v>
      </c>
      <c r="C682" s="26" t="s">
        <v>20</v>
      </c>
      <c r="D682" s="21" t="s">
        <v>1379</v>
      </c>
      <c r="E682" s="21" t="s">
        <v>2281</v>
      </c>
      <c r="F682" s="10">
        <v>4</v>
      </c>
      <c r="G682" s="21" t="s">
        <v>21</v>
      </c>
      <c r="H682" s="71" t="s">
        <v>22</v>
      </c>
      <c r="I682" s="21" t="s">
        <v>23</v>
      </c>
      <c r="J682" s="21" t="s">
        <v>24</v>
      </c>
      <c r="K682" s="21" t="s">
        <v>25</v>
      </c>
      <c r="L682" s="10">
        <v>100</v>
      </c>
      <c r="M682" s="10">
        <v>50</v>
      </c>
      <c r="N682" s="21" t="s">
        <v>26</v>
      </c>
      <c r="O682" s="21" t="s">
        <v>27</v>
      </c>
      <c r="P682" s="21" t="s">
        <v>28</v>
      </c>
      <c r="Q682" s="21" t="s">
        <v>29</v>
      </c>
      <c r="R682" s="21" t="s">
        <v>30</v>
      </c>
      <c r="S682" s="10">
        <v>1</v>
      </c>
      <c r="T682" s="10">
        <v>64</v>
      </c>
      <c r="U682" s="10">
        <v>64</v>
      </c>
      <c r="V682" s="21" t="s">
        <v>31</v>
      </c>
      <c r="W682" s="21" t="s">
        <v>31</v>
      </c>
      <c r="X682" s="10"/>
      <c r="Y682" s="28">
        <f>IF(M682&lt;25,1,1+(M682-25)/M682)</f>
        <v>1.5</v>
      </c>
      <c r="Z682" s="10">
        <v>2</v>
      </c>
      <c r="AA682" s="28">
        <f>U682*Y682*Z682</f>
        <v>192</v>
      </c>
      <c r="AB682" s="28"/>
      <c r="AC682" s="28">
        <f>AA682+AB682</f>
        <v>192</v>
      </c>
      <c r="AD682" s="10"/>
      <c r="AE682" s="49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39"/>
      <c r="BQ682" s="39"/>
      <c r="BR682" s="39"/>
      <c r="BS682" s="39"/>
      <c r="BT682" s="39"/>
      <c r="BU682" s="39"/>
      <c r="BV682" s="39"/>
      <c r="BW682" s="39"/>
      <c r="BX682" s="39"/>
      <c r="BY682" s="39"/>
      <c r="BZ682" s="39"/>
      <c r="CA682" s="39"/>
      <c r="CB682" s="39"/>
      <c r="CC682" s="39"/>
      <c r="CD682" s="39"/>
      <c r="CE682" s="39"/>
      <c r="CF682" s="39"/>
      <c r="CG682" s="39"/>
    </row>
    <row r="683" spans="1:85" s="46" customFormat="1" outlineLevel="2" x14ac:dyDescent="0.15">
      <c r="A683" s="10">
        <v>2017</v>
      </c>
      <c r="B683" s="21" t="s">
        <v>32</v>
      </c>
      <c r="C683" s="26" t="s">
        <v>33</v>
      </c>
      <c r="D683" s="21" t="s">
        <v>1379</v>
      </c>
      <c r="E683" s="21" t="s">
        <v>2288</v>
      </c>
      <c r="F683" s="10">
        <v>4</v>
      </c>
      <c r="G683" s="21" t="s">
        <v>21</v>
      </c>
      <c r="H683" s="71" t="s">
        <v>22</v>
      </c>
      <c r="I683" s="21" t="s">
        <v>23</v>
      </c>
      <c r="J683" s="21" t="s">
        <v>24</v>
      </c>
      <c r="K683" s="21" t="s">
        <v>25</v>
      </c>
      <c r="L683" s="10">
        <v>35</v>
      </c>
      <c r="M683" s="10">
        <v>30</v>
      </c>
      <c r="N683" s="21" t="s">
        <v>35</v>
      </c>
      <c r="O683" s="21" t="s">
        <v>36</v>
      </c>
      <c r="P683" s="21" t="s">
        <v>28</v>
      </c>
      <c r="Q683" s="21" t="s">
        <v>37</v>
      </c>
      <c r="R683" s="21" t="s">
        <v>38</v>
      </c>
      <c r="S683" s="10">
        <v>1</v>
      </c>
      <c r="T683" s="10">
        <v>64</v>
      </c>
      <c r="U683" s="10">
        <v>40</v>
      </c>
      <c r="V683" s="21" t="s">
        <v>31</v>
      </c>
      <c r="W683" s="10">
        <v>24</v>
      </c>
      <c r="X683" s="10"/>
      <c r="Y683" s="28">
        <f>IF(M683&lt;25,1,1+(M683-25)/M683)</f>
        <v>1.1666666666666667</v>
      </c>
      <c r="Z683" s="10">
        <v>2</v>
      </c>
      <c r="AA683" s="28">
        <f>T683*Y683*Z683</f>
        <v>149.33333333333334</v>
      </c>
      <c r="AB683" s="28"/>
      <c r="AC683" s="28">
        <f>AA683+AB683</f>
        <v>149.33333333333334</v>
      </c>
      <c r="AD683" s="10"/>
      <c r="AE683" s="49"/>
      <c r="AF683" s="45"/>
      <c r="AG683" s="45"/>
      <c r="AH683" s="45"/>
      <c r="AI683" s="45"/>
      <c r="AJ683" s="45"/>
      <c r="AK683" s="45"/>
      <c r="AL683" s="45"/>
      <c r="AM683" s="45"/>
      <c r="AN683" s="45"/>
      <c r="AO683" s="45"/>
      <c r="AP683" s="45"/>
      <c r="AQ683" s="45"/>
      <c r="AR683" s="45"/>
      <c r="AS683" s="45"/>
      <c r="AT683" s="45"/>
      <c r="AU683" s="45"/>
      <c r="AV683" s="45"/>
      <c r="AW683" s="45"/>
      <c r="AX683" s="45"/>
      <c r="AY683" s="45"/>
      <c r="AZ683" s="45"/>
      <c r="BA683" s="45"/>
      <c r="BB683" s="45"/>
      <c r="BC683" s="45"/>
      <c r="BD683" s="45"/>
      <c r="BE683" s="45"/>
      <c r="BF683" s="45"/>
      <c r="BG683" s="45"/>
      <c r="BH683" s="45"/>
      <c r="BI683" s="45"/>
      <c r="BJ683" s="45"/>
      <c r="BK683" s="45"/>
      <c r="BL683" s="45"/>
      <c r="BM683" s="45"/>
      <c r="BN683" s="45"/>
      <c r="BO683" s="45"/>
      <c r="BP683" s="45"/>
      <c r="BQ683" s="45"/>
      <c r="BR683" s="45"/>
      <c r="BS683" s="45"/>
      <c r="BT683" s="45"/>
      <c r="BU683" s="45"/>
      <c r="BV683" s="45"/>
      <c r="BW683" s="45"/>
      <c r="BX683" s="45"/>
      <c r="BY683" s="45"/>
      <c r="BZ683" s="45"/>
      <c r="CA683" s="45"/>
      <c r="CB683" s="45"/>
      <c r="CC683" s="45"/>
      <c r="CD683" s="45"/>
      <c r="CE683" s="45"/>
      <c r="CF683" s="45"/>
      <c r="CG683" s="45"/>
    </row>
    <row r="684" spans="1:85" s="18" customFormat="1" outlineLevel="2" x14ac:dyDescent="0.15">
      <c r="A684" s="10"/>
      <c r="B684" s="10"/>
      <c r="C684" s="25"/>
      <c r="D684" s="10"/>
      <c r="E684" s="27" t="s">
        <v>2320</v>
      </c>
      <c r="F684" s="10"/>
      <c r="G684" s="21" t="s">
        <v>21</v>
      </c>
      <c r="H684" s="72" t="s">
        <v>22</v>
      </c>
      <c r="I684" s="10"/>
      <c r="J684" s="10"/>
      <c r="K684" s="10"/>
      <c r="L684" s="10"/>
      <c r="M684" s="29">
        <v>3</v>
      </c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28"/>
      <c r="Z684" s="10"/>
      <c r="AA684" s="28"/>
      <c r="AB684" s="28"/>
      <c r="AC684" s="28">
        <f>M684*14</f>
        <v>42</v>
      </c>
      <c r="AD684" s="10"/>
      <c r="AE684" s="49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39"/>
      <c r="BQ684" s="39"/>
      <c r="BR684" s="39"/>
      <c r="BS684" s="39"/>
      <c r="BT684" s="39"/>
      <c r="BU684" s="39"/>
      <c r="BV684" s="39"/>
      <c r="BW684" s="39"/>
      <c r="BX684" s="39"/>
      <c r="BY684" s="39"/>
      <c r="BZ684" s="39"/>
      <c r="CA684" s="39"/>
      <c r="CB684" s="39"/>
      <c r="CC684" s="39"/>
      <c r="CD684" s="39"/>
      <c r="CE684" s="39"/>
      <c r="CF684" s="39"/>
      <c r="CG684" s="39"/>
    </row>
    <row r="685" spans="1:85" s="18" customFormat="1" outlineLevel="2" x14ac:dyDescent="0.15">
      <c r="A685" s="10">
        <v>2014</v>
      </c>
      <c r="B685" s="21" t="s">
        <v>1347</v>
      </c>
      <c r="C685" s="26" t="s">
        <v>1348</v>
      </c>
      <c r="D685" s="21" t="s">
        <v>1379</v>
      </c>
      <c r="E685" s="19" t="s">
        <v>2530</v>
      </c>
      <c r="F685" s="10" t="s">
        <v>2531</v>
      </c>
      <c r="G685" s="21" t="s">
        <v>21</v>
      </c>
      <c r="H685" s="72" t="s">
        <v>22</v>
      </c>
      <c r="I685" s="21"/>
      <c r="J685" s="21"/>
      <c r="K685" s="21"/>
      <c r="L685" s="10"/>
      <c r="M685" s="10">
        <v>3</v>
      </c>
      <c r="N685" s="21"/>
      <c r="O685" s="21"/>
      <c r="P685" s="21"/>
      <c r="Q685" s="21"/>
      <c r="R685" s="21"/>
      <c r="S685" s="10"/>
      <c r="T685" s="21"/>
      <c r="U685" s="21"/>
      <c r="V685" s="21"/>
      <c r="W685" s="21"/>
      <c r="X685" s="10"/>
      <c r="Y685" s="28">
        <f>IF(M685&lt;25,1,1+(M685-25)/M685)</f>
        <v>1</v>
      </c>
      <c r="Z685" s="10"/>
      <c r="AA685" s="28"/>
      <c r="AB685" s="28"/>
      <c r="AC685" s="28">
        <f>0.3*13*M685</f>
        <v>11.7</v>
      </c>
      <c r="AD685" s="10"/>
      <c r="AE685" s="49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39"/>
      <c r="BQ685" s="39"/>
      <c r="BR685" s="39"/>
      <c r="BS685" s="39"/>
      <c r="BT685" s="39"/>
      <c r="BU685" s="39"/>
      <c r="BV685" s="39"/>
      <c r="BW685" s="39"/>
      <c r="BX685" s="39"/>
      <c r="BY685" s="39"/>
      <c r="BZ685" s="39"/>
      <c r="CA685" s="39"/>
      <c r="CB685" s="39"/>
      <c r="CC685" s="39"/>
      <c r="CD685" s="39"/>
      <c r="CE685" s="39"/>
      <c r="CF685" s="39"/>
      <c r="CG685" s="39"/>
    </row>
    <row r="686" spans="1:85" s="18" customFormat="1" outlineLevel="2" x14ac:dyDescent="0.15">
      <c r="A686" s="57"/>
      <c r="B686" s="52"/>
      <c r="C686" s="58"/>
      <c r="D686" s="52"/>
      <c r="E686" s="52" t="s">
        <v>2798</v>
      </c>
      <c r="F686" s="52"/>
      <c r="G686" s="21" t="s">
        <v>21</v>
      </c>
      <c r="H686" s="78" t="s">
        <v>2944</v>
      </c>
      <c r="I686" s="52"/>
      <c r="J686" s="52"/>
      <c r="K686" s="52"/>
      <c r="L686" s="52"/>
      <c r="M686" s="53">
        <v>9</v>
      </c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4"/>
      <c r="Y686" s="55"/>
      <c r="Z686" s="54"/>
      <c r="AA686" s="55"/>
      <c r="AB686" s="55"/>
      <c r="AC686" s="55">
        <f>2*M686</f>
        <v>18</v>
      </c>
      <c r="AD686" s="54"/>
      <c r="AE686" s="49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39"/>
      <c r="BQ686" s="39"/>
      <c r="BR686" s="39"/>
      <c r="BS686" s="39"/>
      <c r="BT686" s="39"/>
      <c r="BU686" s="39"/>
      <c r="BV686" s="39"/>
      <c r="BW686" s="39"/>
      <c r="BX686" s="39"/>
      <c r="BY686" s="39"/>
      <c r="BZ686" s="39"/>
      <c r="CA686" s="39"/>
      <c r="CB686" s="39"/>
      <c r="CC686" s="39"/>
      <c r="CD686" s="39"/>
      <c r="CE686" s="39"/>
      <c r="CF686" s="39"/>
      <c r="CG686" s="39"/>
    </row>
    <row r="687" spans="1:85" s="18" customFormat="1" outlineLevel="1" x14ac:dyDescent="0.15">
      <c r="A687" s="57"/>
      <c r="B687" s="52"/>
      <c r="C687" s="58"/>
      <c r="D687" s="52"/>
      <c r="E687" s="52"/>
      <c r="F687" s="52"/>
      <c r="G687" s="88" t="s">
        <v>3154</v>
      </c>
      <c r="H687" s="78"/>
      <c r="I687" s="52"/>
      <c r="J687" s="52"/>
      <c r="K687" s="52"/>
      <c r="L687" s="52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4"/>
      <c r="Y687" s="55"/>
      <c r="Z687" s="54"/>
      <c r="AA687" s="55"/>
      <c r="AB687" s="55"/>
      <c r="AC687" s="55">
        <f>SUBTOTAL(9,AC680:AC686)</f>
        <v>517.20264550264551</v>
      </c>
      <c r="AD687" s="54"/>
      <c r="AE687" s="49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39"/>
      <c r="BQ687" s="39"/>
      <c r="BR687" s="39"/>
      <c r="BS687" s="39"/>
      <c r="BT687" s="39"/>
      <c r="BU687" s="39"/>
      <c r="BV687" s="39"/>
      <c r="BW687" s="39"/>
      <c r="BX687" s="39"/>
      <c r="BY687" s="39"/>
      <c r="BZ687" s="39"/>
      <c r="CA687" s="39"/>
      <c r="CB687" s="39"/>
      <c r="CC687" s="39"/>
      <c r="CD687" s="39"/>
      <c r="CE687" s="39"/>
      <c r="CF687" s="39"/>
      <c r="CG687" s="39"/>
    </row>
    <row r="688" spans="1:85" s="18" customFormat="1" outlineLevel="2" x14ac:dyDescent="0.15">
      <c r="A688" s="10">
        <v>2014</v>
      </c>
      <c r="B688" s="21" t="s">
        <v>1491</v>
      </c>
      <c r="C688" s="26" t="s">
        <v>1492</v>
      </c>
      <c r="D688" s="21" t="s">
        <v>1413</v>
      </c>
      <c r="E688" s="19" t="s">
        <v>2270</v>
      </c>
      <c r="F688" s="10">
        <v>2</v>
      </c>
      <c r="G688" s="21" t="s">
        <v>2040</v>
      </c>
      <c r="H688" s="71" t="s">
        <v>2041</v>
      </c>
      <c r="I688" s="21" t="s">
        <v>163</v>
      </c>
      <c r="J688" s="21" t="s">
        <v>24</v>
      </c>
      <c r="K688" s="21" t="s">
        <v>25</v>
      </c>
      <c r="L688" s="10">
        <v>29</v>
      </c>
      <c r="M688" s="10">
        <v>59</v>
      </c>
      <c r="N688" s="21" t="s">
        <v>1383</v>
      </c>
      <c r="O688" s="21" t="s">
        <v>143</v>
      </c>
      <c r="P688" s="21" t="s">
        <v>28</v>
      </c>
      <c r="Q688" s="21" t="s">
        <v>1358</v>
      </c>
      <c r="R688" s="21" t="s">
        <v>2042</v>
      </c>
      <c r="S688" s="10">
        <v>1</v>
      </c>
      <c r="T688" s="10">
        <v>32</v>
      </c>
      <c r="U688" s="10">
        <v>32</v>
      </c>
      <c r="V688" s="21" t="s">
        <v>31</v>
      </c>
      <c r="W688" s="21" t="s">
        <v>31</v>
      </c>
      <c r="X688" s="10"/>
      <c r="Y688" s="28">
        <f>IF(M688&lt;25,1,1+(M688-25)/M688)</f>
        <v>1.576271186440678</v>
      </c>
      <c r="Z688" s="10">
        <v>1</v>
      </c>
      <c r="AA688" s="28">
        <f>U688*Y688*Z688</f>
        <v>50.440677966101696</v>
      </c>
      <c r="AB688" s="28"/>
      <c r="AC688" s="28">
        <f>AA688+AB688</f>
        <v>50.440677966101696</v>
      </c>
      <c r="AD688" s="10"/>
      <c r="AE688" s="49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39"/>
      <c r="BQ688" s="39"/>
      <c r="BR688" s="39"/>
      <c r="BS688" s="39"/>
      <c r="BT688" s="39"/>
      <c r="BU688" s="39"/>
      <c r="BV688" s="39"/>
      <c r="BW688" s="39"/>
      <c r="BX688" s="39"/>
      <c r="BY688" s="39"/>
      <c r="BZ688" s="39"/>
      <c r="CA688" s="39"/>
      <c r="CB688" s="39"/>
      <c r="CC688" s="39"/>
      <c r="CD688" s="39"/>
      <c r="CE688" s="39"/>
      <c r="CF688" s="39"/>
      <c r="CG688" s="39"/>
    </row>
    <row r="689" spans="1:85" s="18" customFormat="1" outlineLevel="2" x14ac:dyDescent="0.15">
      <c r="A689" s="57"/>
      <c r="B689" s="52"/>
      <c r="C689" s="58"/>
      <c r="D689" s="52"/>
      <c r="E689" s="52" t="s">
        <v>2798</v>
      </c>
      <c r="F689" s="52"/>
      <c r="G689" s="21" t="s">
        <v>2040</v>
      </c>
      <c r="H689" s="78" t="s">
        <v>2945</v>
      </c>
      <c r="I689" s="52"/>
      <c r="J689" s="52"/>
      <c r="K689" s="52"/>
      <c r="L689" s="52"/>
      <c r="M689" s="53">
        <v>3</v>
      </c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4"/>
      <c r="Y689" s="55"/>
      <c r="Z689" s="54"/>
      <c r="AA689" s="55"/>
      <c r="AB689" s="55"/>
      <c r="AC689" s="55">
        <f>2*M689</f>
        <v>6</v>
      </c>
      <c r="AD689" s="54"/>
      <c r="AE689" s="4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39"/>
      <c r="BQ689" s="39"/>
      <c r="BR689" s="39"/>
      <c r="BS689" s="39"/>
      <c r="BT689" s="39"/>
      <c r="BU689" s="39"/>
      <c r="BV689" s="39"/>
      <c r="BW689" s="39"/>
      <c r="BX689" s="39"/>
      <c r="BY689" s="39"/>
      <c r="BZ689" s="39"/>
      <c r="CA689" s="39"/>
      <c r="CB689" s="39"/>
      <c r="CC689" s="39"/>
      <c r="CD689" s="39"/>
      <c r="CE689" s="39"/>
      <c r="CF689" s="39"/>
      <c r="CG689" s="39"/>
    </row>
    <row r="690" spans="1:85" s="18" customFormat="1" outlineLevel="1" x14ac:dyDescent="0.15">
      <c r="A690" s="57"/>
      <c r="B690" s="52"/>
      <c r="C690" s="58"/>
      <c r="D690" s="52"/>
      <c r="E690" s="52"/>
      <c r="F690" s="52"/>
      <c r="G690" s="88" t="s">
        <v>3155</v>
      </c>
      <c r="H690" s="78"/>
      <c r="I690" s="52"/>
      <c r="J690" s="52"/>
      <c r="K690" s="52"/>
      <c r="L690" s="52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4"/>
      <c r="Y690" s="55"/>
      <c r="Z690" s="54"/>
      <c r="AA690" s="55"/>
      <c r="AB690" s="55"/>
      <c r="AC690" s="55">
        <f>SUBTOTAL(9,AC688:AC689)</f>
        <v>56.440677966101696</v>
      </c>
      <c r="AD690" s="54"/>
      <c r="AE690" s="4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39"/>
      <c r="BQ690" s="39"/>
      <c r="BR690" s="39"/>
      <c r="BS690" s="39"/>
      <c r="BT690" s="39"/>
      <c r="BU690" s="39"/>
      <c r="BV690" s="39"/>
      <c r="BW690" s="39"/>
      <c r="BX690" s="39"/>
      <c r="BY690" s="39"/>
      <c r="BZ690" s="39"/>
      <c r="CA690" s="39"/>
      <c r="CB690" s="39"/>
      <c r="CC690" s="39"/>
      <c r="CD690" s="39"/>
      <c r="CE690" s="39"/>
      <c r="CF690" s="39"/>
      <c r="CG690" s="39"/>
    </row>
    <row r="691" spans="1:85" s="18" customFormat="1" outlineLevel="2" x14ac:dyDescent="0.15">
      <c r="A691" s="10">
        <v>2014</v>
      </c>
      <c r="B691" s="21" t="s">
        <v>1831</v>
      </c>
      <c r="C691" s="26" t="s">
        <v>1832</v>
      </c>
      <c r="D691" s="21" t="s">
        <v>1413</v>
      </c>
      <c r="E691" s="21" t="s">
        <v>2275</v>
      </c>
      <c r="F691" s="10">
        <v>2</v>
      </c>
      <c r="G691" s="21" t="s">
        <v>1833</v>
      </c>
      <c r="H691" s="71" t="s">
        <v>1318</v>
      </c>
      <c r="I691" s="21" t="s">
        <v>163</v>
      </c>
      <c r="J691" s="21" t="s">
        <v>24</v>
      </c>
      <c r="K691" s="21" t="s">
        <v>25</v>
      </c>
      <c r="L691" s="10">
        <v>64</v>
      </c>
      <c r="M691" s="10">
        <v>41</v>
      </c>
      <c r="N691" s="21" t="s">
        <v>1529</v>
      </c>
      <c r="O691" s="21" t="s">
        <v>241</v>
      </c>
      <c r="P691" s="21" t="s">
        <v>28</v>
      </c>
      <c r="Q691" s="21" t="s">
        <v>1349</v>
      </c>
      <c r="R691" s="21" t="s">
        <v>1864</v>
      </c>
      <c r="S691" s="10">
        <v>1</v>
      </c>
      <c r="T691" s="10">
        <v>32</v>
      </c>
      <c r="U691" s="10">
        <v>32</v>
      </c>
      <c r="V691" s="21" t="s">
        <v>31</v>
      </c>
      <c r="W691" s="21" t="s">
        <v>31</v>
      </c>
      <c r="X691" s="10"/>
      <c r="Y691" s="28">
        <f>IF(M691&lt;25,1,1+(M691-25)/M691)</f>
        <v>1.3902439024390243</v>
      </c>
      <c r="Z691" s="10">
        <v>1</v>
      </c>
      <c r="AA691" s="28">
        <f>U691*Y691*Z691</f>
        <v>44.487804878048777</v>
      </c>
      <c r="AB691" s="28"/>
      <c r="AC691" s="28">
        <f>AA691+AB691</f>
        <v>44.487804878048777</v>
      </c>
      <c r="AD691" s="10"/>
      <c r="AE691" s="49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39"/>
      <c r="BQ691" s="39"/>
      <c r="BR691" s="39"/>
      <c r="BS691" s="39"/>
      <c r="BT691" s="39"/>
      <c r="BU691" s="39"/>
      <c r="BV691" s="39"/>
      <c r="BW691" s="39"/>
      <c r="BX691" s="39"/>
      <c r="BY691" s="39"/>
      <c r="BZ691" s="39"/>
      <c r="CA691" s="39"/>
      <c r="CB691" s="39"/>
      <c r="CC691" s="39"/>
      <c r="CD691" s="39"/>
      <c r="CE691" s="39"/>
      <c r="CF691" s="39"/>
      <c r="CG691" s="39"/>
    </row>
    <row r="692" spans="1:85" s="18" customFormat="1" outlineLevel="2" x14ac:dyDescent="0.15">
      <c r="A692" s="10">
        <v>2014</v>
      </c>
      <c r="B692" s="21" t="s">
        <v>1831</v>
      </c>
      <c r="C692" s="26" t="s">
        <v>1832</v>
      </c>
      <c r="D692" s="21" t="s">
        <v>1413</v>
      </c>
      <c r="E692" s="19" t="s">
        <v>2270</v>
      </c>
      <c r="F692" s="10">
        <v>2</v>
      </c>
      <c r="G692" s="21" t="s">
        <v>1833</v>
      </c>
      <c r="H692" s="71" t="s">
        <v>1318</v>
      </c>
      <c r="I692" s="21" t="s">
        <v>163</v>
      </c>
      <c r="J692" s="21" t="s">
        <v>24</v>
      </c>
      <c r="K692" s="21" t="s">
        <v>25</v>
      </c>
      <c r="L692" s="10">
        <v>60</v>
      </c>
      <c r="M692" s="10">
        <v>39</v>
      </c>
      <c r="N692" s="21" t="s">
        <v>1387</v>
      </c>
      <c r="O692" s="21" t="s">
        <v>482</v>
      </c>
      <c r="P692" s="21" t="s">
        <v>28</v>
      </c>
      <c r="Q692" s="21" t="s">
        <v>1349</v>
      </c>
      <c r="R692" s="21" t="s">
        <v>1834</v>
      </c>
      <c r="S692" s="10">
        <v>1</v>
      </c>
      <c r="T692" s="10">
        <v>32</v>
      </c>
      <c r="U692" s="10">
        <v>32</v>
      </c>
      <c r="V692" s="21" t="s">
        <v>31</v>
      </c>
      <c r="W692" s="21" t="s">
        <v>31</v>
      </c>
      <c r="X692" s="10"/>
      <c r="Y692" s="28">
        <f>IF(M692&lt;25,1,1+(M692-25)/M692)</f>
        <v>1.358974358974359</v>
      </c>
      <c r="Z692" s="10">
        <v>1</v>
      </c>
      <c r="AA692" s="28">
        <f>U692*Y692*Z692</f>
        <v>43.487179487179489</v>
      </c>
      <c r="AB692" s="28"/>
      <c r="AC692" s="28">
        <f>AA692+AB692</f>
        <v>43.487179487179489</v>
      </c>
      <c r="AD692" s="10"/>
      <c r="AE692" s="49"/>
      <c r="AF692" s="39"/>
      <c r="AG692" s="39"/>
      <c r="AH692" s="39"/>
      <c r="AI692" s="39"/>
      <c r="AJ692" s="39"/>
      <c r="AK692" s="39"/>
      <c r="AL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G692" s="39"/>
      <c r="BH692" s="39"/>
      <c r="BI692" s="39"/>
      <c r="BJ692" s="39"/>
      <c r="BK692" s="39"/>
      <c r="BL692" s="39"/>
      <c r="BM692" s="39"/>
      <c r="BN692" s="39"/>
      <c r="BO692" s="39"/>
      <c r="BP692" s="39"/>
      <c r="BQ692" s="39"/>
      <c r="BR692" s="39"/>
      <c r="BS692" s="39"/>
      <c r="BT692" s="39"/>
      <c r="BU692" s="39"/>
      <c r="BV692" s="39"/>
      <c r="BW692" s="39"/>
      <c r="BX692" s="39"/>
      <c r="BY692" s="39"/>
      <c r="BZ692" s="39"/>
      <c r="CA692" s="39"/>
      <c r="CB692" s="39"/>
      <c r="CC692" s="39"/>
      <c r="CD692" s="39"/>
      <c r="CE692" s="39"/>
      <c r="CF692" s="39"/>
      <c r="CG692" s="39"/>
    </row>
    <row r="693" spans="1:85" s="18" customFormat="1" outlineLevel="2" x14ac:dyDescent="0.15">
      <c r="A693" s="10"/>
      <c r="B693" s="10"/>
      <c r="C693" s="25"/>
      <c r="D693" s="10"/>
      <c r="E693" s="27" t="s">
        <v>2320</v>
      </c>
      <c r="F693" s="10"/>
      <c r="G693" s="21" t="s">
        <v>1833</v>
      </c>
      <c r="H693" s="72" t="s">
        <v>1318</v>
      </c>
      <c r="I693" s="10"/>
      <c r="J693" s="10"/>
      <c r="K693" s="10"/>
      <c r="L693" s="10"/>
      <c r="M693" s="29">
        <v>6</v>
      </c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28"/>
      <c r="Z693" s="10"/>
      <c r="AA693" s="28"/>
      <c r="AB693" s="28"/>
      <c r="AC693" s="28">
        <f>M693*14</f>
        <v>84</v>
      </c>
      <c r="AD693" s="10"/>
      <c r="AE693" s="4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39"/>
      <c r="CB693" s="39"/>
      <c r="CC693" s="39"/>
      <c r="CD693" s="39"/>
      <c r="CE693" s="39"/>
      <c r="CF693" s="39"/>
      <c r="CG693" s="39"/>
    </row>
    <row r="694" spans="1:85" s="18" customFormat="1" outlineLevel="2" x14ac:dyDescent="0.15">
      <c r="A694" s="21"/>
      <c r="B694" s="21"/>
      <c r="C694" s="26" t="s">
        <v>2446</v>
      </c>
      <c r="D694" s="21"/>
      <c r="E694" s="21" t="s">
        <v>2385</v>
      </c>
      <c r="F694" s="21"/>
      <c r="G694" s="21" t="s">
        <v>1833</v>
      </c>
      <c r="H694" s="71" t="s">
        <v>2483</v>
      </c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8">
        <v>15</v>
      </c>
      <c r="AD694" s="10"/>
      <c r="AE694" s="49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39"/>
      <c r="BQ694" s="39"/>
      <c r="BR694" s="39"/>
      <c r="BS694" s="39"/>
      <c r="BT694" s="39"/>
      <c r="BU694" s="39"/>
      <c r="BV694" s="39"/>
      <c r="BW694" s="39"/>
      <c r="BX694" s="39"/>
      <c r="BY694" s="39"/>
      <c r="BZ694" s="39"/>
      <c r="CA694" s="39"/>
      <c r="CB694" s="39"/>
      <c r="CC694" s="39"/>
      <c r="CD694" s="39"/>
      <c r="CE694" s="39"/>
      <c r="CF694" s="39"/>
      <c r="CG694" s="39"/>
    </row>
    <row r="695" spans="1:85" s="18" customFormat="1" ht="27" outlineLevel="2" x14ac:dyDescent="0.15">
      <c r="A695" s="21"/>
      <c r="B695" s="21"/>
      <c r="C695" s="26" t="s">
        <v>2447</v>
      </c>
      <c r="D695" s="21"/>
      <c r="E695" s="21" t="s">
        <v>2385</v>
      </c>
      <c r="F695" s="21"/>
      <c r="G695" s="21" t="s">
        <v>1833</v>
      </c>
      <c r="H695" s="71" t="s">
        <v>2483</v>
      </c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8">
        <v>15</v>
      </c>
      <c r="AD695" s="10"/>
      <c r="AE695" s="49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39"/>
      <c r="BQ695" s="39"/>
      <c r="BR695" s="39"/>
      <c r="BS695" s="39"/>
      <c r="BT695" s="39"/>
      <c r="BU695" s="39"/>
      <c r="BV695" s="39"/>
      <c r="BW695" s="39"/>
      <c r="BX695" s="39"/>
      <c r="BY695" s="39"/>
      <c r="BZ695" s="39"/>
      <c r="CA695" s="39"/>
      <c r="CB695" s="39"/>
      <c r="CC695" s="39"/>
      <c r="CD695" s="39"/>
      <c r="CE695" s="39"/>
      <c r="CF695" s="39"/>
      <c r="CG695" s="39"/>
    </row>
    <row r="696" spans="1:85" s="18" customFormat="1" outlineLevel="2" x14ac:dyDescent="0.15">
      <c r="A696" s="57"/>
      <c r="B696" s="52"/>
      <c r="C696" s="58"/>
      <c r="D696" s="52"/>
      <c r="E696" s="52" t="s">
        <v>2798</v>
      </c>
      <c r="F696" s="52"/>
      <c r="G696" s="21" t="s">
        <v>1833</v>
      </c>
      <c r="H696" s="78" t="s">
        <v>2946</v>
      </c>
      <c r="I696" s="52"/>
      <c r="J696" s="52"/>
      <c r="K696" s="52"/>
      <c r="L696" s="52"/>
      <c r="M696" s="53">
        <v>9</v>
      </c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4"/>
      <c r="Y696" s="55"/>
      <c r="Z696" s="54"/>
      <c r="AA696" s="55"/>
      <c r="AB696" s="55"/>
      <c r="AC696" s="55">
        <f>2*M696</f>
        <v>18</v>
      </c>
      <c r="AD696" s="54"/>
      <c r="AE696" s="49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39"/>
      <c r="BQ696" s="39"/>
      <c r="BR696" s="39"/>
      <c r="BS696" s="39"/>
      <c r="BT696" s="39"/>
      <c r="BU696" s="39"/>
      <c r="BV696" s="39"/>
      <c r="BW696" s="39"/>
      <c r="BX696" s="39"/>
      <c r="BY696" s="39"/>
      <c r="BZ696" s="39"/>
      <c r="CA696" s="39"/>
      <c r="CB696" s="39"/>
      <c r="CC696" s="39"/>
      <c r="CD696" s="39"/>
      <c r="CE696" s="39"/>
      <c r="CF696" s="39"/>
      <c r="CG696" s="39"/>
    </row>
    <row r="697" spans="1:85" s="18" customFormat="1" outlineLevel="1" x14ac:dyDescent="0.15">
      <c r="A697" s="57"/>
      <c r="B697" s="52"/>
      <c r="C697" s="58"/>
      <c r="D697" s="52"/>
      <c r="E697" s="52"/>
      <c r="F697" s="52"/>
      <c r="G697" s="88" t="s">
        <v>3156</v>
      </c>
      <c r="H697" s="78"/>
      <c r="I697" s="52"/>
      <c r="J697" s="52"/>
      <c r="K697" s="52"/>
      <c r="L697" s="52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4"/>
      <c r="Y697" s="55"/>
      <c r="Z697" s="54"/>
      <c r="AA697" s="55"/>
      <c r="AB697" s="55"/>
      <c r="AC697" s="55">
        <f>SUBTOTAL(9,AC691:AC696)</f>
        <v>219.97498436522827</v>
      </c>
      <c r="AD697" s="54"/>
      <c r="AE697" s="49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39"/>
      <c r="BQ697" s="39"/>
      <c r="BR697" s="39"/>
      <c r="BS697" s="39"/>
      <c r="BT697" s="39"/>
      <c r="BU697" s="39"/>
      <c r="BV697" s="39"/>
      <c r="BW697" s="39"/>
      <c r="BX697" s="39"/>
      <c r="BY697" s="39"/>
      <c r="BZ697" s="39"/>
      <c r="CA697" s="39"/>
      <c r="CB697" s="39"/>
      <c r="CC697" s="39"/>
      <c r="CD697" s="39"/>
      <c r="CE697" s="39"/>
      <c r="CF697" s="39"/>
      <c r="CG697" s="39"/>
    </row>
    <row r="698" spans="1:85" s="18" customFormat="1" outlineLevel="2" x14ac:dyDescent="0.15">
      <c r="A698" s="10">
        <v>2016</v>
      </c>
      <c r="B698" s="21" t="s">
        <v>1847</v>
      </c>
      <c r="C698" s="26" t="s">
        <v>1848</v>
      </c>
      <c r="D698" s="21" t="s">
        <v>1413</v>
      </c>
      <c r="E698" s="19" t="s">
        <v>2289</v>
      </c>
      <c r="F698" s="10">
        <v>3</v>
      </c>
      <c r="G698" s="21" t="s">
        <v>1317</v>
      </c>
      <c r="H698" s="71" t="s">
        <v>2734</v>
      </c>
      <c r="I698" s="21" t="s">
        <v>23</v>
      </c>
      <c r="J698" s="21" t="s">
        <v>24</v>
      </c>
      <c r="K698" s="21" t="s">
        <v>1060</v>
      </c>
      <c r="L698" s="10">
        <v>100</v>
      </c>
      <c r="M698" s="10">
        <v>40</v>
      </c>
      <c r="N698" s="21" t="s">
        <v>1849</v>
      </c>
      <c r="O698" s="21" t="s">
        <v>488</v>
      </c>
      <c r="P698" s="21" t="s">
        <v>28</v>
      </c>
      <c r="Q698" s="21" t="s">
        <v>29</v>
      </c>
      <c r="R698" s="21" t="s">
        <v>1850</v>
      </c>
      <c r="S698" s="10">
        <v>1</v>
      </c>
      <c r="T698" s="10">
        <v>48</v>
      </c>
      <c r="U698" s="10">
        <v>24</v>
      </c>
      <c r="V698" s="21" t="s">
        <v>31</v>
      </c>
      <c r="W698" s="10">
        <v>24</v>
      </c>
      <c r="X698" s="27">
        <v>1</v>
      </c>
      <c r="Y698" s="28">
        <f>IF(M698&lt;25,1,1+(M698-25)/M698)</f>
        <v>1.375</v>
      </c>
      <c r="Z698" s="10">
        <v>1</v>
      </c>
      <c r="AA698" s="28">
        <f>U698*Y698*Z698</f>
        <v>33</v>
      </c>
      <c r="AB698" s="28">
        <f>X698*W698*Y698</f>
        <v>33</v>
      </c>
      <c r="AC698" s="28">
        <f>AA698+AB698</f>
        <v>66</v>
      </c>
      <c r="AD698" s="10"/>
      <c r="AE698" s="49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39"/>
      <c r="BQ698" s="39"/>
      <c r="BR698" s="39"/>
      <c r="BS698" s="39"/>
      <c r="BT698" s="39"/>
      <c r="BU698" s="39"/>
      <c r="BV698" s="39"/>
      <c r="BW698" s="39"/>
      <c r="BX698" s="39"/>
      <c r="BY698" s="39"/>
      <c r="BZ698" s="39"/>
      <c r="CA698" s="39"/>
      <c r="CB698" s="39"/>
      <c r="CC698" s="39"/>
      <c r="CD698" s="39"/>
      <c r="CE698" s="39"/>
      <c r="CF698" s="39"/>
      <c r="CG698" s="39"/>
    </row>
    <row r="699" spans="1:85" s="66" customFormat="1" outlineLevel="2" x14ac:dyDescent="0.15">
      <c r="A699" s="10">
        <v>2014</v>
      </c>
      <c r="B699" s="21" t="s">
        <v>2128</v>
      </c>
      <c r="C699" s="26" t="s">
        <v>2129</v>
      </c>
      <c r="D699" s="21" t="s">
        <v>1413</v>
      </c>
      <c r="E699" s="19" t="s">
        <v>2289</v>
      </c>
      <c r="F699" s="10">
        <v>3</v>
      </c>
      <c r="G699" s="21" t="s">
        <v>1317</v>
      </c>
      <c r="H699" s="71" t="s">
        <v>2734</v>
      </c>
      <c r="I699" s="21" t="s">
        <v>23</v>
      </c>
      <c r="J699" s="21" t="s">
        <v>24</v>
      </c>
      <c r="K699" s="21" t="s">
        <v>1060</v>
      </c>
      <c r="L699" s="10">
        <v>104</v>
      </c>
      <c r="M699" s="10">
        <v>71</v>
      </c>
      <c r="N699" s="21" t="s">
        <v>1449</v>
      </c>
      <c r="O699" s="21" t="s">
        <v>1905</v>
      </c>
      <c r="P699" s="21" t="s">
        <v>28</v>
      </c>
      <c r="Q699" s="21" t="s">
        <v>1767</v>
      </c>
      <c r="R699" s="21" t="s">
        <v>2130</v>
      </c>
      <c r="S699" s="10">
        <v>1</v>
      </c>
      <c r="T699" s="10">
        <v>48</v>
      </c>
      <c r="U699" s="10">
        <v>24</v>
      </c>
      <c r="V699" s="21" t="s">
        <v>31</v>
      </c>
      <c r="W699" s="10">
        <v>24</v>
      </c>
      <c r="X699" s="27">
        <v>1</v>
      </c>
      <c r="Y699" s="28">
        <f>IF(M699&lt;25,1,1+(M699-25)/M699)</f>
        <v>1.647887323943662</v>
      </c>
      <c r="Z699" s="10">
        <v>1</v>
      </c>
      <c r="AA699" s="28">
        <f>U699*Y699*Z699</f>
        <v>39.549295774647888</v>
      </c>
      <c r="AB699" s="28">
        <f>X699*W699*Y699</f>
        <v>39.549295774647888</v>
      </c>
      <c r="AC699" s="28">
        <f>AA699+AB699</f>
        <v>79.098591549295776</v>
      </c>
      <c r="AD699" s="10"/>
    </row>
    <row r="700" spans="1:85" s="18" customFormat="1" outlineLevel="2" x14ac:dyDescent="0.15">
      <c r="A700" s="21"/>
      <c r="B700" s="21"/>
      <c r="C700" s="26" t="s">
        <v>2356</v>
      </c>
      <c r="D700" s="21"/>
      <c r="E700" s="21" t="s">
        <v>2385</v>
      </c>
      <c r="F700" s="21"/>
      <c r="G700" s="21" t="s">
        <v>1317</v>
      </c>
      <c r="H700" s="71" t="s">
        <v>2734</v>
      </c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8">
        <v>15</v>
      </c>
      <c r="AD700" s="10"/>
      <c r="AE700" s="49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39"/>
      <c r="BQ700" s="39"/>
      <c r="BR700" s="39"/>
      <c r="BS700" s="39"/>
      <c r="BT700" s="39"/>
      <c r="BU700" s="39"/>
      <c r="BV700" s="39"/>
      <c r="BW700" s="39"/>
      <c r="BX700" s="39"/>
      <c r="BY700" s="39"/>
      <c r="BZ700" s="39"/>
      <c r="CA700" s="39"/>
      <c r="CB700" s="39"/>
      <c r="CC700" s="39"/>
      <c r="CD700" s="39"/>
      <c r="CE700" s="39"/>
      <c r="CF700" s="39"/>
      <c r="CG700" s="39"/>
    </row>
    <row r="701" spans="1:85" s="18" customFormat="1" outlineLevel="2" x14ac:dyDescent="0.15">
      <c r="A701" s="21"/>
      <c r="B701" s="21"/>
      <c r="C701" s="26" t="s">
        <v>2355</v>
      </c>
      <c r="D701" s="21"/>
      <c r="E701" s="21" t="s">
        <v>2385</v>
      </c>
      <c r="F701" s="21"/>
      <c r="G701" s="21" t="s">
        <v>1317</v>
      </c>
      <c r="H701" s="71" t="s">
        <v>2734</v>
      </c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8">
        <v>15</v>
      </c>
      <c r="AD701" s="10"/>
      <c r="AE701" s="49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39"/>
      <c r="BQ701" s="39"/>
      <c r="BR701" s="39"/>
      <c r="BS701" s="39"/>
      <c r="BT701" s="39"/>
      <c r="BU701" s="39"/>
      <c r="BV701" s="39"/>
      <c r="BW701" s="39"/>
      <c r="BX701" s="39"/>
      <c r="BY701" s="39"/>
      <c r="BZ701" s="39"/>
      <c r="CA701" s="39"/>
      <c r="CB701" s="39"/>
      <c r="CC701" s="39"/>
      <c r="CD701" s="39"/>
      <c r="CE701" s="39"/>
      <c r="CF701" s="39"/>
      <c r="CG701" s="39"/>
    </row>
    <row r="702" spans="1:85" s="18" customFormat="1" outlineLevel="1" x14ac:dyDescent="0.15">
      <c r="A702" s="21"/>
      <c r="B702" s="21"/>
      <c r="C702" s="26"/>
      <c r="D702" s="21"/>
      <c r="E702" s="21"/>
      <c r="F702" s="21"/>
      <c r="G702" s="88" t="s">
        <v>3157</v>
      </c>
      <c r="H702" s="7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8">
        <f>SUBTOTAL(9,AC698:AC701)</f>
        <v>175.09859154929578</v>
      </c>
      <c r="AD702" s="10"/>
      <c r="AE702" s="49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39"/>
      <c r="BQ702" s="39"/>
      <c r="BR702" s="39"/>
      <c r="BS702" s="39"/>
      <c r="BT702" s="39"/>
      <c r="BU702" s="39"/>
      <c r="BV702" s="39"/>
      <c r="BW702" s="39"/>
      <c r="BX702" s="39"/>
      <c r="BY702" s="39"/>
      <c r="BZ702" s="39"/>
      <c r="CA702" s="39"/>
      <c r="CB702" s="39"/>
      <c r="CC702" s="39"/>
      <c r="CD702" s="39"/>
      <c r="CE702" s="39"/>
      <c r="CF702" s="39"/>
      <c r="CG702" s="39"/>
    </row>
    <row r="703" spans="1:85" s="18" customFormat="1" outlineLevel="2" x14ac:dyDescent="0.15">
      <c r="A703" s="10">
        <v>2017</v>
      </c>
      <c r="B703" s="21" t="s">
        <v>407</v>
      </c>
      <c r="C703" s="26" t="s">
        <v>408</v>
      </c>
      <c r="D703" s="21" t="s">
        <v>1379</v>
      </c>
      <c r="E703" s="21" t="s">
        <v>2295</v>
      </c>
      <c r="F703" s="10">
        <v>3</v>
      </c>
      <c r="G703" s="21" t="s">
        <v>441</v>
      </c>
      <c r="H703" s="71" t="s">
        <v>442</v>
      </c>
      <c r="I703" s="21" t="s">
        <v>41</v>
      </c>
      <c r="J703" s="21" t="s">
        <v>24</v>
      </c>
      <c r="K703" s="21" t="s">
        <v>80</v>
      </c>
      <c r="L703" s="10">
        <v>100</v>
      </c>
      <c r="M703" s="10">
        <v>100</v>
      </c>
      <c r="N703" s="21" t="s">
        <v>356</v>
      </c>
      <c r="O703" s="21" t="s">
        <v>443</v>
      </c>
      <c r="P703" s="21" t="s">
        <v>28</v>
      </c>
      <c r="Q703" s="21" t="s">
        <v>29</v>
      </c>
      <c r="R703" s="21" t="s">
        <v>444</v>
      </c>
      <c r="S703" s="10">
        <v>1</v>
      </c>
      <c r="T703" s="10">
        <v>48</v>
      </c>
      <c r="U703" s="10">
        <v>32</v>
      </c>
      <c r="V703" s="10"/>
      <c r="W703" s="10">
        <v>16</v>
      </c>
      <c r="X703" s="27">
        <v>1</v>
      </c>
      <c r="Y703" s="28">
        <f>IF(M703&lt;25,1,1+(M703-25)/M703)</f>
        <v>1.75</v>
      </c>
      <c r="Z703" s="10">
        <v>1</v>
      </c>
      <c r="AA703" s="28">
        <f>U703*Y703*Z703</f>
        <v>56</v>
      </c>
      <c r="AB703" s="28">
        <f>X703*W703*Y703</f>
        <v>28</v>
      </c>
      <c r="AC703" s="28">
        <f>AA703+AB703</f>
        <v>84</v>
      </c>
      <c r="AD703" s="10"/>
      <c r="AE703" s="4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39"/>
      <c r="BQ703" s="39"/>
      <c r="BR703" s="39"/>
      <c r="BS703" s="39"/>
      <c r="BT703" s="39"/>
      <c r="BU703" s="39"/>
      <c r="BV703" s="39"/>
      <c r="BW703" s="39"/>
      <c r="BX703" s="39"/>
      <c r="BY703" s="39"/>
      <c r="BZ703" s="39"/>
      <c r="CA703" s="39"/>
      <c r="CB703" s="39"/>
      <c r="CC703" s="39"/>
      <c r="CD703" s="39"/>
      <c r="CE703" s="39"/>
      <c r="CF703" s="39"/>
      <c r="CG703" s="39"/>
    </row>
    <row r="704" spans="1:85" s="18" customFormat="1" outlineLevel="1" x14ac:dyDescent="0.15">
      <c r="A704" s="10"/>
      <c r="B704" s="21"/>
      <c r="C704" s="26"/>
      <c r="D704" s="21"/>
      <c r="E704" s="21"/>
      <c r="F704" s="10"/>
      <c r="G704" s="88" t="s">
        <v>3158</v>
      </c>
      <c r="H704" s="71"/>
      <c r="I704" s="21"/>
      <c r="J704" s="21"/>
      <c r="K704" s="21"/>
      <c r="L704" s="10"/>
      <c r="M704" s="10"/>
      <c r="N704" s="21"/>
      <c r="O704" s="21"/>
      <c r="P704" s="21"/>
      <c r="Q704" s="21"/>
      <c r="R704" s="21"/>
      <c r="S704" s="10"/>
      <c r="T704" s="10"/>
      <c r="U704" s="10"/>
      <c r="V704" s="10"/>
      <c r="W704" s="10"/>
      <c r="X704" s="27"/>
      <c r="Y704" s="28"/>
      <c r="Z704" s="10"/>
      <c r="AA704" s="28"/>
      <c r="AB704" s="28"/>
      <c r="AC704" s="28">
        <f>SUBTOTAL(9,AC703:AC703)</f>
        <v>84</v>
      </c>
      <c r="AD704" s="10"/>
      <c r="AE704" s="4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39"/>
      <c r="BQ704" s="39"/>
      <c r="BR704" s="39"/>
      <c r="BS704" s="39"/>
      <c r="BT704" s="39"/>
      <c r="BU704" s="39"/>
      <c r="BV704" s="39"/>
      <c r="BW704" s="39"/>
      <c r="BX704" s="39"/>
      <c r="BY704" s="39"/>
      <c r="BZ704" s="39"/>
      <c r="CA704" s="39"/>
      <c r="CB704" s="39"/>
      <c r="CC704" s="39"/>
      <c r="CD704" s="39"/>
      <c r="CE704" s="39"/>
      <c r="CF704" s="39"/>
      <c r="CG704" s="39"/>
    </row>
    <row r="705" spans="1:85" s="18" customFormat="1" outlineLevel="2" x14ac:dyDescent="0.15">
      <c r="A705" s="10">
        <v>2014</v>
      </c>
      <c r="B705" s="21" t="s">
        <v>1476</v>
      </c>
      <c r="C705" s="26" t="s">
        <v>1477</v>
      </c>
      <c r="D705" s="21" t="s">
        <v>1413</v>
      </c>
      <c r="E705" s="19" t="s">
        <v>2270</v>
      </c>
      <c r="F705" s="10">
        <v>2</v>
      </c>
      <c r="G705" s="21" t="s">
        <v>363</v>
      </c>
      <c r="H705" s="71" t="s">
        <v>364</v>
      </c>
      <c r="I705" s="21" t="s">
        <v>163</v>
      </c>
      <c r="J705" s="21" t="s">
        <v>24</v>
      </c>
      <c r="K705" s="21" t="s">
        <v>80</v>
      </c>
      <c r="L705" s="10">
        <v>74</v>
      </c>
      <c r="M705" s="10">
        <v>72</v>
      </c>
      <c r="N705" s="21" t="s">
        <v>1416</v>
      </c>
      <c r="O705" s="21" t="s">
        <v>241</v>
      </c>
      <c r="P705" s="21" t="s">
        <v>28</v>
      </c>
      <c r="Q705" s="21" t="s">
        <v>1361</v>
      </c>
      <c r="R705" s="21" t="s">
        <v>2134</v>
      </c>
      <c r="S705" s="10">
        <v>1</v>
      </c>
      <c r="T705" s="10">
        <v>32</v>
      </c>
      <c r="U705" s="10">
        <v>32</v>
      </c>
      <c r="V705" s="21" t="s">
        <v>31</v>
      </c>
      <c r="W705" s="21" t="s">
        <v>31</v>
      </c>
      <c r="X705" s="10"/>
      <c r="Y705" s="28">
        <f>IF(M705&lt;25,1,1+(M705-25)/M705)</f>
        <v>1.6527777777777777</v>
      </c>
      <c r="Z705" s="10">
        <v>1</v>
      </c>
      <c r="AA705" s="28">
        <f>U705*Y705*Z705</f>
        <v>52.888888888888886</v>
      </c>
      <c r="AB705" s="28"/>
      <c r="AC705" s="28">
        <f>AA705+AB705</f>
        <v>52.888888888888886</v>
      </c>
      <c r="AD705" s="10"/>
      <c r="AE705" s="49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G705" s="39"/>
      <c r="BH705" s="39"/>
      <c r="BI705" s="39"/>
      <c r="BJ705" s="39"/>
      <c r="BK705" s="39"/>
      <c r="BL705" s="39"/>
      <c r="BM705" s="39"/>
      <c r="BN705" s="39"/>
      <c r="BO705" s="39"/>
      <c r="BP705" s="39"/>
      <c r="BQ705" s="39"/>
      <c r="BR705" s="39"/>
      <c r="BS705" s="39"/>
      <c r="BT705" s="39"/>
      <c r="BU705" s="39"/>
      <c r="BV705" s="39"/>
      <c r="BW705" s="39"/>
      <c r="BX705" s="39"/>
      <c r="BY705" s="39"/>
      <c r="BZ705" s="39"/>
      <c r="CA705" s="39"/>
      <c r="CB705" s="39"/>
      <c r="CC705" s="39"/>
      <c r="CD705" s="39"/>
      <c r="CE705" s="39"/>
      <c r="CF705" s="39"/>
      <c r="CG705" s="39"/>
    </row>
    <row r="706" spans="1:85" s="18" customFormat="1" outlineLevel="2" x14ac:dyDescent="0.15">
      <c r="A706" s="10">
        <v>2015</v>
      </c>
      <c r="B706" s="21" t="s">
        <v>352</v>
      </c>
      <c r="C706" s="26" t="s">
        <v>353</v>
      </c>
      <c r="D706" s="21" t="s">
        <v>1379</v>
      </c>
      <c r="E706" s="21" t="s">
        <v>2287</v>
      </c>
      <c r="F706" s="10">
        <v>3</v>
      </c>
      <c r="G706" s="21" t="s">
        <v>363</v>
      </c>
      <c r="H706" s="71" t="s">
        <v>364</v>
      </c>
      <c r="I706" s="21" t="s">
        <v>163</v>
      </c>
      <c r="J706" s="21" t="s">
        <v>24</v>
      </c>
      <c r="K706" s="21" t="s">
        <v>80</v>
      </c>
      <c r="L706" s="10">
        <v>40</v>
      </c>
      <c r="M706" s="10">
        <v>45</v>
      </c>
      <c r="N706" s="21" t="s">
        <v>356</v>
      </c>
      <c r="O706" s="21" t="s">
        <v>365</v>
      </c>
      <c r="P706" s="21" t="s">
        <v>28</v>
      </c>
      <c r="Q706" s="21" t="s">
        <v>76</v>
      </c>
      <c r="R706" s="21" t="s">
        <v>366</v>
      </c>
      <c r="S706" s="10">
        <v>1</v>
      </c>
      <c r="T706" s="10">
        <v>48</v>
      </c>
      <c r="U706" s="10">
        <v>44</v>
      </c>
      <c r="V706" s="10">
        <v>4</v>
      </c>
      <c r="W706" s="21" t="s">
        <v>31</v>
      </c>
      <c r="X706" s="10">
        <v>1</v>
      </c>
      <c r="Y706" s="28">
        <f>IF(M706&lt;25,1,1+(M706-25)/M706)</f>
        <v>1.4444444444444444</v>
      </c>
      <c r="Z706" s="10">
        <v>1</v>
      </c>
      <c r="AA706" s="28">
        <f>U706*Y706*Z706</f>
        <v>63.555555555555557</v>
      </c>
      <c r="AB706" s="28">
        <f>X706*V706*Y706</f>
        <v>5.7777777777777777</v>
      </c>
      <c r="AC706" s="28">
        <f>AA706+AB706</f>
        <v>69.333333333333329</v>
      </c>
      <c r="AD706" s="10"/>
      <c r="AE706" s="49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39"/>
      <c r="BQ706" s="39"/>
      <c r="BR706" s="39"/>
      <c r="BS706" s="39"/>
      <c r="BT706" s="39"/>
      <c r="BU706" s="39"/>
      <c r="BV706" s="39"/>
      <c r="BW706" s="39"/>
      <c r="BX706" s="39"/>
      <c r="BY706" s="39"/>
      <c r="BZ706" s="39"/>
      <c r="CA706" s="39"/>
      <c r="CB706" s="39"/>
      <c r="CC706" s="39"/>
      <c r="CD706" s="39"/>
      <c r="CE706" s="39"/>
      <c r="CF706" s="39"/>
      <c r="CG706" s="39"/>
    </row>
    <row r="707" spans="1:85" s="18" customFormat="1" outlineLevel="2" x14ac:dyDescent="0.15">
      <c r="A707" s="21"/>
      <c r="B707" s="21"/>
      <c r="C707" s="21" t="s">
        <v>368</v>
      </c>
      <c r="D707" s="21" t="s">
        <v>1380</v>
      </c>
      <c r="E707" s="21" t="s">
        <v>2578</v>
      </c>
      <c r="F707" s="21"/>
      <c r="G707" s="21" t="s">
        <v>363</v>
      </c>
      <c r="H707" s="71" t="s">
        <v>364</v>
      </c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>
        <v>26.44</v>
      </c>
      <c r="AD707" s="21" t="s">
        <v>2745</v>
      </c>
      <c r="AE707" s="49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39"/>
      <c r="BQ707" s="39"/>
      <c r="BR707" s="39"/>
      <c r="BS707" s="39"/>
      <c r="BT707" s="39"/>
      <c r="BU707" s="39"/>
      <c r="BV707" s="39"/>
      <c r="BW707" s="39"/>
      <c r="BX707" s="39"/>
      <c r="BY707" s="39"/>
      <c r="BZ707" s="39"/>
      <c r="CA707" s="39"/>
      <c r="CB707" s="39"/>
      <c r="CC707" s="39"/>
      <c r="CD707" s="39"/>
      <c r="CE707" s="39"/>
      <c r="CF707" s="39"/>
      <c r="CG707" s="39"/>
    </row>
    <row r="708" spans="1:85" s="18" customFormat="1" outlineLevel="2" x14ac:dyDescent="0.15">
      <c r="A708" s="21"/>
      <c r="B708" s="21"/>
      <c r="C708" s="21" t="s">
        <v>2599</v>
      </c>
      <c r="D708" s="21" t="s">
        <v>2580</v>
      </c>
      <c r="E708" s="21" t="s">
        <v>2581</v>
      </c>
      <c r="F708" s="21"/>
      <c r="G708" s="21" t="s">
        <v>363</v>
      </c>
      <c r="H708" s="71" t="s">
        <v>2603</v>
      </c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 t="s">
        <v>29</v>
      </c>
      <c r="AC708" s="21">
        <v>22.91</v>
      </c>
      <c r="AD708" s="21" t="s">
        <v>2745</v>
      </c>
      <c r="AE708" s="49"/>
      <c r="AF708" s="39"/>
      <c r="AG708" s="39"/>
      <c r="AH708" s="39"/>
      <c r="AI708" s="39"/>
      <c r="AJ708" s="39"/>
      <c r="AK708" s="39"/>
      <c r="AL708" s="39"/>
      <c r="AM708" s="39"/>
      <c r="AN708" s="39"/>
      <c r="AO708" s="39"/>
      <c r="AP708" s="39"/>
      <c r="AQ708" s="39"/>
      <c r="AR708" s="39"/>
      <c r="AS708" s="39"/>
      <c r="AT708" s="39"/>
      <c r="AU708" s="39"/>
      <c r="AV708" s="39"/>
      <c r="AW708" s="39"/>
      <c r="AX708" s="39"/>
      <c r="AY708" s="39"/>
      <c r="AZ708" s="39"/>
      <c r="BA708" s="39"/>
      <c r="BB708" s="39"/>
      <c r="BC708" s="39"/>
      <c r="BD708" s="39"/>
      <c r="BE708" s="39"/>
      <c r="BF708" s="39"/>
      <c r="BG708" s="39"/>
      <c r="BH708" s="39"/>
      <c r="BI708" s="39"/>
      <c r="BJ708" s="39"/>
      <c r="BK708" s="39"/>
      <c r="BL708" s="39"/>
      <c r="BM708" s="39"/>
      <c r="BN708" s="39"/>
      <c r="BO708" s="39"/>
      <c r="BP708" s="39"/>
      <c r="BQ708" s="39"/>
      <c r="BR708" s="39"/>
      <c r="BS708" s="39"/>
      <c r="BT708" s="39"/>
      <c r="BU708" s="39"/>
      <c r="BV708" s="39"/>
      <c r="BW708" s="39"/>
      <c r="BX708" s="39"/>
      <c r="BY708" s="39"/>
      <c r="BZ708" s="39"/>
      <c r="CA708" s="39"/>
      <c r="CB708" s="39"/>
      <c r="CC708" s="39"/>
      <c r="CD708" s="39"/>
      <c r="CE708" s="39"/>
      <c r="CF708" s="39"/>
      <c r="CG708" s="39"/>
    </row>
    <row r="709" spans="1:85" s="18" customFormat="1" outlineLevel="2" x14ac:dyDescent="0.15">
      <c r="A709" s="10"/>
      <c r="B709" s="10"/>
      <c r="C709" s="25"/>
      <c r="D709" s="10"/>
      <c r="E709" s="27" t="s">
        <v>2320</v>
      </c>
      <c r="F709" s="10"/>
      <c r="G709" s="21" t="s">
        <v>363</v>
      </c>
      <c r="H709" s="72" t="s">
        <v>364</v>
      </c>
      <c r="I709" s="10"/>
      <c r="J709" s="10"/>
      <c r="K709" s="10"/>
      <c r="L709" s="10"/>
      <c r="M709" s="29">
        <v>4</v>
      </c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28"/>
      <c r="Z709" s="10"/>
      <c r="AA709" s="28"/>
      <c r="AB709" s="28"/>
      <c r="AC709" s="28">
        <f>M709*14</f>
        <v>56</v>
      </c>
      <c r="AD709" s="10"/>
      <c r="AE709" s="49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39"/>
      <c r="BQ709" s="39"/>
      <c r="BR709" s="39"/>
      <c r="BS709" s="39"/>
      <c r="BT709" s="39"/>
      <c r="BU709" s="39"/>
      <c r="BV709" s="39"/>
      <c r="BW709" s="39"/>
      <c r="BX709" s="39"/>
      <c r="BY709" s="39"/>
      <c r="BZ709" s="39"/>
      <c r="CA709" s="39"/>
      <c r="CB709" s="39"/>
      <c r="CC709" s="39"/>
      <c r="CD709" s="39"/>
      <c r="CE709" s="39"/>
      <c r="CF709" s="39"/>
      <c r="CG709" s="39"/>
    </row>
    <row r="710" spans="1:85" s="46" customFormat="1" outlineLevel="2" x14ac:dyDescent="0.15">
      <c r="A710" s="57"/>
      <c r="B710" s="52"/>
      <c r="C710" s="58"/>
      <c r="D710" s="52"/>
      <c r="E710" s="52" t="s">
        <v>2798</v>
      </c>
      <c r="F710" s="52"/>
      <c r="G710" s="21" t="s">
        <v>363</v>
      </c>
      <c r="H710" s="78" t="s">
        <v>2947</v>
      </c>
      <c r="I710" s="52"/>
      <c r="J710" s="52"/>
      <c r="K710" s="52"/>
      <c r="L710" s="52"/>
      <c r="M710" s="53">
        <v>12</v>
      </c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4"/>
      <c r="Y710" s="55"/>
      <c r="Z710" s="54"/>
      <c r="AA710" s="55"/>
      <c r="AB710" s="55"/>
      <c r="AC710" s="55">
        <f>2*M710</f>
        <v>24</v>
      </c>
      <c r="AD710" s="54"/>
      <c r="AE710" s="49"/>
      <c r="AF710" s="45"/>
      <c r="AG710" s="45"/>
      <c r="AH710" s="45"/>
      <c r="AI710" s="45"/>
      <c r="AJ710" s="45"/>
      <c r="AK710" s="45"/>
      <c r="AL710" s="45"/>
      <c r="AM710" s="45"/>
      <c r="AN710" s="45"/>
      <c r="AO710" s="45"/>
      <c r="AP710" s="45"/>
      <c r="AQ710" s="45"/>
      <c r="AR710" s="45"/>
      <c r="AS710" s="45"/>
      <c r="AT710" s="45"/>
      <c r="AU710" s="45"/>
      <c r="AV710" s="45"/>
      <c r="AW710" s="45"/>
      <c r="AX710" s="45"/>
      <c r="AY710" s="45"/>
      <c r="AZ710" s="45"/>
      <c r="BA710" s="45"/>
      <c r="BB710" s="45"/>
      <c r="BC710" s="45"/>
      <c r="BD710" s="45"/>
      <c r="BE710" s="45"/>
      <c r="BF710" s="45"/>
      <c r="BG710" s="45"/>
      <c r="BH710" s="45"/>
      <c r="BI710" s="45"/>
      <c r="BJ710" s="45"/>
      <c r="BK710" s="45"/>
      <c r="BL710" s="45"/>
      <c r="BM710" s="45"/>
      <c r="BN710" s="45"/>
      <c r="BO710" s="45"/>
      <c r="BP710" s="45"/>
      <c r="BQ710" s="45"/>
      <c r="BR710" s="45"/>
      <c r="BS710" s="45"/>
      <c r="BT710" s="45"/>
      <c r="BU710" s="45"/>
      <c r="BV710" s="45"/>
      <c r="BW710" s="45"/>
      <c r="BX710" s="45"/>
      <c r="BY710" s="45"/>
      <c r="BZ710" s="45"/>
      <c r="CA710" s="45"/>
      <c r="CB710" s="45"/>
      <c r="CC710" s="45"/>
      <c r="CD710" s="45"/>
      <c r="CE710" s="45"/>
      <c r="CF710" s="45"/>
      <c r="CG710" s="45"/>
    </row>
    <row r="711" spans="1:85" s="46" customFormat="1" outlineLevel="1" x14ac:dyDescent="0.15">
      <c r="A711" s="57"/>
      <c r="B711" s="52"/>
      <c r="C711" s="58"/>
      <c r="D711" s="52"/>
      <c r="E711" s="52"/>
      <c r="F711" s="52"/>
      <c r="G711" s="88" t="s">
        <v>3159</v>
      </c>
      <c r="H711" s="78"/>
      <c r="I711" s="52"/>
      <c r="J711" s="52"/>
      <c r="K711" s="52"/>
      <c r="L711" s="52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4"/>
      <c r="Y711" s="55"/>
      <c r="Z711" s="54"/>
      <c r="AA711" s="55"/>
      <c r="AB711" s="55"/>
      <c r="AC711" s="55">
        <f>SUBTOTAL(9,AC705:AC710)</f>
        <v>251.57222222222222</v>
      </c>
      <c r="AD711" s="54"/>
      <c r="AE711" s="49"/>
      <c r="AF711" s="45"/>
      <c r="AG711" s="45"/>
      <c r="AH711" s="45"/>
      <c r="AI711" s="45"/>
      <c r="AJ711" s="45"/>
      <c r="AK711" s="45"/>
      <c r="AL711" s="45"/>
      <c r="AM711" s="45"/>
      <c r="AN711" s="45"/>
      <c r="AO711" s="45"/>
      <c r="AP711" s="45"/>
      <c r="AQ711" s="45"/>
      <c r="AR711" s="45"/>
      <c r="AS711" s="45"/>
      <c r="AT711" s="45"/>
      <c r="AU711" s="45"/>
      <c r="AV711" s="45"/>
      <c r="AW711" s="45"/>
      <c r="AX711" s="45"/>
      <c r="AY711" s="45"/>
      <c r="AZ711" s="45"/>
      <c r="BA711" s="45"/>
      <c r="BB711" s="45"/>
      <c r="BC711" s="45"/>
      <c r="BD711" s="45"/>
      <c r="BE711" s="45"/>
      <c r="BF711" s="45"/>
      <c r="BG711" s="45"/>
      <c r="BH711" s="45"/>
      <c r="BI711" s="45"/>
      <c r="BJ711" s="45"/>
      <c r="BK711" s="45"/>
      <c r="BL711" s="45"/>
      <c r="BM711" s="45"/>
      <c r="BN711" s="45"/>
      <c r="BO711" s="45"/>
      <c r="BP711" s="45"/>
      <c r="BQ711" s="45"/>
      <c r="BR711" s="45"/>
      <c r="BS711" s="45"/>
      <c r="BT711" s="45"/>
      <c r="BU711" s="45"/>
      <c r="BV711" s="45"/>
      <c r="BW711" s="45"/>
      <c r="BX711" s="45"/>
      <c r="BY711" s="45"/>
      <c r="BZ711" s="45"/>
      <c r="CA711" s="45"/>
      <c r="CB711" s="45"/>
      <c r="CC711" s="45"/>
      <c r="CD711" s="45"/>
      <c r="CE711" s="45"/>
      <c r="CF711" s="45"/>
      <c r="CG711" s="45"/>
    </row>
    <row r="712" spans="1:85" s="18" customFormat="1" outlineLevel="2" x14ac:dyDescent="0.15">
      <c r="A712" s="10">
        <v>2015</v>
      </c>
      <c r="B712" s="21" t="s">
        <v>732</v>
      </c>
      <c r="C712" s="26" t="s">
        <v>733</v>
      </c>
      <c r="D712" s="21" t="s">
        <v>1379</v>
      </c>
      <c r="E712" s="21" t="s">
        <v>2280</v>
      </c>
      <c r="F712" s="10">
        <v>3</v>
      </c>
      <c r="G712" s="21" t="s">
        <v>734</v>
      </c>
      <c r="H712" s="71" t="s">
        <v>735</v>
      </c>
      <c r="I712" s="21" t="s">
        <v>23</v>
      </c>
      <c r="J712" s="21" t="s">
        <v>24</v>
      </c>
      <c r="K712" s="21" t="s">
        <v>80</v>
      </c>
      <c r="L712" s="10">
        <v>104</v>
      </c>
      <c r="M712" s="10">
        <v>27</v>
      </c>
      <c r="N712" s="21" t="s">
        <v>46</v>
      </c>
      <c r="O712" s="21" t="s">
        <v>736</v>
      </c>
      <c r="P712" s="21" t="s">
        <v>28</v>
      </c>
      <c r="Q712" s="21" t="s">
        <v>260</v>
      </c>
      <c r="R712" s="21" t="s">
        <v>737</v>
      </c>
      <c r="S712" s="10">
        <v>1</v>
      </c>
      <c r="T712" s="10">
        <v>48</v>
      </c>
      <c r="U712" s="10">
        <v>48</v>
      </c>
      <c r="V712" s="21" t="s">
        <v>31</v>
      </c>
      <c r="W712" s="21" t="s">
        <v>31</v>
      </c>
      <c r="X712" s="10"/>
      <c r="Y712" s="28">
        <f>IF(M712&lt;25,1,1+(M712-25)/M712)</f>
        <v>1.074074074074074</v>
      </c>
      <c r="Z712" s="10">
        <v>1</v>
      </c>
      <c r="AA712" s="28">
        <f>U712*Y712*Z712</f>
        <v>51.55555555555555</v>
      </c>
      <c r="AB712" s="28"/>
      <c r="AC712" s="28">
        <f>AA712+AB712</f>
        <v>51.55555555555555</v>
      </c>
      <c r="AD712" s="10"/>
      <c r="AE712" s="49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39"/>
      <c r="BQ712" s="39"/>
      <c r="BR712" s="39"/>
      <c r="BS712" s="39"/>
      <c r="BT712" s="39"/>
      <c r="BU712" s="39"/>
      <c r="BV712" s="39"/>
      <c r="BW712" s="39"/>
      <c r="BX712" s="39"/>
      <c r="BY712" s="39"/>
      <c r="BZ712" s="39"/>
      <c r="CA712" s="39"/>
      <c r="CB712" s="39"/>
      <c r="CC712" s="39"/>
      <c r="CD712" s="39"/>
      <c r="CE712" s="39"/>
      <c r="CF712" s="39"/>
      <c r="CG712" s="39"/>
    </row>
    <row r="713" spans="1:85" s="18" customFormat="1" outlineLevel="2" x14ac:dyDescent="0.15">
      <c r="A713" s="10">
        <v>2015</v>
      </c>
      <c r="B713" s="21" t="s">
        <v>1264</v>
      </c>
      <c r="C713" s="26" t="s">
        <v>1265</v>
      </c>
      <c r="D713" s="21" t="s">
        <v>1379</v>
      </c>
      <c r="E713" s="21" t="s">
        <v>2280</v>
      </c>
      <c r="F713" s="10">
        <v>3</v>
      </c>
      <c r="G713" s="21" t="s">
        <v>734</v>
      </c>
      <c r="H713" s="71" t="s">
        <v>735</v>
      </c>
      <c r="I713" s="21" t="s">
        <v>23</v>
      </c>
      <c r="J713" s="21" t="s">
        <v>24</v>
      </c>
      <c r="K713" s="21" t="s">
        <v>80</v>
      </c>
      <c r="L713" s="10">
        <v>104</v>
      </c>
      <c r="M713" s="10">
        <v>70</v>
      </c>
      <c r="N713" s="21" t="s">
        <v>303</v>
      </c>
      <c r="O713" s="21" t="s">
        <v>1266</v>
      </c>
      <c r="P713" s="21" t="s">
        <v>28</v>
      </c>
      <c r="Q713" s="21" t="s">
        <v>260</v>
      </c>
      <c r="R713" s="21" t="s">
        <v>1267</v>
      </c>
      <c r="S713" s="10">
        <v>1</v>
      </c>
      <c r="T713" s="10">
        <v>48</v>
      </c>
      <c r="U713" s="10">
        <v>48</v>
      </c>
      <c r="V713" s="21" t="s">
        <v>31</v>
      </c>
      <c r="W713" s="21" t="s">
        <v>31</v>
      </c>
      <c r="X713" s="10"/>
      <c r="Y713" s="28">
        <f>IF(M713&lt;25,1,1+(M713-25)/M713)</f>
        <v>1.6428571428571428</v>
      </c>
      <c r="Z713" s="10">
        <v>1</v>
      </c>
      <c r="AA713" s="28">
        <f>U713*Y713*Z713</f>
        <v>78.857142857142861</v>
      </c>
      <c r="AB713" s="28"/>
      <c r="AC713" s="28">
        <f>AA713+AB713</f>
        <v>78.857142857142861</v>
      </c>
      <c r="AD713" s="10"/>
      <c r="AE713" s="49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39"/>
      <c r="BQ713" s="39"/>
      <c r="BR713" s="39"/>
      <c r="BS713" s="39"/>
      <c r="BT713" s="39"/>
      <c r="BU713" s="39"/>
      <c r="BV713" s="39"/>
      <c r="BW713" s="39"/>
      <c r="BX713" s="39"/>
      <c r="BY713" s="39"/>
      <c r="BZ713" s="39"/>
      <c r="CA713" s="39"/>
      <c r="CB713" s="39"/>
      <c r="CC713" s="39"/>
      <c r="CD713" s="39"/>
      <c r="CE713" s="39"/>
      <c r="CF713" s="39"/>
      <c r="CG713" s="39"/>
    </row>
    <row r="714" spans="1:85" s="18" customFormat="1" outlineLevel="2" x14ac:dyDescent="0.15">
      <c r="A714" s="10">
        <v>2016</v>
      </c>
      <c r="B714" s="21" t="s">
        <v>1842</v>
      </c>
      <c r="C714" s="26" t="s">
        <v>1843</v>
      </c>
      <c r="D714" s="21" t="s">
        <v>1413</v>
      </c>
      <c r="E714" s="19" t="s">
        <v>2289</v>
      </c>
      <c r="F714" s="10">
        <v>4</v>
      </c>
      <c r="G714" s="21" t="s">
        <v>734</v>
      </c>
      <c r="H714" s="71" t="s">
        <v>735</v>
      </c>
      <c r="I714" s="21" t="s">
        <v>23</v>
      </c>
      <c r="J714" s="21" t="s">
        <v>24</v>
      </c>
      <c r="K714" s="21" t="s">
        <v>80</v>
      </c>
      <c r="L714" s="10">
        <v>146</v>
      </c>
      <c r="M714" s="10">
        <v>52</v>
      </c>
      <c r="N714" s="21" t="s">
        <v>1963</v>
      </c>
      <c r="O714" s="21" t="s">
        <v>1964</v>
      </c>
      <c r="P714" s="21" t="s">
        <v>28</v>
      </c>
      <c r="Q714" s="21" t="s">
        <v>159</v>
      </c>
      <c r="R714" s="21" t="s">
        <v>1965</v>
      </c>
      <c r="S714" s="10">
        <v>1</v>
      </c>
      <c r="T714" s="10">
        <v>64</v>
      </c>
      <c r="U714" s="10">
        <v>52</v>
      </c>
      <c r="V714" s="21" t="s">
        <v>31</v>
      </c>
      <c r="W714" s="10">
        <v>12</v>
      </c>
      <c r="X714" s="27">
        <v>1</v>
      </c>
      <c r="Y714" s="28">
        <f>IF(M714&lt;25,1,1+(M714-25)/M714)</f>
        <v>1.5192307692307692</v>
      </c>
      <c r="Z714" s="10">
        <v>1</v>
      </c>
      <c r="AA714" s="28">
        <f>U714*Y714*Z714</f>
        <v>79</v>
      </c>
      <c r="AB714" s="28">
        <f>X714*W714*Y714</f>
        <v>18.23076923076923</v>
      </c>
      <c r="AC714" s="28">
        <f>AA714+AB714</f>
        <v>97.230769230769226</v>
      </c>
      <c r="AD714" s="10"/>
      <c r="AE714" s="4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39"/>
      <c r="BQ714" s="39"/>
      <c r="BR714" s="39"/>
      <c r="BS714" s="39"/>
      <c r="BT714" s="39"/>
      <c r="BU714" s="39"/>
      <c r="BV714" s="39"/>
      <c r="BW714" s="39"/>
      <c r="BX714" s="39"/>
      <c r="BY714" s="39"/>
      <c r="BZ714" s="39"/>
      <c r="CA714" s="39"/>
      <c r="CB714" s="39"/>
      <c r="CC714" s="39"/>
      <c r="CD714" s="39"/>
      <c r="CE714" s="39"/>
      <c r="CF714" s="39"/>
      <c r="CG714" s="39"/>
    </row>
    <row r="715" spans="1:85" s="18" customFormat="1" outlineLevel="2" x14ac:dyDescent="0.15">
      <c r="A715" s="10">
        <v>2016</v>
      </c>
      <c r="B715" s="21" t="s">
        <v>1842</v>
      </c>
      <c r="C715" s="26" t="s">
        <v>1843</v>
      </c>
      <c r="D715" s="21" t="s">
        <v>1413</v>
      </c>
      <c r="E715" s="19" t="s">
        <v>2289</v>
      </c>
      <c r="F715" s="10">
        <v>4</v>
      </c>
      <c r="G715" s="21" t="s">
        <v>734</v>
      </c>
      <c r="H715" s="71" t="s">
        <v>735</v>
      </c>
      <c r="I715" s="21" t="s">
        <v>23</v>
      </c>
      <c r="J715" s="21" t="s">
        <v>24</v>
      </c>
      <c r="K715" s="21" t="s">
        <v>80</v>
      </c>
      <c r="L715" s="10">
        <v>120</v>
      </c>
      <c r="M715" s="10">
        <v>51</v>
      </c>
      <c r="N715" s="21" t="s">
        <v>1844</v>
      </c>
      <c r="O715" s="21" t="s">
        <v>1954</v>
      </c>
      <c r="P715" s="21" t="s">
        <v>28</v>
      </c>
      <c r="Q715" s="21" t="s">
        <v>1955</v>
      </c>
      <c r="R715" s="21" t="s">
        <v>1956</v>
      </c>
      <c r="S715" s="10">
        <v>1</v>
      </c>
      <c r="T715" s="10">
        <v>64</v>
      </c>
      <c r="U715" s="10">
        <v>52</v>
      </c>
      <c r="V715" s="21" t="s">
        <v>31</v>
      </c>
      <c r="W715" s="10">
        <v>12</v>
      </c>
      <c r="X715" s="27">
        <v>1</v>
      </c>
      <c r="Y715" s="28">
        <f>IF(M715&lt;25,1,1+(M715-25)/M715)</f>
        <v>1.5098039215686274</v>
      </c>
      <c r="Z715" s="10">
        <v>1</v>
      </c>
      <c r="AA715" s="28">
        <f>U715*Y715*Z715</f>
        <v>78.509803921568619</v>
      </c>
      <c r="AB715" s="28">
        <f>X715*W715*Y715</f>
        <v>18.117647058823529</v>
      </c>
      <c r="AC715" s="28">
        <f>AA715+AB715</f>
        <v>96.627450980392155</v>
      </c>
      <c r="AD715" s="10"/>
      <c r="AE715" s="49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39"/>
      <c r="BQ715" s="39"/>
      <c r="BR715" s="39"/>
      <c r="BS715" s="39"/>
      <c r="BT715" s="39"/>
      <c r="BU715" s="39"/>
      <c r="BV715" s="39"/>
      <c r="BW715" s="39"/>
      <c r="BX715" s="39"/>
      <c r="BY715" s="39"/>
      <c r="BZ715" s="39"/>
      <c r="CA715" s="39"/>
      <c r="CB715" s="39"/>
      <c r="CC715" s="39"/>
      <c r="CD715" s="39"/>
      <c r="CE715" s="39"/>
      <c r="CF715" s="39"/>
      <c r="CG715" s="39"/>
    </row>
    <row r="716" spans="1:85" s="18" customFormat="1" outlineLevel="2" x14ac:dyDescent="0.15">
      <c r="A716" s="10">
        <v>2014</v>
      </c>
      <c r="B716" s="21" t="s">
        <v>1765</v>
      </c>
      <c r="C716" s="26" t="s">
        <v>1766</v>
      </c>
      <c r="D716" s="21" t="s">
        <v>1413</v>
      </c>
      <c r="E716" s="21" t="s">
        <v>2287</v>
      </c>
      <c r="F716" s="10">
        <v>2</v>
      </c>
      <c r="G716" s="21" t="s">
        <v>734</v>
      </c>
      <c r="H716" s="71" t="s">
        <v>735</v>
      </c>
      <c r="I716" s="21" t="s">
        <v>23</v>
      </c>
      <c r="J716" s="21" t="s">
        <v>24</v>
      </c>
      <c r="K716" s="21" t="s">
        <v>80</v>
      </c>
      <c r="L716" s="10">
        <v>104</v>
      </c>
      <c r="M716" s="10">
        <v>35</v>
      </c>
      <c r="N716" s="21" t="s">
        <v>1383</v>
      </c>
      <c r="O716" s="21" t="s">
        <v>443</v>
      </c>
      <c r="P716" s="21" t="s">
        <v>28</v>
      </c>
      <c r="Q716" s="21" t="s">
        <v>1767</v>
      </c>
      <c r="R716" s="21" t="s">
        <v>1768</v>
      </c>
      <c r="S716" s="10">
        <v>1</v>
      </c>
      <c r="T716" s="10">
        <v>32</v>
      </c>
      <c r="U716" s="10">
        <v>28</v>
      </c>
      <c r="V716" s="10">
        <v>4</v>
      </c>
      <c r="W716" s="21" t="s">
        <v>31</v>
      </c>
      <c r="X716" s="10">
        <v>1</v>
      </c>
      <c r="Y716" s="28">
        <f>IF(M716&lt;25,1,1+(M716-25)/M716)</f>
        <v>1.2857142857142856</v>
      </c>
      <c r="Z716" s="10">
        <v>1</v>
      </c>
      <c r="AA716" s="28">
        <f>U716*Y716*Z716</f>
        <v>36</v>
      </c>
      <c r="AB716" s="28">
        <f>X716*V716*Y716</f>
        <v>5.1428571428571423</v>
      </c>
      <c r="AC716" s="28">
        <f>AA716+AB716</f>
        <v>41.142857142857139</v>
      </c>
      <c r="AD716" s="10"/>
      <c r="AE716" s="49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39"/>
      <c r="BQ716" s="39"/>
      <c r="BR716" s="39"/>
      <c r="BS716" s="39"/>
      <c r="BT716" s="39"/>
      <c r="BU716" s="39"/>
      <c r="BV716" s="39"/>
      <c r="BW716" s="39"/>
      <c r="BX716" s="39"/>
      <c r="BY716" s="39"/>
      <c r="BZ716" s="39"/>
      <c r="CA716" s="39"/>
      <c r="CB716" s="39"/>
      <c r="CC716" s="39"/>
      <c r="CD716" s="39"/>
      <c r="CE716" s="39"/>
      <c r="CF716" s="39"/>
      <c r="CG716" s="39"/>
    </row>
    <row r="717" spans="1:85" s="64" customFormat="1" outlineLevel="2" x14ac:dyDescent="0.15">
      <c r="A717" s="21"/>
      <c r="B717" s="21"/>
      <c r="C717" s="21" t="s">
        <v>2687</v>
      </c>
      <c r="D717" s="21" t="s">
        <v>2580</v>
      </c>
      <c r="E717" s="21" t="s">
        <v>2581</v>
      </c>
      <c r="F717" s="21"/>
      <c r="G717" s="21" t="s">
        <v>734</v>
      </c>
      <c r="H717" s="71" t="s">
        <v>2688</v>
      </c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 t="s">
        <v>29</v>
      </c>
      <c r="AC717" s="21">
        <v>16</v>
      </c>
      <c r="AD717" s="21" t="s">
        <v>2745</v>
      </c>
    </row>
    <row r="718" spans="1:85" s="18" customFormat="1" outlineLevel="2" x14ac:dyDescent="0.15">
      <c r="A718" s="21"/>
      <c r="B718" s="21"/>
      <c r="C718" s="21" t="s">
        <v>2152</v>
      </c>
      <c r="D718" s="21" t="s">
        <v>1380</v>
      </c>
      <c r="E718" s="21" t="s">
        <v>2578</v>
      </c>
      <c r="F718" s="21"/>
      <c r="G718" s="21" t="s">
        <v>734</v>
      </c>
      <c r="H718" s="71" t="s">
        <v>2574</v>
      </c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>
        <v>42.54</v>
      </c>
      <c r="AD718" s="21" t="s">
        <v>2745</v>
      </c>
      <c r="AE718" s="49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39"/>
      <c r="BQ718" s="39"/>
      <c r="BR718" s="39"/>
      <c r="BS718" s="39"/>
      <c r="BT718" s="39"/>
      <c r="BU718" s="39"/>
      <c r="BV718" s="39"/>
      <c r="BW718" s="39"/>
      <c r="BX718" s="39"/>
      <c r="BY718" s="39"/>
      <c r="BZ718" s="39"/>
      <c r="CA718" s="39"/>
      <c r="CB718" s="39"/>
      <c r="CC718" s="39"/>
      <c r="CD718" s="39"/>
      <c r="CE718" s="39"/>
      <c r="CF718" s="39"/>
      <c r="CG718" s="39"/>
    </row>
    <row r="719" spans="1:85" s="18" customFormat="1" outlineLevel="2" x14ac:dyDescent="0.15">
      <c r="A719" s="21"/>
      <c r="B719" s="21"/>
      <c r="C719" s="21" t="s">
        <v>2700</v>
      </c>
      <c r="D719" s="21" t="s">
        <v>2580</v>
      </c>
      <c r="E719" s="21" t="s">
        <v>2581</v>
      </c>
      <c r="F719" s="21"/>
      <c r="G719" s="21" t="s">
        <v>734</v>
      </c>
      <c r="H719" s="71" t="s">
        <v>2688</v>
      </c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 t="s">
        <v>29</v>
      </c>
      <c r="AC719" s="21">
        <v>26.03</v>
      </c>
      <c r="AD719" s="21" t="s">
        <v>2745</v>
      </c>
      <c r="AE719" s="49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39"/>
      <c r="BQ719" s="39"/>
      <c r="BR719" s="39"/>
      <c r="BS719" s="39"/>
      <c r="BT719" s="39"/>
      <c r="BU719" s="39"/>
      <c r="BV719" s="39"/>
      <c r="BW719" s="39"/>
      <c r="BX719" s="39"/>
      <c r="BY719" s="39"/>
      <c r="BZ719" s="39"/>
      <c r="CA719" s="39"/>
      <c r="CB719" s="39"/>
      <c r="CC719" s="39"/>
      <c r="CD719" s="39"/>
      <c r="CE719" s="39"/>
      <c r="CF719" s="39"/>
      <c r="CG719" s="39"/>
    </row>
    <row r="720" spans="1:85" s="18" customFormat="1" outlineLevel="2" x14ac:dyDescent="0.15">
      <c r="A720" s="10"/>
      <c r="B720" s="10"/>
      <c r="C720" s="25"/>
      <c r="D720" s="10"/>
      <c r="E720" s="27" t="s">
        <v>2320</v>
      </c>
      <c r="F720" s="10"/>
      <c r="G720" s="21" t="s">
        <v>734</v>
      </c>
      <c r="H720" s="72" t="s">
        <v>735</v>
      </c>
      <c r="I720" s="10"/>
      <c r="J720" s="10"/>
      <c r="K720" s="10"/>
      <c r="L720" s="10"/>
      <c r="M720" s="29">
        <v>6</v>
      </c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28"/>
      <c r="Z720" s="10"/>
      <c r="AA720" s="28"/>
      <c r="AB720" s="28"/>
      <c r="AC720" s="28">
        <f>M720*14</f>
        <v>84</v>
      </c>
      <c r="AD720" s="10"/>
      <c r="AE720" s="49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39"/>
      <c r="BQ720" s="39"/>
      <c r="BR720" s="39"/>
      <c r="BS720" s="39"/>
      <c r="BT720" s="39"/>
      <c r="BU720" s="39"/>
      <c r="BV720" s="39"/>
      <c r="BW720" s="39"/>
      <c r="BX720" s="39"/>
      <c r="BY720" s="39"/>
      <c r="BZ720" s="39"/>
      <c r="CA720" s="39"/>
      <c r="CB720" s="39"/>
      <c r="CC720" s="39"/>
      <c r="CD720" s="39"/>
      <c r="CE720" s="39"/>
      <c r="CF720" s="39"/>
      <c r="CG720" s="39"/>
    </row>
    <row r="721" spans="1:85" s="18" customFormat="1" outlineLevel="2" x14ac:dyDescent="0.15">
      <c r="A721" s="10">
        <v>2014</v>
      </c>
      <c r="B721" s="21" t="s">
        <v>1935</v>
      </c>
      <c r="C721" s="26" t="s">
        <v>1936</v>
      </c>
      <c r="D721" s="21" t="s">
        <v>1413</v>
      </c>
      <c r="E721" s="21" t="s">
        <v>2277</v>
      </c>
      <c r="F721" s="10">
        <v>2</v>
      </c>
      <c r="G721" s="21" t="s">
        <v>734</v>
      </c>
      <c r="H721" s="71" t="s">
        <v>735</v>
      </c>
      <c r="I721" s="21" t="s">
        <v>23</v>
      </c>
      <c r="J721" s="21" t="s">
        <v>24</v>
      </c>
      <c r="K721" s="21" t="s">
        <v>80</v>
      </c>
      <c r="L721" s="10">
        <v>54</v>
      </c>
      <c r="M721" s="10">
        <v>53</v>
      </c>
      <c r="N721" s="21" t="s">
        <v>1598</v>
      </c>
      <c r="O721" s="21" t="s">
        <v>1978</v>
      </c>
      <c r="P721" s="21" t="s">
        <v>28</v>
      </c>
      <c r="Q721" s="21" t="s">
        <v>1362</v>
      </c>
      <c r="R721" s="21" t="s">
        <v>1979</v>
      </c>
      <c r="S721" s="10">
        <v>1</v>
      </c>
      <c r="T721" s="21" t="s">
        <v>31</v>
      </c>
      <c r="U721" s="21" t="s">
        <v>31</v>
      </c>
      <c r="V721" s="21" t="s">
        <v>31</v>
      </c>
      <c r="W721" s="21" t="s">
        <v>31</v>
      </c>
      <c r="X721" s="10"/>
      <c r="Y721" s="28">
        <f>IF(M721&lt;25,1,1+(M721-25)/M721)</f>
        <v>1.5283018867924527</v>
      </c>
      <c r="Z721" s="10"/>
      <c r="AA721" s="28"/>
      <c r="AB721" s="28"/>
      <c r="AC721" s="28">
        <f>32*Y721*F721</f>
        <v>97.811320754716974</v>
      </c>
      <c r="AD721" s="10"/>
      <c r="AE721" s="49"/>
      <c r="AF721" s="39"/>
      <c r="AG721" s="39"/>
      <c r="AH721" s="39"/>
      <c r="AI721" s="39"/>
      <c r="AJ721" s="39"/>
      <c r="AK721" s="39"/>
      <c r="AL721" s="39"/>
      <c r="AM721" s="39"/>
      <c r="AN721" s="39"/>
      <c r="AO721" s="39"/>
      <c r="AP721" s="39"/>
      <c r="AQ721" s="39"/>
      <c r="AR721" s="39"/>
      <c r="AS721" s="39"/>
      <c r="AT721" s="39"/>
      <c r="AU721" s="39"/>
      <c r="AV721" s="39"/>
      <c r="AW721" s="39"/>
      <c r="AX721" s="39"/>
      <c r="AY721" s="39"/>
      <c r="AZ721" s="39"/>
      <c r="BA721" s="39"/>
      <c r="BB721" s="39"/>
      <c r="BC721" s="39"/>
      <c r="BD721" s="39"/>
      <c r="BE721" s="39"/>
      <c r="BF721" s="39"/>
      <c r="BG721" s="39"/>
      <c r="BH721" s="39"/>
      <c r="BI721" s="39"/>
      <c r="BJ721" s="39"/>
      <c r="BK721" s="39"/>
      <c r="BL721" s="39"/>
      <c r="BM721" s="39"/>
      <c r="BN721" s="39"/>
      <c r="BO721" s="39"/>
      <c r="BP721" s="39"/>
      <c r="BQ721" s="39"/>
      <c r="BR721" s="39"/>
      <c r="BS721" s="39"/>
      <c r="BT721" s="39"/>
      <c r="BU721" s="39"/>
      <c r="BV721" s="39"/>
      <c r="BW721" s="39"/>
      <c r="BX721" s="39"/>
      <c r="BY721" s="39"/>
      <c r="BZ721" s="39"/>
      <c r="CA721" s="39"/>
      <c r="CB721" s="39"/>
      <c r="CC721" s="39"/>
      <c r="CD721" s="39"/>
      <c r="CE721" s="39"/>
      <c r="CF721" s="39"/>
      <c r="CG721" s="39"/>
    </row>
    <row r="722" spans="1:85" s="18" customFormat="1" outlineLevel="2" x14ac:dyDescent="0.15">
      <c r="A722" s="10">
        <v>2014</v>
      </c>
      <c r="B722" s="21" t="s">
        <v>1347</v>
      </c>
      <c r="C722" s="26" t="s">
        <v>1348</v>
      </c>
      <c r="D722" s="21" t="s">
        <v>1379</v>
      </c>
      <c r="E722" s="19" t="s">
        <v>2530</v>
      </c>
      <c r="F722" s="10" t="s">
        <v>2531</v>
      </c>
      <c r="G722" s="21" t="s">
        <v>734</v>
      </c>
      <c r="H722" s="71" t="s">
        <v>735</v>
      </c>
      <c r="I722" s="21"/>
      <c r="J722" s="21"/>
      <c r="K722" s="21"/>
      <c r="L722" s="10"/>
      <c r="M722" s="10">
        <v>6</v>
      </c>
      <c r="N722" s="21"/>
      <c r="O722" s="21"/>
      <c r="P722" s="21"/>
      <c r="Q722" s="21"/>
      <c r="R722" s="21"/>
      <c r="S722" s="10"/>
      <c r="T722" s="21"/>
      <c r="U722" s="21"/>
      <c r="V722" s="21"/>
      <c r="W722" s="21"/>
      <c r="X722" s="10"/>
      <c r="Y722" s="28">
        <f>IF(M722&lt;25,1,1+(M722-25)/M722)</f>
        <v>1</v>
      </c>
      <c r="Z722" s="10"/>
      <c r="AA722" s="28"/>
      <c r="AB722" s="28"/>
      <c r="AC722" s="28">
        <f>0.3*13*M722</f>
        <v>23.4</v>
      </c>
      <c r="AD722" s="10"/>
      <c r="AE722" s="49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39"/>
      <c r="BQ722" s="39"/>
      <c r="BR722" s="39"/>
      <c r="BS722" s="39"/>
      <c r="BT722" s="39"/>
      <c r="BU722" s="39"/>
      <c r="BV722" s="39"/>
      <c r="BW722" s="39"/>
      <c r="BX722" s="39"/>
      <c r="BY722" s="39"/>
      <c r="BZ722" s="39"/>
      <c r="CA722" s="39"/>
      <c r="CB722" s="39"/>
      <c r="CC722" s="39"/>
      <c r="CD722" s="39"/>
      <c r="CE722" s="39"/>
      <c r="CF722" s="39"/>
      <c r="CG722" s="39"/>
    </row>
    <row r="723" spans="1:85" s="18" customFormat="1" outlineLevel="2" x14ac:dyDescent="0.15">
      <c r="A723" s="57"/>
      <c r="B723" s="52"/>
      <c r="C723" s="58"/>
      <c r="D723" s="52"/>
      <c r="E723" s="52" t="s">
        <v>2798</v>
      </c>
      <c r="F723" s="52"/>
      <c r="G723" s="21" t="s">
        <v>734</v>
      </c>
      <c r="H723" s="78" t="s">
        <v>2948</v>
      </c>
      <c r="I723" s="52"/>
      <c r="J723" s="52"/>
      <c r="K723" s="52"/>
      <c r="L723" s="52"/>
      <c r="M723" s="53">
        <v>18</v>
      </c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4"/>
      <c r="Y723" s="55"/>
      <c r="Z723" s="54"/>
      <c r="AA723" s="55"/>
      <c r="AB723" s="55"/>
      <c r="AC723" s="55">
        <f>2*M723</f>
        <v>36</v>
      </c>
      <c r="AD723" s="54"/>
      <c r="AE723" s="49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39"/>
      <c r="BQ723" s="39"/>
      <c r="BR723" s="39"/>
      <c r="BS723" s="39"/>
      <c r="BT723" s="39"/>
      <c r="BU723" s="39"/>
      <c r="BV723" s="39"/>
      <c r="BW723" s="39"/>
      <c r="BX723" s="39"/>
      <c r="BY723" s="39"/>
      <c r="BZ723" s="39"/>
      <c r="CA723" s="39"/>
      <c r="CB723" s="39"/>
      <c r="CC723" s="39"/>
      <c r="CD723" s="39"/>
      <c r="CE723" s="39"/>
      <c r="CF723" s="39"/>
      <c r="CG723" s="39"/>
    </row>
    <row r="724" spans="1:85" s="18" customFormat="1" outlineLevel="1" x14ac:dyDescent="0.15">
      <c r="A724" s="57"/>
      <c r="B724" s="52"/>
      <c r="C724" s="58"/>
      <c r="D724" s="52"/>
      <c r="E724" s="52"/>
      <c r="F724" s="52"/>
      <c r="G724" s="88" t="s">
        <v>3160</v>
      </c>
      <c r="H724" s="78"/>
      <c r="I724" s="52"/>
      <c r="J724" s="52"/>
      <c r="K724" s="52"/>
      <c r="L724" s="52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4"/>
      <c r="Y724" s="55"/>
      <c r="Z724" s="54"/>
      <c r="AA724" s="55"/>
      <c r="AB724" s="55"/>
      <c r="AC724" s="55">
        <f>SUBTOTAL(9,AC712:AC723)</f>
        <v>691.19509652143381</v>
      </c>
      <c r="AD724" s="54"/>
      <c r="AE724" s="49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39"/>
      <c r="BQ724" s="39"/>
      <c r="BR724" s="39"/>
      <c r="BS724" s="39"/>
      <c r="BT724" s="39"/>
      <c r="BU724" s="39"/>
      <c r="BV724" s="39"/>
      <c r="BW724" s="39"/>
      <c r="BX724" s="39"/>
      <c r="BY724" s="39"/>
      <c r="BZ724" s="39"/>
      <c r="CA724" s="39"/>
      <c r="CB724" s="39"/>
      <c r="CC724" s="39"/>
      <c r="CD724" s="39"/>
      <c r="CE724" s="39"/>
      <c r="CF724" s="39"/>
      <c r="CG724" s="39"/>
    </row>
    <row r="725" spans="1:85" s="18" customFormat="1" outlineLevel="2" x14ac:dyDescent="0.15">
      <c r="A725" s="10">
        <v>2016</v>
      </c>
      <c r="B725" s="21" t="s">
        <v>1623</v>
      </c>
      <c r="C725" s="26" t="s">
        <v>1624</v>
      </c>
      <c r="D725" s="21" t="s">
        <v>1413</v>
      </c>
      <c r="E725" s="21" t="s">
        <v>2280</v>
      </c>
      <c r="F725" s="10">
        <v>4</v>
      </c>
      <c r="G725" s="21" t="s">
        <v>1625</v>
      </c>
      <c r="H725" s="71" t="s">
        <v>1626</v>
      </c>
      <c r="I725" s="21" t="s">
        <v>23</v>
      </c>
      <c r="J725" s="21" t="s">
        <v>24</v>
      </c>
      <c r="K725" s="21" t="s">
        <v>1627</v>
      </c>
      <c r="L725" s="10">
        <v>30</v>
      </c>
      <c r="M725" s="10">
        <v>29</v>
      </c>
      <c r="N725" s="21" t="s">
        <v>1628</v>
      </c>
      <c r="O725" s="21" t="s">
        <v>1143</v>
      </c>
      <c r="P725" s="21" t="s">
        <v>28</v>
      </c>
      <c r="Q725" s="21" t="s">
        <v>1629</v>
      </c>
      <c r="R725" s="21" t="s">
        <v>1630</v>
      </c>
      <c r="S725" s="10">
        <v>1</v>
      </c>
      <c r="T725" s="10">
        <v>64</v>
      </c>
      <c r="U725" s="10">
        <v>64</v>
      </c>
      <c r="V725" s="21" t="s">
        <v>31</v>
      </c>
      <c r="W725" s="21" t="s">
        <v>31</v>
      </c>
      <c r="X725" s="10"/>
      <c r="Y725" s="28">
        <f>IF(M725&lt;25,1,1+(M725-25)/M725)</f>
        <v>1.1379310344827587</v>
      </c>
      <c r="Z725" s="10">
        <v>1</v>
      </c>
      <c r="AA725" s="28">
        <f>U725*Y725*Z725</f>
        <v>72.827586206896555</v>
      </c>
      <c r="AB725" s="28"/>
      <c r="AC725" s="28">
        <f>AA725+AB725</f>
        <v>72.827586206896555</v>
      </c>
      <c r="AD725" s="10"/>
      <c r="AE725" s="49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39"/>
      <c r="BQ725" s="39"/>
      <c r="BR725" s="39"/>
      <c r="BS725" s="39"/>
      <c r="BT725" s="39"/>
      <c r="BU725" s="39"/>
      <c r="BV725" s="39"/>
      <c r="BW725" s="39"/>
      <c r="BX725" s="39"/>
      <c r="BY725" s="39"/>
      <c r="BZ725" s="39"/>
      <c r="CA725" s="39"/>
      <c r="CB725" s="39"/>
      <c r="CC725" s="39"/>
      <c r="CD725" s="39"/>
      <c r="CE725" s="39"/>
      <c r="CF725" s="39"/>
      <c r="CG725" s="39"/>
    </row>
    <row r="726" spans="1:85" s="18" customFormat="1" outlineLevel="1" x14ac:dyDescent="0.15">
      <c r="A726" s="10"/>
      <c r="B726" s="21"/>
      <c r="C726" s="26"/>
      <c r="D726" s="21"/>
      <c r="E726" s="21"/>
      <c r="F726" s="10"/>
      <c r="G726" s="88" t="s">
        <v>3161</v>
      </c>
      <c r="H726" s="71"/>
      <c r="I726" s="21"/>
      <c r="J726" s="21"/>
      <c r="K726" s="21"/>
      <c r="L726" s="10"/>
      <c r="M726" s="10"/>
      <c r="N726" s="21"/>
      <c r="O726" s="21"/>
      <c r="P726" s="21"/>
      <c r="Q726" s="21"/>
      <c r="R726" s="21"/>
      <c r="S726" s="10"/>
      <c r="T726" s="10"/>
      <c r="U726" s="10"/>
      <c r="V726" s="21"/>
      <c r="W726" s="21"/>
      <c r="X726" s="10"/>
      <c r="Y726" s="28"/>
      <c r="Z726" s="10"/>
      <c r="AA726" s="28"/>
      <c r="AB726" s="28"/>
      <c r="AC726" s="28">
        <f>SUBTOTAL(9,AC725:AC725)</f>
        <v>72.827586206896555</v>
      </c>
      <c r="AD726" s="10"/>
      <c r="AE726" s="49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39"/>
      <c r="BQ726" s="39"/>
      <c r="BR726" s="39"/>
      <c r="BS726" s="39"/>
      <c r="BT726" s="39"/>
      <c r="BU726" s="39"/>
      <c r="BV726" s="39"/>
      <c r="BW726" s="39"/>
      <c r="BX726" s="39"/>
      <c r="BY726" s="39"/>
      <c r="BZ726" s="39"/>
      <c r="CA726" s="39"/>
      <c r="CB726" s="39"/>
      <c r="CC726" s="39"/>
      <c r="CD726" s="39"/>
      <c r="CE726" s="39"/>
      <c r="CF726" s="39"/>
      <c r="CG726" s="39"/>
    </row>
    <row r="727" spans="1:85" s="18" customFormat="1" outlineLevel="2" x14ac:dyDescent="0.15">
      <c r="A727" s="10">
        <v>2015</v>
      </c>
      <c r="B727" s="21" t="s">
        <v>1897</v>
      </c>
      <c r="C727" s="26" t="s">
        <v>1398</v>
      </c>
      <c r="D727" s="21" t="s">
        <v>1413</v>
      </c>
      <c r="E727" s="21" t="s">
        <v>2280</v>
      </c>
      <c r="F727" s="10">
        <v>3</v>
      </c>
      <c r="G727" s="21" t="s">
        <v>1015</v>
      </c>
      <c r="H727" s="71" t="s">
        <v>2508</v>
      </c>
      <c r="I727" s="21" t="s">
        <v>708</v>
      </c>
      <c r="J727" s="21" t="s">
        <v>120</v>
      </c>
      <c r="K727" s="21" t="s">
        <v>1690</v>
      </c>
      <c r="L727" s="10">
        <v>366</v>
      </c>
      <c r="M727" s="10">
        <v>60</v>
      </c>
      <c r="N727" s="21" t="s">
        <v>1568</v>
      </c>
      <c r="O727" s="21" t="s">
        <v>92</v>
      </c>
      <c r="P727" s="21" t="s">
        <v>28</v>
      </c>
      <c r="Q727" s="21" t="s">
        <v>2065</v>
      </c>
      <c r="R727" s="21" t="s">
        <v>2066</v>
      </c>
      <c r="S727" s="10">
        <v>1</v>
      </c>
      <c r="T727" s="10">
        <v>48</v>
      </c>
      <c r="U727" s="10">
        <v>48</v>
      </c>
      <c r="V727" s="21" t="s">
        <v>31</v>
      </c>
      <c r="W727" s="21" t="s">
        <v>31</v>
      </c>
      <c r="X727" s="10"/>
      <c r="Y727" s="28">
        <f>IF(M727&lt;25,1,1+(M727-25)/M727)</f>
        <v>1.5833333333333335</v>
      </c>
      <c r="Z727" s="10">
        <v>1</v>
      </c>
      <c r="AA727" s="28">
        <f>U727*Y727*Z727</f>
        <v>76</v>
      </c>
      <c r="AB727" s="28"/>
      <c r="AC727" s="28">
        <v>38</v>
      </c>
      <c r="AD727" s="10"/>
      <c r="AE727" s="49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39"/>
      <c r="BQ727" s="39"/>
      <c r="BR727" s="39"/>
      <c r="BS727" s="39"/>
      <c r="BT727" s="39"/>
      <c r="BU727" s="39"/>
      <c r="BV727" s="39"/>
      <c r="BW727" s="39"/>
      <c r="BX727" s="39"/>
      <c r="BY727" s="39"/>
      <c r="BZ727" s="39"/>
      <c r="CA727" s="39"/>
      <c r="CB727" s="39"/>
      <c r="CC727" s="39"/>
      <c r="CD727" s="39"/>
      <c r="CE727" s="39"/>
      <c r="CF727" s="39"/>
      <c r="CG727" s="39"/>
    </row>
    <row r="728" spans="1:85" s="18" customFormat="1" outlineLevel="2" x14ac:dyDescent="0.15">
      <c r="A728" s="10">
        <v>2015</v>
      </c>
      <c r="B728" s="21" t="s">
        <v>1011</v>
      </c>
      <c r="C728" s="26" t="s">
        <v>1012</v>
      </c>
      <c r="D728" s="21" t="s">
        <v>1379</v>
      </c>
      <c r="E728" s="19" t="s">
        <v>2289</v>
      </c>
      <c r="F728" s="10">
        <v>3</v>
      </c>
      <c r="G728" s="21" t="s">
        <v>1015</v>
      </c>
      <c r="H728" s="71" t="s">
        <v>1016</v>
      </c>
      <c r="I728" s="21" t="s">
        <v>41</v>
      </c>
      <c r="J728" s="21" t="s">
        <v>24</v>
      </c>
      <c r="K728" s="21" t="s">
        <v>45</v>
      </c>
      <c r="L728" s="10">
        <v>96</v>
      </c>
      <c r="M728" s="10">
        <v>35</v>
      </c>
      <c r="N728" s="21" t="s">
        <v>356</v>
      </c>
      <c r="O728" s="21" t="s">
        <v>492</v>
      </c>
      <c r="P728" s="21" t="s">
        <v>28</v>
      </c>
      <c r="Q728" s="21" t="s">
        <v>1017</v>
      </c>
      <c r="R728" s="21" t="s">
        <v>1018</v>
      </c>
      <c r="S728" s="10">
        <v>1</v>
      </c>
      <c r="T728" s="10">
        <v>48</v>
      </c>
      <c r="U728" s="10">
        <v>32</v>
      </c>
      <c r="V728" s="21" t="s">
        <v>31</v>
      </c>
      <c r="W728" s="10">
        <v>16</v>
      </c>
      <c r="X728" s="27">
        <v>1</v>
      </c>
      <c r="Y728" s="28">
        <f>IF(M728&lt;25,1,1+(M728-25)/M728)</f>
        <v>1.2857142857142856</v>
      </c>
      <c r="Z728" s="10">
        <v>1</v>
      </c>
      <c r="AA728" s="28">
        <f>U728*Y728*Z728</f>
        <v>41.142857142857139</v>
      </c>
      <c r="AB728" s="28">
        <f>X728*W728*Y728</f>
        <v>20.571428571428569</v>
      </c>
      <c r="AC728" s="28">
        <f>AA728+AB728</f>
        <v>61.714285714285708</v>
      </c>
      <c r="AD728" s="10"/>
      <c r="AE728" s="49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39"/>
      <c r="BQ728" s="39"/>
      <c r="BR728" s="39"/>
      <c r="BS728" s="39"/>
      <c r="BT728" s="39"/>
      <c r="BU728" s="39"/>
      <c r="BV728" s="39"/>
      <c r="BW728" s="39"/>
      <c r="BX728" s="39"/>
      <c r="BY728" s="39"/>
      <c r="BZ728" s="39"/>
      <c r="CA728" s="39"/>
      <c r="CB728" s="39"/>
      <c r="CC728" s="39"/>
      <c r="CD728" s="39"/>
      <c r="CE728" s="39"/>
      <c r="CF728" s="39"/>
      <c r="CG728" s="39"/>
    </row>
    <row r="729" spans="1:85" s="18" customFormat="1" outlineLevel="2" x14ac:dyDescent="0.15">
      <c r="A729" s="21"/>
      <c r="B729" s="21"/>
      <c r="C729" s="21" t="s">
        <v>1643</v>
      </c>
      <c r="D729" s="21" t="s">
        <v>1380</v>
      </c>
      <c r="E729" s="21" t="s">
        <v>2578</v>
      </c>
      <c r="F729" s="21"/>
      <c r="G729" s="21" t="s">
        <v>1015</v>
      </c>
      <c r="H729" s="71" t="s">
        <v>2576</v>
      </c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>
        <v>12.88</v>
      </c>
      <c r="AD729" s="21" t="s">
        <v>2745</v>
      </c>
      <c r="AE729" s="4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39"/>
      <c r="BQ729" s="39"/>
      <c r="BR729" s="39"/>
      <c r="BS729" s="39"/>
      <c r="BT729" s="39"/>
      <c r="BU729" s="39"/>
      <c r="BV729" s="39"/>
      <c r="BW729" s="39"/>
      <c r="BX729" s="39"/>
      <c r="BY729" s="39"/>
      <c r="BZ729" s="39"/>
      <c r="CA729" s="39"/>
      <c r="CB729" s="39"/>
      <c r="CC729" s="39"/>
      <c r="CD729" s="39"/>
      <c r="CE729" s="39"/>
      <c r="CF729" s="39"/>
      <c r="CG729" s="39"/>
    </row>
    <row r="730" spans="1:85" s="18" customFormat="1" outlineLevel="2" x14ac:dyDescent="0.15">
      <c r="A730" s="21"/>
      <c r="B730" s="21"/>
      <c r="C730" s="21" t="s">
        <v>2658</v>
      </c>
      <c r="D730" s="21" t="s">
        <v>2580</v>
      </c>
      <c r="E730" s="21" t="s">
        <v>2581</v>
      </c>
      <c r="F730" s="21"/>
      <c r="G730" s="21" t="s">
        <v>1015</v>
      </c>
      <c r="H730" s="71" t="s">
        <v>2661</v>
      </c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 t="s">
        <v>29</v>
      </c>
      <c r="AC730" s="21">
        <v>24</v>
      </c>
      <c r="AD730" s="21" t="s">
        <v>2745</v>
      </c>
      <c r="AE730" s="4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39"/>
      <c r="BQ730" s="39"/>
      <c r="BR730" s="39"/>
      <c r="BS730" s="39"/>
      <c r="BT730" s="39"/>
      <c r="BU730" s="39"/>
      <c r="BV730" s="39"/>
      <c r="BW730" s="39"/>
      <c r="BX730" s="39"/>
      <c r="BY730" s="39"/>
      <c r="BZ730" s="39"/>
      <c r="CA730" s="39"/>
      <c r="CB730" s="39"/>
      <c r="CC730" s="39"/>
      <c r="CD730" s="39"/>
      <c r="CE730" s="39"/>
      <c r="CF730" s="39"/>
      <c r="CG730" s="39"/>
    </row>
    <row r="731" spans="1:85" s="18" customFormat="1" outlineLevel="2" x14ac:dyDescent="0.15">
      <c r="A731" s="10"/>
      <c r="B731" s="10"/>
      <c r="C731" s="25"/>
      <c r="D731" s="10"/>
      <c r="E731" s="27" t="s">
        <v>2320</v>
      </c>
      <c r="F731" s="10"/>
      <c r="G731" s="21" t="s">
        <v>1015</v>
      </c>
      <c r="H731" s="72" t="s">
        <v>1016</v>
      </c>
      <c r="I731" s="10"/>
      <c r="J731" s="10"/>
      <c r="K731" s="10"/>
      <c r="L731" s="10"/>
      <c r="M731" s="29">
        <v>3</v>
      </c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28"/>
      <c r="Z731" s="10"/>
      <c r="AA731" s="28"/>
      <c r="AB731" s="28"/>
      <c r="AC731" s="28">
        <f>M731*14</f>
        <v>42</v>
      </c>
      <c r="AD731" s="10"/>
      <c r="AE731" s="4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39"/>
      <c r="BQ731" s="39"/>
      <c r="BR731" s="39"/>
      <c r="BS731" s="39"/>
      <c r="BT731" s="39"/>
      <c r="BU731" s="39"/>
      <c r="BV731" s="39"/>
      <c r="BW731" s="39"/>
      <c r="BX731" s="39"/>
      <c r="BY731" s="39"/>
      <c r="BZ731" s="39"/>
      <c r="CA731" s="39"/>
      <c r="CB731" s="39"/>
      <c r="CC731" s="39"/>
      <c r="CD731" s="39"/>
      <c r="CE731" s="39"/>
      <c r="CF731" s="39"/>
      <c r="CG731" s="39"/>
    </row>
    <row r="732" spans="1:85" s="18" customFormat="1" outlineLevel="2" x14ac:dyDescent="0.15">
      <c r="A732" s="10">
        <v>2014</v>
      </c>
      <c r="B732" s="21" t="s">
        <v>1347</v>
      </c>
      <c r="C732" s="26" t="s">
        <v>1348</v>
      </c>
      <c r="D732" s="21" t="s">
        <v>1379</v>
      </c>
      <c r="E732" s="19" t="s">
        <v>2530</v>
      </c>
      <c r="F732" s="10" t="s">
        <v>2531</v>
      </c>
      <c r="G732" s="21" t="s">
        <v>1015</v>
      </c>
      <c r="H732" s="72" t="s">
        <v>1016</v>
      </c>
      <c r="I732" s="21"/>
      <c r="J732" s="21"/>
      <c r="K732" s="21"/>
      <c r="L732" s="10"/>
      <c r="M732" s="10">
        <v>3</v>
      </c>
      <c r="N732" s="21"/>
      <c r="O732" s="21"/>
      <c r="P732" s="21"/>
      <c r="Q732" s="21"/>
      <c r="R732" s="21"/>
      <c r="S732" s="10"/>
      <c r="T732" s="21"/>
      <c r="U732" s="21"/>
      <c r="V732" s="21"/>
      <c r="W732" s="21"/>
      <c r="X732" s="10"/>
      <c r="Y732" s="28">
        <f>IF(M732&lt;25,1,1+(M732-25)/M732)</f>
        <v>1</v>
      </c>
      <c r="Z732" s="10"/>
      <c r="AA732" s="28"/>
      <c r="AB732" s="28"/>
      <c r="AC732" s="28">
        <f>0.3*13*M732</f>
        <v>11.7</v>
      </c>
      <c r="AD732" s="10"/>
      <c r="AE732" s="4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39"/>
      <c r="BQ732" s="39"/>
      <c r="BR732" s="39"/>
      <c r="BS732" s="39"/>
      <c r="BT732" s="39"/>
      <c r="BU732" s="39"/>
      <c r="BV732" s="39"/>
      <c r="BW732" s="39"/>
      <c r="BX732" s="39"/>
      <c r="BY732" s="39"/>
      <c r="BZ732" s="39"/>
      <c r="CA732" s="39"/>
      <c r="CB732" s="39"/>
      <c r="CC732" s="39"/>
      <c r="CD732" s="39"/>
      <c r="CE732" s="39"/>
      <c r="CF732" s="39"/>
      <c r="CG732" s="39"/>
    </row>
    <row r="733" spans="1:85" s="18" customFormat="1" outlineLevel="2" x14ac:dyDescent="0.15">
      <c r="A733" s="57"/>
      <c r="B733" s="52"/>
      <c r="C733" s="58"/>
      <c r="D733" s="52"/>
      <c r="E733" s="52" t="s">
        <v>2798</v>
      </c>
      <c r="F733" s="52"/>
      <c r="G733" s="21" t="s">
        <v>1015</v>
      </c>
      <c r="H733" s="78" t="s">
        <v>2949</v>
      </c>
      <c r="I733" s="52"/>
      <c r="J733" s="52"/>
      <c r="K733" s="52"/>
      <c r="L733" s="52"/>
      <c r="M733" s="53">
        <v>9</v>
      </c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4"/>
      <c r="Y733" s="55"/>
      <c r="Z733" s="54"/>
      <c r="AA733" s="55"/>
      <c r="AB733" s="55"/>
      <c r="AC733" s="55">
        <f>2*M733</f>
        <v>18</v>
      </c>
      <c r="AD733" s="54"/>
      <c r="AE733" s="4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39"/>
      <c r="BQ733" s="39"/>
      <c r="BR733" s="39"/>
      <c r="BS733" s="39"/>
      <c r="BT733" s="39"/>
      <c r="BU733" s="39"/>
      <c r="BV733" s="39"/>
      <c r="BW733" s="39"/>
      <c r="BX733" s="39"/>
      <c r="BY733" s="39"/>
      <c r="BZ733" s="39"/>
      <c r="CA733" s="39"/>
      <c r="CB733" s="39"/>
      <c r="CC733" s="39"/>
      <c r="CD733" s="39"/>
      <c r="CE733" s="39"/>
      <c r="CF733" s="39"/>
      <c r="CG733" s="39"/>
    </row>
    <row r="734" spans="1:85" s="18" customFormat="1" outlineLevel="1" x14ac:dyDescent="0.15">
      <c r="A734" s="57"/>
      <c r="B734" s="52"/>
      <c r="C734" s="58"/>
      <c r="D734" s="52"/>
      <c r="E734" s="52"/>
      <c r="F734" s="52"/>
      <c r="G734" s="88" t="s">
        <v>3162</v>
      </c>
      <c r="H734" s="78"/>
      <c r="I734" s="52"/>
      <c r="J734" s="52"/>
      <c r="K734" s="52"/>
      <c r="L734" s="52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4"/>
      <c r="Y734" s="55"/>
      <c r="Z734" s="54"/>
      <c r="AA734" s="55"/>
      <c r="AB734" s="55"/>
      <c r="AC734" s="55">
        <f>SUBTOTAL(9,AC727:AC733)</f>
        <v>208.29428571428571</v>
      </c>
      <c r="AD734" s="54"/>
      <c r="AE734" s="49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39"/>
      <c r="BQ734" s="39"/>
      <c r="BR734" s="39"/>
      <c r="BS734" s="39"/>
      <c r="BT734" s="39"/>
      <c r="BU734" s="39"/>
      <c r="BV734" s="39"/>
      <c r="BW734" s="39"/>
      <c r="BX734" s="39"/>
      <c r="BY734" s="39"/>
      <c r="BZ734" s="39"/>
      <c r="CA734" s="39"/>
      <c r="CB734" s="39"/>
      <c r="CC734" s="39"/>
      <c r="CD734" s="39"/>
      <c r="CE734" s="39"/>
      <c r="CF734" s="39"/>
      <c r="CG734" s="39"/>
    </row>
    <row r="735" spans="1:85" s="18" customFormat="1" outlineLevel="2" x14ac:dyDescent="0.15">
      <c r="A735" s="10">
        <v>2015</v>
      </c>
      <c r="B735" s="21" t="s">
        <v>1897</v>
      </c>
      <c r="C735" s="26" t="s">
        <v>1398</v>
      </c>
      <c r="D735" s="21" t="s">
        <v>1413</v>
      </c>
      <c r="E735" s="21" t="s">
        <v>2280</v>
      </c>
      <c r="F735" s="10">
        <v>3</v>
      </c>
      <c r="G735" s="21" t="s">
        <v>1024</v>
      </c>
      <c r="H735" s="71" t="s">
        <v>1025</v>
      </c>
      <c r="I735" s="21" t="s">
        <v>163</v>
      </c>
      <c r="J735" s="21" t="s">
        <v>24</v>
      </c>
      <c r="K735" s="21" t="s">
        <v>25</v>
      </c>
      <c r="L735" s="10">
        <v>245</v>
      </c>
      <c r="M735" s="10">
        <v>46</v>
      </c>
      <c r="N735" s="21" t="s">
        <v>1568</v>
      </c>
      <c r="O735" s="21" t="s">
        <v>1022</v>
      </c>
      <c r="P735" s="21" t="s">
        <v>28</v>
      </c>
      <c r="Q735" s="21" t="s">
        <v>1898</v>
      </c>
      <c r="R735" s="21" t="s">
        <v>1899</v>
      </c>
      <c r="S735" s="10">
        <v>1</v>
      </c>
      <c r="T735" s="10">
        <v>48</v>
      </c>
      <c r="U735" s="10">
        <v>48</v>
      </c>
      <c r="V735" s="21" t="s">
        <v>31</v>
      </c>
      <c r="W735" s="21" t="s">
        <v>31</v>
      </c>
      <c r="X735" s="10"/>
      <c r="Y735" s="28">
        <f>IF(M735&lt;25,1,1+(M735-25)/M735)</f>
        <v>1.4565217391304348</v>
      </c>
      <c r="Z735" s="10">
        <v>1</v>
      </c>
      <c r="AA735" s="28">
        <f>U735*Y735*Z735</f>
        <v>69.913043478260875</v>
      </c>
      <c r="AB735" s="28"/>
      <c r="AC735" s="28">
        <f>AA735+AB735</f>
        <v>69.913043478260875</v>
      </c>
      <c r="AD735" s="10"/>
      <c r="AE735" s="49"/>
      <c r="AF735" s="39"/>
      <c r="AG735" s="39"/>
      <c r="AH735" s="39"/>
      <c r="AI735" s="39"/>
      <c r="AJ735" s="39"/>
      <c r="AK735" s="39"/>
      <c r="AL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39"/>
      <c r="BQ735" s="39"/>
      <c r="BR735" s="39"/>
      <c r="BS735" s="39"/>
      <c r="BT735" s="39"/>
      <c r="BU735" s="39"/>
      <c r="BV735" s="39"/>
      <c r="BW735" s="39"/>
      <c r="BX735" s="39"/>
      <c r="BY735" s="39"/>
      <c r="BZ735" s="39"/>
      <c r="CA735" s="39"/>
      <c r="CB735" s="39"/>
      <c r="CC735" s="39"/>
      <c r="CD735" s="39"/>
      <c r="CE735" s="39"/>
      <c r="CF735" s="39"/>
      <c r="CG735" s="39"/>
    </row>
    <row r="736" spans="1:85" s="18" customFormat="1" outlineLevel="2" x14ac:dyDescent="0.15">
      <c r="A736" s="10">
        <v>2017</v>
      </c>
      <c r="B736" s="21" t="s">
        <v>1190</v>
      </c>
      <c r="C736" s="26" t="s">
        <v>1191</v>
      </c>
      <c r="D736" s="21" t="s">
        <v>1379</v>
      </c>
      <c r="E736" s="21" t="s">
        <v>2271</v>
      </c>
      <c r="F736" s="10">
        <v>1</v>
      </c>
      <c r="G736" s="21" t="s">
        <v>1024</v>
      </c>
      <c r="H736" s="71" t="s">
        <v>1025</v>
      </c>
      <c r="I736" s="21" t="s">
        <v>163</v>
      </c>
      <c r="J736" s="21" t="s">
        <v>24</v>
      </c>
      <c r="K736" s="21" t="s">
        <v>25</v>
      </c>
      <c r="L736" s="10">
        <v>600</v>
      </c>
      <c r="M736" s="10">
        <v>33</v>
      </c>
      <c r="N736" s="21" t="s">
        <v>710</v>
      </c>
      <c r="O736" s="21" t="s">
        <v>1192</v>
      </c>
      <c r="P736" s="21" t="s">
        <v>28</v>
      </c>
      <c r="Q736" s="21" t="s">
        <v>384</v>
      </c>
      <c r="R736" s="21" t="s">
        <v>1193</v>
      </c>
      <c r="S736" s="10">
        <v>1</v>
      </c>
      <c r="T736" s="10">
        <v>16</v>
      </c>
      <c r="U736" s="10">
        <v>16</v>
      </c>
      <c r="V736" s="21" t="s">
        <v>31</v>
      </c>
      <c r="W736" s="21" t="s">
        <v>31</v>
      </c>
      <c r="X736" s="10"/>
      <c r="Y736" s="28">
        <f>IF(M736&lt;25,1,1+(M736-25)/M736)</f>
        <v>1.2424242424242424</v>
      </c>
      <c r="Z736" s="10">
        <v>1</v>
      </c>
      <c r="AA736" s="28">
        <f>U736*Y736*Z736</f>
        <v>19.878787878787879</v>
      </c>
      <c r="AB736" s="28"/>
      <c r="AC736" s="28">
        <f>AA736+AB736</f>
        <v>19.878787878787879</v>
      </c>
      <c r="AD736" s="10"/>
      <c r="AE736" s="49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39"/>
      <c r="BQ736" s="39"/>
      <c r="BR736" s="39"/>
      <c r="BS736" s="39"/>
      <c r="BT736" s="39"/>
      <c r="BU736" s="39"/>
      <c r="BV736" s="39"/>
      <c r="BW736" s="39"/>
      <c r="BX736" s="39"/>
      <c r="BY736" s="39"/>
      <c r="BZ736" s="39"/>
      <c r="CA736" s="39"/>
      <c r="CB736" s="39"/>
      <c r="CC736" s="39"/>
      <c r="CD736" s="39"/>
      <c r="CE736" s="39"/>
      <c r="CF736" s="39"/>
      <c r="CG736" s="39"/>
    </row>
    <row r="737" spans="1:85" s="18" customFormat="1" outlineLevel="2" x14ac:dyDescent="0.15">
      <c r="A737" s="10">
        <v>2015</v>
      </c>
      <c r="B737" s="21" t="s">
        <v>1020</v>
      </c>
      <c r="C737" s="26" t="s">
        <v>1021</v>
      </c>
      <c r="D737" s="21" t="s">
        <v>1379</v>
      </c>
      <c r="E737" s="21" t="s">
        <v>2283</v>
      </c>
      <c r="F737" s="10">
        <v>3</v>
      </c>
      <c r="G737" s="21" t="s">
        <v>1024</v>
      </c>
      <c r="H737" s="71" t="s">
        <v>1025</v>
      </c>
      <c r="I737" s="21" t="s">
        <v>163</v>
      </c>
      <c r="J737" s="21" t="s">
        <v>24</v>
      </c>
      <c r="K737" s="21" t="s">
        <v>25</v>
      </c>
      <c r="L737" s="10">
        <v>51</v>
      </c>
      <c r="M737" s="10">
        <v>56</v>
      </c>
      <c r="N737" s="21" t="s">
        <v>74</v>
      </c>
      <c r="O737" s="21" t="s">
        <v>27</v>
      </c>
      <c r="P737" s="21" t="s">
        <v>28</v>
      </c>
      <c r="Q737" s="21" t="s">
        <v>260</v>
      </c>
      <c r="R737" s="21" t="s">
        <v>1026</v>
      </c>
      <c r="S737" s="10">
        <v>1</v>
      </c>
      <c r="T737" s="10">
        <v>48</v>
      </c>
      <c r="U737" s="10">
        <v>48</v>
      </c>
      <c r="V737" s="21" t="s">
        <v>31</v>
      </c>
      <c r="W737" s="21" t="s">
        <v>31</v>
      </c>
      <c r="X737" s="10"/>
      <c r="Y737" s="28">
        <f>IF(M737&lt;25,1,1+(M737-25)/M737)</f>
        <v>1.5535714285714286</v>
      </c>
      <c r="Z737" s="10">
        <v>1.2</v>
      </c>
      <c r="AA737" s="28">
        <f>U737*Y737*Z737</f>
        <v>89.48571428571428</v>
      </c>
      <c r="AB737" s="28"/>
      <c r="AC737" s="28">
        <f>AA737+AB737</f>
        <v>89.48571428571428</v>
      </c>
      <c r="AD737" s="10"/>
      <c r="AE737" s="49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39"/>
      <c r="BQ737" s="39"/>
      <c r="BR737" s="39"/>
      <c r="BS737" s="39"/>
      <c r="BT737" s="39"/>
      <c r="BU737" s="39"/>
      <c r="BV737" s="39"/>
      <c r="BW737" s="39"/>
      <c r="BX737" s="39"/>
      <c r="BY737" s="39"/>
      <c r="BZ737" s="39"/>
      <c r="CA737" s="39"/>
      <c r="CB737" s="39"/>
      <c r="CC737" s="39"/>
      <c r="CD737" s="39"/>
      <c r="CE737" s="39"/>
      <c r="CF737" s="39"/>
      <c r="CG737" s="39"/>
    </row>
    <row r="738" spans="1:85" s="18" customFormat="1" outlineLevel="2" x14ac:dyDescent="0.15">
      <c r="A738" s="21"/>
      <c r="B738" s="21"/>
      <c r="C738" s="21" t="s">
        <v>1643</v>
      </c>
      <c r="D738" s="21" t="s">
        <v>1380</v>
      </c>
      <c r="E738" s="21" t="s">
        <v>2578</v>
      </c>
      <c r="F738" s="21"/>
      <c r="G738" s="21" t="s">
        <v>1024</v>
      </c>
      <c r="H738" s="71" t="s">
        <v>2551</v>
      </c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>
        <v>18.21</v>
      </c>
      <c r="AD738" s="21" t="s">
        <v>2745</v>
      </c>
      <c r="AE738" s="49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39"/>
      <c r="BQ738" s="39"/>
      <c r="BR738" s="39"/>
      <c r="BS738" s="39"/>
      <c r="BT738" s="39"/>
      <c r="BU738" s="39"/>
      <c r="BV738" s="39"/>
      <c r="BW738" s="39"/>
      <c r="BX738" s="39"/>
      <c r="BY738" s="39"/>
      <c r="BZ738" s="39"/>
      <c r="CA738" s="39"/>
      <c r="CB738" s="39"/>
      <c r="CC738" s="39"/>
      <c r="CD738" s="39"/>
      <c r="CE738" s="39"/>
      <c r="CF738" s="39"/>
      <c r="CG738" s="39"/>
    </row>
    <row r="739" spans="1:85" s="18" customFormat="1" outlineLevel="2" x14ac:dyDescent="0.15">
      <c r="A739" s="21"/>
      <c r="B739" s="21"/>
      <c r="C739" s="21" t="s">
        <v>2658</v>
      </c>
      <c r="D739" s="21" t="s">
        <v>2580</v>
      </c>
      <c r="E739" s="21" t="s">
        <v>2581</v>
      </c>
      <c r="F739" s="21"/>
      <c r="G739" s="21" t="s">
        <v>1024</v>
      </c>
      <c r="H739" s="71" t="s">
        <v>2662</v>
      </c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 t="s">
        <v>29</v>
      </c>
      <c r="AC739" s="21">
        <v>24.73</v>
      </c>
      <c r="AD739" s="21" t="s">
        <v>2745</v>
      </c>
      <c r="AE739" s="49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39"/>
      <c r="BQ739" s="39"/>
      <c r="BR739" s="39"/>
      <c r="BS739" s="39"/>
      <c r="BT739" s="39"/>
      <c r="BU739" s="39"/>
      <c r="BV739" s="39"/>
      <c r="BW739" s="39"/>
      <c r="BX739" s="39"/>
      <c r="BY739" s="39"/>
      <c r="BZ739" s="39"/>
      <c r="CA739" s="39"/>
      <c r="CB739" s="39"/>
      <c r="CC739" s="39"/>
      <c r="CD739" s="39"/>
      <c r="CE739" s="39"/>
      <c r="CF739" s="39"/>
      <c r="CG739" s="39"/>
    </row>
    <row r="740" spans="1:85" s="18" customFormat="1" outlineLevel="2" x14ac:dyDescent="0.15">
      <c r="A740" s="10"/>
      <c r="B740" s="10"/>
      <c r="C740" s="25"/>
      <c r="D740" s="10"/>
      <c r="E740" s="27" t="s">
        <v>2320</v>
      </c>
      <c r="F740" s="10"/>
      <c r="G740" s="21" t="s">
        <v>1024</v>
      </c>
      <c r="H740" s="72" t="s">
        <v>1025</v>
      </c>
      <c r="I740" s="10"/>
      <c r="J740" s="10"/>
      <c r="K740" s="10"/>
      <c r="L740" s="10"/>
      <c r="M740" s="29">
        <v>7</v>
      </c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28"/>
      <c r="Z740" s="10"/>
      <c r="AA740" s="28"/>
      <c r="AB740" s="28"/>
      <c r="AC740" s="28">
        <f>M740*14</f>
        <v>98</v>
      </c>
      <c r="AD740" s="10"/>
      <c r="AE740" s="49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39"/>
      <c r="BQ740" s="39"/>
      <c r="BR740" s="39"/>
      <c r="BS740" s="39"/>
      <c r="BT740" s="39"/>
      <c r="BU740" s="39"/>
      <c r="BV740" s="39"/>
      <c r="BW740" s="39"/>
      <c r="BX740" s="39"/>
      <c r="BY740" s="39"/>
      <c r="BZ740" s="39"/>
      <c r="CA740" s="39"/>
      <c r="CB740" s="39"/>
      <c r="CC740" s="39"/>
      <c r="CD740" s="39"/>
      <c r="CE740" s="39"/>
      <c r="CF740" s="39"/>
      <c r="CG740" s="39"/>
    </row>
    <row r="741" spans="1:85" s="18" customFormat="1" outlineLevel="2" x14ac:dyDescent="0.15">
      <c r="A741" s="10">
        <v>2014</v>
      </c>
      <c r="B741" s="21" t="s">
        <v>1347</v>
      </c>
      <c r="C741" s="26" t="s">
        <v>1348</v>
      </c>
      <c r="D741" s="21" t="s">
        <v>1379</v>
      </c>
      <c r="E741" s="19" t="s">
        <v>2530</v>
      </c>
      <c r="F741" s="10" t="s">
        <v>2531</v>
      </c>
      <c r="G741" s="21" t="s">
        <v>1024</v>
      </c>
      <c r="H741" s="72" t="s">
        <v>1025</v>
      </c>
      <c r="I741" s="21"/>
      <c r="J741" s="21"/>
      <c r="K741" s="21"/>
      <c r="L741" s="10"/>
      <c r="M741" s="10">
        <v>5</v>
      </c>
      <c r="N741" s="21"/>
      <c r="O741" s="21"/>
      <c r="P741" s="21"/>
      <c r="Q741" s="21"/>
      <c r="R741" s="21"/>
      <c r="S741" s="10"/>
      <c r="T741" s="21"/>
      <c r="U741" s="21"/>
      <c r="V741" s="21"/>
      <c r="W741" s="21"/>
      <c r="X741" s="10"/>
      <c r="Y741" s="28">
        <f>IF(M741&lt;25,1,1+(M741-25)/M741)</f>
        <v>1</v>
      </c>
      <c r="Z741" s="10"/>
      <c r="AA741" s="28"/>
      <c r="AB741" s="28"/>
      <c r="AC741" s="28">
        <f>0.3*13*M741</f>
        <v>19.5</v>
      </c>
      <c r="AD741" s="10"/>
      <c r="AE741" s="4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39"/>
      <c r="BQ741" s="39"/>
      <c r="BR741" s="39"/>
      <c r="BS741" s="39"/>
      <c r="BT741" s="39"/>
      <c r="BU741" s="39"/>
      <c r="BV741" s="39"/>
      <c r="BW741" s="39"/>
      <c r="BX741" s="39"/>
      <c r="BY741" s="39"/>
      <c r="BZ741" s="39"/>
      <c r="CA741" s="39"/>
      <c r="CB741" s="39"/>
      <c r="CC741" s="39"/>
      <c r="CD741" s="39"/>
      <c r="CE741" s="39"/>
      <c r="CF741" s="39"/>
      <c r="CG741" s="39"/>
    </row>
    <row r="742" spans="1:85" s="18" customFormat="1" outlineLevel="2" x14ac:dyDescent="0.15">
      <c r="A742" s="57"/>
      <c r="B742" s="52"/>
      <c r="C742" s="58"/>
      <c r="D742" s="52"/>
      <c r="E742" s="52" t="s">
        <v>2798</v>
      </c>
      <c r="F742" s="52"/>
      <c r="G742" s="21" t="s">
        <v>1024</v>
      </c>
      <c r="H742" s="78" t="s">
        <v>2950</v>
      </c>
      <c r="I742" s="52"/>
      <c r="J742" s="52"/>
      <c r="K742" s="52"/>
      <c r="L742" s="52"/>
      <c r="M742" s="53">
        <v>16</v>
      </c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4"/>
      <c r="Y742" s="55"/>
      <c r="Z742" s="54"/>
      <c r="AA742" s="55"/>
      <c r="AB742" s="55"/>
      <c r="AC742" s="55">
        <f>2*M742</f>
        <v>32</v>
      </c>
      <c r="AD742" s="54"/>
      <c r="AE742" s="4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39"/>
      <c r="BQ742" s="39"/>
      <c r="BR742" s="39"/>
      <c r="BS742" s="39"/>
      <c r="BT742" s="39"/>
      <c r="BU742" s="39"/>
      <c r="BV742" s="39"/>
      <c r="BW742" s="39"/>
      <c r="BX742" s="39"/>
      <c r="BY742" s="39"/>
      <c r="BZ742" s="39"/>
      <c r="CA742" s="39"/>
      <c r="CB742" s="39"/>
      <c r="CC742" s="39"/>
      <c r="CD742" s="39"/>
      <c r="CE742" s="39"/>
      <c r="CF742" s="39"/>
      <c r="CG742" s="39"/>
    </row>
    <row r="743" spans="1:85" s="18" customFormat="1" outlineLevel="1" x14ac:dyDescent="0.15">
      <c r="A743" s="57"/>
      <c r="B743" s="52"/>
      <c r="C743" s="58"/>
      <c r="D743" s="52"/>
      <c r="E743" s="52"/>
      <c r="F743" s="52"/>
      <c r="G743" s="88" t="s">
        <v>3163</v>
      </c>
      <c r="H743" s="78"/>
      <c r="I743" s="52"/>
      <c r="J743" s="52"/>
      <c r="K743" s="52"/>
      <c r="L743" s="52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4"/>
      <c r="Y743" s="55"/>
      <c r="Z743" s="54"/>
      <c r="AA743" s="55"/>
      <c r="AB743" s="55"/>
      <c r="AC743" s="55">
        <f>SUBTOTAL(9,AC735:AC742)</f>
        <v>371.71754564276301</v>
      </c>
      <c r="AD743" s="54"/>
      <c r="AE743" s="4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39"/>
      <c r="BQ743" s="39"/>
      <c r="BR743" s="39"/>
      <c r="BS743" s="39"/>
      <c r="BT743" s="39"/>
      <c r="BU743" s="39"/>
      <c r="BV743" s="39"/>
      <c r="BW743" s="39"/>
      <c r="BX743" s="39"/>
      <c r="BY743" s="39"/>
      <c r="BZ743" s="39"/>
      <c r="CA743" s="39"/>
      <c r="CB743" s="39"/>
      <c r="CC743" s="39"/>
      <c r="CD743" s="39"/>
      <c r="CE743" s="39"/>
      <c r="CF743" s="39"/>
      <c r="CG743" s="39"/>
    </row>
    <row r="744" spans="1:85" s="18" customFormat="1" outlineLevel="2" x14ac:dyDescent="0.15">
      <c r="A744" s="10"/>
      <c r="B744" s="10"/>
      <c r="C744" s="25"/>
      <c r="D744" s="10"/>
      <c r="E744" s="27" t="s">
        <v>2320</v>
      </c>
      <c r="F744" s="10"/>
      <c r="G744" s="21" t="s">
        <v>1322</v>
      </c>
      <c r="H744" s="71" t="s">
        <v>1323</v>
      </c>
      <c r="I744" s="10"/>
      <c r="J744" s="10"/>
      <c r="K744" s="10"/>
      <c r="L744" s="10"/>
      <c r="M744" s="29">
        <v>2</v>
      </c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28"/>
      <c r="Z744" s="10"/>
      <c r="AA744" s="28"/>
      <c r="AB744" s="28"/>
      <c r="AC744" s="28">
        <f>M744*14</f>
        <v>28</v>
      </c>
      <c r="AD744" s="10"/>
      <c r="AE744" s="4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39"/>
      <c r="BQ744" s="39"/>
      <c r="BR744" s="39"/>
      <c r="BS744" s="39"/>
      <c r="BT744" s="39"/>
      <c r="BU744" s="39"/>
      <c r="BV744" s="39"/>
      <c r="BW744" s="39"/>
      <c r="BX744" s="39"/>
      <c r="BY744" s="39"/>
      <c r="BZ744" s="39"/>
      <c r="CA744" s="39"/>
      <c r="CB744" s="39"/>
      <c r="CC744" s="39"/>
      <c r="CD744" s="39"/>
      <c r="CE744" s="39"/>
      <c r="CF744" s="39"/>
      <c r="CG744" s="39"/>
    </row>
    <row r="745" spans="1:85" s="18" customFormat="1" outlineLevel="2" x14ac:dyDescent="0.15">
      <c r="A745" s="10">
        <v>2015</v>
      </c>
      <c r="B745" s="21" t="s">
        <v>1319</v>
      </c>
      <c r="C745" s="26" t="s">
        <v>1320</v>
      </c>
      <c r="D745" s="21" t="s">
        <v>1379</v>
      </c>
      <c r="E745" s="21" t="s">
        <v>2280</v>
      </c>
      <c r="F745" s="10">
        <v>3</v>
      </c>
      <c r="G745" s="21" t="s">
        <v>1322</v>
      </c>
      <c r="H745" s="71" t="s">
        <v>1323</v>
      </c>
      <c r="I745" s="21" t="s">
        <v>41</v>
      </c>
      <c r="J745" s="21" t="s">
        <v>24</v>
      </c>
      <c r="K745" s="21" t="s">
        <v>45</v>
      </c>
      <c r="L745" s="10">
        <v>29</v>
      </c>
      <c r="M745" s="10">
        <v>41</v>
      </c>
      <c r="N745" s="21" t="s">
        <v>198</v>
      </c>
      <c r="O745" s="21" t="s">
        <v>365</v>
      </c>
      <c r="P745" s="21" t="s">
        <v>28</v>
      </c>
      <c r="Q745" s="21" t="s">
        <v>238</v>
      </c>
      <c r="R745" s="21" t="s">
        <v>1324</v>
      </c>
      <c r="S745" s="10">
        <v>1</v>
      </c>
      <c r="T745" s="10">
        <v>48</v>
      </c>
      <c r="U745" s="10">
        <v>48</v>
      </c>
      <c r="V745" s="21" t="s">
        <v>31</v>
      </c>
      <c r="W745" s="21" t="s">
        <v>31</v>
      </c>
      <c r="X745" s="10"/>
      <c r="Y745" s="28">
        <f>IF(M745&lt;25,1,1+(M745-25)/M745)</f>
        <v>1.3902439024390243</v>
      </c>
      <c r="Z745" s="10">
        <v>1</v>
      </c>
      <c r="AA745" s="28">
        <f>U745*Y745*Z745</f>
        <v>66.731707317073159</v>
      </c>
      <c r="AB745" s="28"/>
      <c r="AC745" s="28">
        <f>AA745+AB745</f>
        <v>66.731707317073159</v>
      </c>
      <c r="AD745" s="10"/>
      <c r="AE745" s="4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39"/>
      <c r="BQ745" s="39"/>
      <c r="BR745" s="39"/>
      <c r="BS745" s="39"/>
      <c r="BT745" s="39"/>
      <c r="BU745" s="39"/>
      <c r="BV745" s="39"/>
      <c r="BW745" s="39"/>
      <c r="BX745" s="39"/>
      <c r="BY745" s="39"/>
      <c r="BZ745" s="39"/>
      <c r="CA745" s="39"/>
      <c r="CB745" s="39"/>
      <c r="CC745" s="39"/>
      <c r="CD745" s="39"/>
      <c r="CE745" s="39"/>
      <c r="CF745" s="39"/>
      <c r="CG745" s="39"/>
    </row>
    <row r="746" spans="1:85" s="18" customFormat="1" outlineLevel="2" x14ac:dyDescent="0.15">
      <c r="A746" s="10">
        <v>2016</v>
      </c>
      <c r="B746" s="21" t="s">
        <v>1711</v>
      </c>
      <c r="C746" s="26" t="s">
        <v>1712</v>
      </c>
      <c r="D746" s="21" t="s">
        <v>1413</v>
      </c>
      <c r="E746" s="21" t="s">
        <v>2287</v>
      </c>
      <c r="F746" s="10">
        <v>3</v>
      </c>
      <c r="G746" s="21" t="s">
        <v>1322</v>
      </c>
      <c r="H746" s="71" t="s">
        <v>2487</v>
      </c>
      <c r="I746" s="21" t="s">
        <v>1713</v>
      </c>
      <c r="J746" s="21" t="s">
        <v>120</v>
      </c>
      <c r="K746" s="21" t="s">
        <v>1045</v>
      </c>
      <c r="L746" s="10">
        <v>100</v>
      </c>
      <c r="M746" s="10">
        <v>32</v>
      </c>
      <c r="N746" s="21" t="s">
        <v>29</v>
      </c>
      <c r="O746" s="21" t="s">
        <v>29</v>
      </c>
      <c r="P746" s="21" t="s">
        <v>28</v>
      </c>
      <c r="Q746" s="21" t="s">
        <v>29</v>
      </c>
      <c r="R746" s="21" t="s">
        <v>1714</v>
      </c>
      <c r="S746" s="10">
        <v>1</v>
      </c>
      <c r="T746" s="10">
        <v>48</v>
      </c>
      <c r="U746" s="10">
        <v>20</v>
      </c>
      <c r="V746" s="10">
        <v>28</v>
      </c>
      <c r="W746" s="21" t="s">
        <v>29</v>
      </c>
      <c r="X746" s="10">
        <v>1</v>
      </c>
      <c r="Y746" s="28">
        <f>IF(M746&lt;25,1,1+(M746-25)/M746)</f>
        <v>1.21875</v>
      </c>
      <c r="Z746" s="10">
        <v>1</v>
      </c>
      <c r="AA746" s="28">
        <f>U746*Y746*Z746</f>
        <v>24.375</v>
      </c>
      <c r="AB746" s="28">
        <f>X746*V746*Y746</f>
        <v>34.125</v>
      </c>
      <c r="AC746" s="28">
        <f>AA746+AB746</f>
        <v>58.5</v>
      </c>
      <c r="AD746" s="10"/>
      <c r="AE746" s="4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39"/>
      <c r="BQ746" s="39"/>
      <c r="BR746" s="39"/>
      <c r="BS746" s="39"/>
      <c r="BT746" s="39"/>
      <c r="BU746" s="39"/>
      <c r="BV746" s="39"/>
      <c r="BW746" s="39"/>
      <c r="BX746" s="39"/>
      <c r="BY746" s="39"/>
      <c r="BZ746" s="39"/>
      <c r="CA746" s="39"/>
      <c r="CB746" s="39"/>
      <c r="CC746" s="39"/>
      <c r="CD746" s="39"/>
      <c r="CE746" s="39"/>
      <c r="CF746" s="39"/>
      <c r="CG746" s="39"/>
    </row>
    <row r="747" spans="1:85" s="18" customFormat="1" outlineLevel="2" x14ac:dyDescent="0.15">
      <c r="A747" s="21"/>
      <c r="B747" s="21"/>
      <c r="C747" s="21" t="s">
        <v>2715</v>
      </c>
      <c r="D747" s="21" t="s">
        <v>2580</v>
      </c>
      <c r="E747" s="21" t="s">
        <v>2581</v>
      </c>
      <c r="F747" s="21"/>
      <c r="G747" s="21" t="s">
        <v>1322</v>
      </c>
      <c r="H747" s="71" t="s">
        <v>2716</v>
      </c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 t="s">
        <v>29</v>
      </c>
      <c r="AC747" s="21">
        <v>32</v>
      </c>
      <c r="AD747" s="21" t="s">
        <v>2745</v>
      </c>
      <c r="AE747" s="4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39"/>
      <c r="BQ747" s="39"/>
      <c r="BR747" s="39"/>
      <c r="BS747" s="39"/>
      <c r="BT747" s="39"/>
      <c r="BU747" s="39"/>
      <c r="BV747" s="39"/>
      <c r="BW747" s="39"/>
      <c r="BX747" s="39"/>
      <c r="BY747" s="39"/>
      <c r="BZ747" s="39"/>
      <c r="CA747" s="39"/>
      <c r="CB747" s="39"/>
      <c r="CC747" s="39"/>
      <c r="CD747" s="39"/>
      <c r="CE747" s="39"/>
      <c r="CF747" s="39"/>
      <c r="CG747" s="39"/>
    </row>
    <row r="748" spans="1:85" s="18" customFormat="1" outlineLevel="2" x14ac:dyDescent="0.15">
      <c r="A748" s="57"/>
      <c r="B748" s="52"/>
      <c r="C748" s="58"/>
      <c r="D748" s="52"/>
      <c r="E748" s="52" t="s">
        <v>2798</v>
      </c>
      <c r="F748" s="52"/>
      <c r="G748" s="21" t="s">
        <v>1322</v>
      </c>
      <c r="H748" s="78" t="s">
        <v>2951</v>
      </c>
      <c r="I748" s="52"/>
      <c r="J748" s="52"/>
      <c r="K748" s="52"/>
      <c r="L748" s="52"/>
      <c r="M748" s="53">
        <v>10</v>
      </c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4"/>
      <c r="Y748" s="55"/>
      <c r="Z748" s="54"/>
      <c r="AA748" s="55"/>
      <c r="AB748" s="55"/>
      <c r="AC748" s="55">
        <f>2*M748</f>
        <v>20</v>
      </c>
      <c r="AD748" s="54"/>
      <c r="AE748" s="4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39"/>
      <c r="BQ748" s="39"/>
      <c r="BR748" s="39"/>
      <c r="BS748" s="39"/>
      <c r="BT748" s="39"/>
      <c r="BU748" s="39"/>
      <c r="BV748" s="39"/>
      <c r="BW748" s="39"/>
      <c r="BX748" s="39"/>
      <c r="BY748" s="39"/>
      <c r="BZ748" s="39"/>
      <c r="CA748" s="39"/>
      <c r="CB748" s="39"/>
      <c r="CC748" s="39"/>
      <c r="CD748" s="39"/>
      <c r="CE748" s="39"/>
      <c r="CF748" s="39"/>
      <c r="CG748" s="39"/>
    </row>
    <row r="749" spans="1:85" s="18" customFormat="1" outlineLevel="1" x14ac:dyDescent="0.15">
      <c r="A749" s="57"/>
      <c r="B749" s="52"/>
      <c r="C749" s="58"/>
      <c r="D749" s="52"/>
      <c r="E749" s="52"/>
      <c r="F749" s="52"/>
      <c r="G749" s="88" t="s">
        <v>3164</v>
      </c>
      <c r="H749" s="78"/>
      <c r="I749" s="52"/>
      <c r="J749" s="52"/>
      <c r="K749" s="52"/>
      <c r="L749" s="52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4"/>
      <c r="Y749" s="55"/>
      <c r="Z749" s="54"/>
      <c r="AA749" s="55"/>
      <c r="AB749" s="55"/>
      <c r="AC749" s="55">
        <f>SUBTOTAL(9,AC744:AC748)</f>
        <v>205.23170731707316</v>
      </c>
      <c r="AD749" s="54"/>
      <c r="AE749" s="4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39"/>
      <c r="BQ749" s="39"/>
      <c r="BR749" s="39"/>
      <c r="BS749" s="39"/>
      <c r="BT749" s="39"/>
      <c r="BU749" s="39"/>
      <c r="BV749" s="39"/>
      <c r="BW749" s="39"/>
      <c r="BX749" s="39"/>
      <c r="BY749" s="39"/>
      <c r="BZ749" s="39"/>
      <c r="CA749" s="39"/>
      <c r="CB749" s="39"/>
      <c r="CC749" s="39"/>
      <c r="CD749" s="39"/>
      <c r="CE749" s="39"/>
      <c r="CF749" s="39"/>
      <c r="CG749" s="39"/>
    </row>
    <row r="750" spans="1:85" s="18" customFormat="1" outlineLevel="2" x14ac:dyDescent="0.15">
      <c r="A750" s="10">
        <v>2014</v>
      </c>
      <c r="B750" s="21" t="s">
        <v>1556</v>
      </c>
      <c r="C750" s="26" t="s">
        <v>1557</v>
      </c>
      <c r="D750" s="21" t="s">
        <v>1413</v>
      </c>
      <c r="E750" s="19" t="s">
        <v>2270</v>
      </c>
      <c r="F750" s="10">
        <v>2</v>
      </c>
      <c r="G750" s="21" t="s">
        <v>834</v>
      </c>
      <c r="H750" s="71" t="s">
        <v>835</v>
      </c>
      <c r="I750" s="21" t="s">
        <v>41</v>
      </c>
      <c r="J750" s="21" t="s">
        <v>24</v>
      </c>
      <c r="K750" s="21" t="s">
        <v>45</v>
      </c>
      <c r="L750" s="10">
        <v>25</v>
      </c>
      <c r="M750" s="10">
        <v>51</v>
      </c>
      <c r="N750" s="21" t="s">
        <v>1558</v>
      </c>
      <c r="O750" s="21" t="s">
        <v>912</v>
      </c>
      <c r="P750" s="21" t="s">
        <v>28</v>
      </c>
      <c r="Q750" s="21" t="s">
        <v>1354</v>
      </c>
      <c r="R750" s="21" t="s">
        <v>1953</v>
      </c>
      <c r="S750" s="10">
        <v>1</v>
      </c>
      <c r="T750" s="10">
        <v>32</v>
      </c>
      <c r="U750" s="10">
        <v>32</v>
      </c>
      <c r="V750" s="21" t="s">
        <v>31</v>
      </c>
      <c r="W750" s="21" t="s">
        <v>31</v>
      </c>
      <c r="X750" s="10"/>
      <c r="Y750" s="28">
        <f>IF(M750&lt;25,1,1+(M750-25)/M750)</f>
        <v>1.5098039215686274</v>
      </c>
      <c r="Z750" s="10">
        <v>1</v>
      </c>
      <c r="AA750" s="28">
        <f>U750*Y750*Z750</f>
        <v>48.313725490196077</v>
      </c>
      <c r="AB750" s="28"/>
      <c r="AC750" s="28">
        <f>AA750+AB750</f>
        <v>48.313725490196077</v>
      </c>
      <c r="AD750" s="10"/>
      <c r="AE750" s="4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39"/>
      <c r="BQ750" s="39"/>
      <c r="BR750" s="39"/>
      <c r="BS750" s="39"/>
      <c r="BT750" s="39"/>
      <c r="BU750" s="39"/>
      <c r="BV750" s="39"/>
      <c r="BW750" s="39"/>
      <c r="BX750" s="39"/>
      <c r="BY750" s="39"/>
      <c r="BZ750" s="39"/>
      <c r="CA750" s="39"/>
      <c r="CB750" s="39"/>
      <c r="CC750" s="39"/>
      <c r="CD750" s="39"/>
      <c r="CE750" s="39"/>
      <c r="CF750" s="39"/>
      <c r="CG750" s="39"/>
    </row>
    <row r="751" spans="1:85" s="18" customFormat="1" outlineLevel="2" x14ac:dyDescent="0.15">
      <c r="A751" s="10">
        <v>2015</v>
      </c>
      <c r="B751" s="21" t="s">
        <v>829</v>
      </c>
      <c r="C751" s="26" t="s">
        <v>830</v>
      </c>
      <c r="D751" s="21" t="s">
        <v>1379</v>
      </c>
      <c r="E751" s="21" t="s">
        <v>2283</v>
      </c>
      <c r="F751" s="10">
        <v>3</v>
      </c>
      <c r="G751" s="21" t="s">
        <v>834</v>
      </c>
      <c r="H751" s="71" t="s">
        <v>835</v>
      </c>
      <c r="I751" s="21" t="s">
        <v>41</v>
      </c>
      <c r="J751" s="21" t="s">
        <v>24</v>
      </c>
      <c r="K751" s="21" t="s">
        <v>45</v>
      </c>
      <c r="L751" s="10">
        <v>27</v>
      </c>
      <c r="M751" s="10">
        <v>40</v>
      </c>
      <c r="N751" s="21" t="s">
        <v>559</v>
      </c>
      <c r="O751" s="21" t="s">
        <v>836</v>
      </c>
      <c r="P751" s="21" t="s">
        <v>28</v>
      </c>
      <c r="Q751" s="21" t="s">
        <v>233</v>
      </c>
      <c r="R751" s="21" t="s">
        <v>837</v>
      </c>
      <c r="S751" s="10">
        <v>1</v>
      </c>
      <c r="T751" s="10">
        <v>48</v>
      </c>
      <c r="U751" s="10">
        <v>48</v>
      </c>
      <c r="V751" s="21" t="s">
        <v>31</v>
      </c>
      <c r="W751" s="21" t="s">
        <v>31</v>
      </c>
      <c r="X751" s="10"/>
      <c r="Y751" s="28">
        <f>IF(M751&lt;25,1,1+(M751-25)/M751)</f>
        <v>1.375</v>
      </c>
      <c r="Z751" s="10">
        <v>1.2</v>
      </c>
      <c r="AA751" s="28">
        <f>U751*Y751*Z751</f>
        <v>79.2</v>
      </c>
      <c r="AB751" s="28"/>
      <c r="AC751" s="28">
        <f>AA751+AB751</f>
        <v>79.2</v>
      </c>
      <c r="AD751" s="10"/>
      <c r="AE751" s="4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39"/>
      <c r="BQ751" s="39"/>
      <c r="BR751" s="39"/>
      <c r="BS751" s="39"/>
      <c r="BT751" s="39"/>
      <c r="BU751" s="39"/>
      <c r="BV751" s="39"/>
      <c r="BW751" s="39"/>
      <c r="BX751" s="39"/>
      <c r="BY751" s="39"/>
      <c r="BZ751" s="39"/>
      <c r="CA751" s="39"/>
      <c r="CB751" s="39"/>
      <c r="CC751" s="39"/>
      <c r="CD751" s="39"/>
      <c r="CE751" s="39"/>
      <c r="CF751" s="39"/>
      <c r="CG751" s="39"/>
    </row>
    <row r="752" spans="1:85" s="18" customFormat="1" outlineLevel="2" x14ac:dyDescent="0.15">
      <c r="A752" s="21"/>
      <c r="B752" s="21"/>
      <c r="C752" s="21" t="s">
        <v>2718</v>
      </c>
      <c r="D752" s="21" t="s">
        <v>2580</v>
      </c>
      <c r="E752" s="21" t="s">
        <v>2581</v>
      </c>
      <c r="F752" s="21"/>
      <c r="G752" s="21" t="s">
        <v>834</v>
      </c>
      <c r="H752" s="71" t="s">
        <v>2720</v>
      </c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 t="s">
        <v>29</v>
      </c>
      <c r="AC752" s="21">
        <v>32</v>
      </c>
      <c r="AD752" s="21" t="s">
        <v>2745</v>
      </c>
      <c r="AE752" s="4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39"/>
      <c r="BQ752" s="39"/>
      <c r="BR752" s="39"/>
      <c r="BS752" s="39"/>
      <c r="BT752" s="39"/>
      <c r="BU752" s="39"/>
      <c r="BV752" s="39"/>
      <c r="BW752" s="39"/>
      <c r="BX752" s="39"/>
      <c r="BY752" s="39"/>
      <c r="BZ752" s="39"/>
      <c r="CA752" s="39"/>
      <c r="CB752" s="39"/>
      <c r="CC752" s="39"/>
      <c r="CD752" s="39"/>
      <c r="CE752" s="39"/>
      <c r="CF752" s="39"/>
      <c r="CG752" s="39"/>
    </row>
    <row r="753" spans="1:85" s="18" customFormat="1" outlineLevel="2" x14ac:dyDescent="0.15">
      <c r="A753" s="10"/>
      <c r="B753" s="10"/>
      <c r="C753" s="25"/>
      <c r="D753" s="10"/>
      <c r="E753" s="27" t="s">
        <v>2320</v>
      </c>
      <c r="F753" s="10"/>
      <c r="G753" s="21" t="s">
        <v>834</v>
      </c>
      <c r="H753" s="72" t="s">
        <v>835</v>
      </c>
      <c r="I753" s="10"/>
      <c r="J753" s="10"/>
      <c r="K753" s="10"/>
      <c r="L753" s="10"/>
      <c r="M753" s="29">
        <v>9</v>
      </c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28"/>
      <c r="Z753" s="10"/>
      <c r="AA753" s="28"/>
      <c r="AB753" s="28"/>
      <c r="AC753" s="28">
        <f>M753*14</f>
        <v>126</v>
      </c>
      <c r="AD753" s="10"/>
      <c r="AE753" s="49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39"/>
      <c r="BQ753" s="39"/>
      <c r="BR753" s="39"/>
      <c r="BS753" s="39"/>
      <c r="BT753" s="39"/>
      <c r="BU753" s="39"/>
      <c r="BV753" s="39"/>
      <c r="BW753" s="39"/>
      <c r="BX753" s="39"/>
      <c r="BY753" s="39"/>
      <c r="BZ753" s="39"/>
      <c r="CA753" s="39"/>
      <c r="CB753" s="39"/>
      <c r="CC753" s="39"/>
      <c r="CD753" s="39"/>
      <c r="CE753" s="39"/>
      <c r="CF753" s="39"/>
      <c r="CG753" s="39"/>
    </row>
    <row r="754" spans="1:85" s="18" customFormat="1" ht="40.5" outlineLevel="2" x14ac:dyDescent="0.15">
      <c r="A754" s="21"/>
      <c r="B754" s="21"/>
      <c r="C754" s="26" t="s">
        <v>2396</v>
      </c>
      <c r="D754" s="21"/>
      <c r="E754" s="21" t="s">
        <v>2385</v>
      </c>
      <c r="F754" s="21"/>
      <c r="G754" s="21" t="s">
        <v>834</v>
      </c>
      <c r="H754" s="71" t="s">
        <v>835</v>
      </c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8">
        <v>15</v>
      </c>
      <c r="AD754" s="10"/>
      <c r="AE754" s="49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39"/>
      <c r="BQ754" s="39"/>
      <c r="BR754" s="39"/>
      <c r="BS754" s="39"/>
      <c r="BT754" s="39"/>
      <c r="BU754" s="39"/>
      <c r="BV754" s="39"/>
      <c r="BW754" s="39"/>
      <c r="BX754" s="39"/>
      <c r="BY754" s="39"/>
      <c r="BZ754" s="39"/>
      <c r="CA754" s="39"/>
      <c r="CB754" s="39"/>
      <c r="CC754" s="39"/>
      <c r="CD754" s="39"/>
      <c r="CE754" s="39"/>
      <c r="CF754" s="39"/>
      <c r="CG754" s="39"/>
    </row>
    <row r="755" spans="1:85" s="18" customFormat="1" ht="27" outlineLevel="2" x14ac:dyDescent="0.15">
      <c r="A755" s="21"/>
      <c r="B755" s="21"/>
      <c r="C755" s="26" t="s">
        <v>2407</v>
      </c>
      <c r="D755" s="21"/>
      <c r="E755" s="21" t="s">
        <v>2385</v>
      </c>
      <c r="F755" s="21"/>
      <c r="G755" s="21" t="s">
        <v>834</v>
      </c>
      <c r="H755" s="71" t="s">
        <v>835</v>
      </c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8">
        <v>15</v>
      </c>
      <c r="AD755" s="10"/>
      <c r="AE755" s="4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39"/>
      <c r="BQ755" s="39"/>
      <c r="BR755" s="39"/>
      <c r="BS755" s="39"/>
      <c r="BT755" s="39"/>
      <c r="BU755" s="39"/>
      <c r="BV755" s="39"/>
      <c r="BW755" s="39"/>
      <c r="BX755" s="39"/>
      <c r="BY755" s="39"/>
      <c r="BZ755" s="39"/>
      <c r="CA755" s="39"/>
      <c r="CB755" s="39"/>
      <c r="CC755" s="39"/>
      <c r="CD755" s="39"/>
      <c r="CE755" s="39"/>
      <c r="CF755" s="39"/>
      <c r="CG755" s="39"/>
    </row>
    <row r="756" spans="1:85" s="18" customFormat="1" ht="40.5" outlineLevel="2" x14ac:dyDescent="0.15">
      <c r="A756" s="21"/>
      <c r="B756" s="21"/>
      <c r="C756" s="26" t="s">
        <v>2329</v>
      </c>
      <c r="D756" s="21"/>
      <c r="E756" s="21" t="s">
        <v>2385</v>
      </c>
      <c r="F756" s="21"/>
      <c r="G756" s="21" t="s">
        <v>834</v>
      </c>
      <c r="H756" s="71" t="s">
        <v>835</v>
      </c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8">
        <v>15</v>
      </c>
      <c r="AD756" s="10"/>
      <c r="AE756" s="4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39"/>
      <c r="BQ756" s="39"/>
      <c r="BR756" s="39"/>
      <c r="BS756" s="39"/>
      <c r="BT756" s="39"/>
      <c r="BU756" s="39"/>
      <c r="BV756" s="39"/>
      <c r="BW756" s="39"/>
      <c r="BX756" s="39"/>
      <c r="BY756" s="39"/>
      <c r="BZ756" s="39"/>
      <c r="CA756" s="39"/>
      <c r="CB756" s="39"/>
      <c r="CC756" s="39"/>
      <c r="CD756" s="39"/>
      <c r="CE756" s="39"/>
      <c r="CF756" s="39"/>
      <c r="CG756" s="39"/>
    </row>
    <row r="757" spans="1:85" s="18" customFormat="1" outlineLevel="2" x14ac:dyDescent="0.15">
      <c r="A757" s="57"/>
      <c r="B757" s="52"/>
      <c r="C757" s="58"/>
      <c r="D757" s="52"/>
      <c r="E757" s="52" t="s">
        <v>2798</v>
      </c>
      <c r="F757" s="52"/>
      <c r="G757" s="21" t="s">
        <v>834</v>
      </c>
      <c r="H757" s="78" t="s">
        <v>2952</v>
      </c>
      <c r="I757" s="52"/>
      <c r="J757" s="52"/>
      <c r="K757" s="52"/>
      <c r="L757" s="52"/>
      <c r="M757" s="53">
        <v>11</v>
      </c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4"/>
      <c r="Y757" s="55"/>
      <c r="Z757" s="54"/>
      <c r="AA757" s="55"/>
      <c r="AB757" s="55"/>
      <c r="AC757" s="55">
        <f>2*M757</f>
        <v>22</v>
      </c>
      <c r="AD757" s="54"/>
      <c r="AE757" s="49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G757" s="39"/>
      <c r="BH757" s="39"/>
      <c r="BI757" s="39"/>
      <c r="BJ757" s="39"/>
      <c r="BK757" s="39"/>
      <c r="BL757" s="39"/>
      <c r="BM757" s="39"/>
      <c r="BN757" s="39"/>
      <c r="BO757" s="39"/>
      <c r="BP757" s="39"/>
      <c r="BQ757" s="39"/>
      <c r="BR757" s="39"/>
      <c r="BS757" s="39"/>
      <c r="BT757" s="39"/>
      <c r="BU757" s="39"/>
      <c r="BV757" s="39"/>
      <c r="BW757" s="39"/>
      <c r="BX757" s="39"/>
      <c r="BY757" s="39"/>
      <c r="BZ757" s="39"/>
      <c r="CA757" s="39"/>
      <c r="CB757" s="39"/>
      <c r="CC757" s="39"/>
      <c r="CD757" s="39"/>
      <c r="CE757" s="39"/>
      <c r="CF757" s="39"/>
      <c r="CG757" s="39"/>
    </row>
    <row r="758" spans="1:85" s="18" customFormat="1" outlineLevel="1" x14ac:dyDescent="0.15">
      <c r="A758" s="57"/>
      <c r="B758" s="52"/>
      <c r="C758" s="58"/>
      <c r="D758" s="52"/>
      <c r="E758" s="52"/>
      <c r="F758" s="52"/>
      <c r="G758" s="88" t="s">
        <v>3165</v>
      </c>
      <c r="H758" s="78"/>
      <c r="I758" s="52"/>
      <c r="J758" s="52"/>
      <c r="K758" s="52"/>
      <c r="L758" s="52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4"/>
      <c r="Y758" s="55"/>
      <c r="Z758" s="54"/>
      <c r="AA758" s="55"/>
      <c r="AB758" s="55"/>
      <c r="AC758" s="55">
        <f>SUBTOTAL(9,AC750:AC757)</f>
        <v>352.51372549019607</v>
      </c>
      <c r="AD758" s="54"/>
      <c r="AE758" s="4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39"/>
      <c r="BQ758" s="39"/>
      <c r="BR758" s="39"/>
      <c r="BS758" s="39"/>
      <c r="BT758" s="39"/>
      <c r="BU758" s="39"/>
      <c r="BV758" s="39"/>
      <c r="BW758" s="39"/>
      <c r="BX758" s="39"/>
      <c r="BY758" s="39"/>
      <c r="BZ758" s="39"/>
      <c r="CA758" s="39"/>
      <c r="CB758" s="39"/>
      <c r="CC758" s="39"/>
      <c r="CD758" s="39"/>
      <c r="CE758" s="39"/>
      <c r="CF758" s="39"/>
      <c r="CG758" s="39"/>
    </row>
    <row r="759" spans="1:85" s="18" customFormat="1" outlineLevel="2" x14ac:dyDescent="0.15">
      <c r="A759" s="10">
        <v>2016</v>
      </c>
      <c r="B759" s="21" t="s">
        <v>922</v>
      </c>
      <c r="C759" s="26" t="s">
        <v>923</v>
      </c>
      <c r="D759" s="21" t="s">
        <v>1379</v>
      </c>
      <c r="E759" s="21" t="s">
        <v>2280</v>
      </c>
      <c r="F759" s="10">
        <v>4</v>
      </c>
      <c r="G759" s="21" t="s">
        <v>937</v>
      </c>
      <c r="H759" s="71" t="s">
        <v>938</v>
      </c>
      <c r="I759" s="21" t="s">
        <v>456</v>
      </c>
      <c r="J759" s="21" t="s">
        <v>52</v>
      </c>
      <c r="K759" s="21" t="s">
        <v>53</v>
      </c>
      <c r="L759" s="10">
        <v>70</v>
      </c>
      <c r="M759" s="10">
        <v>93</v>
      </c>
      <c r="N759" s="21" t="s">
        <v>149</v>
      </c>
      <c r="O759" s="21" t="s">
        <v>939</v>
      </c>
      <c r="P759" s="21" t="s">
        <v>28</v>
      </c>
      <c r="Q759" s="21" t="s">
        <v>166</v>
      </c>
      <c r="R759" s="21" t="s">
        <v>941</v>
      </c>
      <c r="S759" s="10">
        <v>1</v>
      </c>
      <c r="T759" s="10">
        <v>64</v>
      </c>
      <c r="U759" s="10">
        <v>64</v>
      </c>
      <c r="V759" s="21" t="s">
        <v>31</v>
      </c>
      <c r="W759" s="21" t="s">
        <v>31</v>
      </c>
      <c r="X759" s="10"/>
      <c r="Y759" s="28">
        <f>IF(M759&lt;25,1,1+(M759-25)/M759)</f>
        <v>1.7311827956989247</v>
      </c>
      <c r="Z759" s="10">
        <v>1</v>
      </c>
      <c r="AA759" s="28">
        <f>U759*Y759*Z759</f>
        <v>110.79569892473118</v>
      </c>
      <c r="AB759" s="28"/>
      <c r="AC759" s="28">
        <f>AA759+AB759</f>
        <v>110.79569892473118</v>
      </c>
      <c r="AD759" s="10"/>
      <c r="AE759" s="4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39"/>
      <c r="BQ759" s="39"/>
      <c r="BR759" s="39"/>
      <c r="BS759" s="39"/>
      <c r="BT759" s="39"/>
      <c r="BU759" s="39"/>
      <c r="BV759" s="39"/>
      <c r="BW759" s="39"/>
      <c r="BX759" s="39"/>
      <c r="BY759" s="39"/>
      <c r="BZ759" s="39"/>
      <c r="CA759" s="39"/>
      <c r="CB759" s="39"/>
      <c r="CC759" s="39"/>
      <c r="CD759" s="39"/>
      <c r="CE759" s="39"/>
      <c r="CF759" s="39"/>
      <c r="CG759" s="39"/>
    </row>
    <row r="760" spans="1:85" s="18" customFormat="1" outlineLevel="2" x14ac:dyDescent="0.15">
      <c r="A760" s="10">
        <v>2016</v>
      </c>
      <c r="B760" s="21" t="s">
        <v>922</v>
      </c>
      <c r="C760" s="26" t="s">
        <v>923</v>
      </c>
      <c r="D760" s="21" t="s">
        <v>1379</v>
      </c>
      <c r="E760" s="21" t="s">
        <v>2280</v>
      </c>
      <c r="F760" s="10">
        <v>4</v>
      </c>
      <c r="G760" s="21" t="s">
        <v>937</v>
      </c>
      <c r="H760" s="71" t="s">
        <v>938</v>
      </c>
      <c r="I760" s="21" t="s">
        <v>456</v>
      </c>
      <c r="J760" s="21" t="s">
        <v>52</v>
      </c>
      <c r="K760" s="21" t="s">
        <v>53</v>
      </c>
      <c r="L760" s="10">
        <v>70</v>
      </c>
      <c r="M760" s="10">
        <v>104</v>
      </c>
      <c r="N760" s="21" t="s">
        <v>618</v>
      </c>
      <c r="O760" s="21" t="s">
        <v>939</v>
      </c>
      <c r="P760" s="21" t="s">
        <v>28</v>
      </c>
      <c r="Q760" s="21" t="s">
        <v>465</v>
      </c>
      <c r="R760" s="21" t="s">
        <v>940</v>
      </c>
      <c r="S760" s="10">
        <v>1</v>
      </c>
      <c r="T760" s="10">
        <v>64</v>
      </c>
      <c r="U760" s="10">
        <v>64</v>
      </c>
      <c r="V760" s="21" t="s">
        <v>31</v>
      </c>
      <c r="W760" s="21" t="s">
        <v>31</v>
      </c>
      <c r="X760" s="10"/>
      <c r="Y760" s="28">
        <f>IF(M760&lt;25,1,1+(M760-25)/M760)</f>
        <v>1.7596153846153846</v>
      </c>
      <c r="Z760" s="10">
        <v>1</v>
      </c>
      <c r="AA760" s="28">
        <f>U760*Y760*Z760</f>
        <v>112.61538461538461</v>
      </c>
      <c r="AB760" s="28"/>
      <c r="AC760" s="28">
        <f>AA760+AB760</f>
        <v>112.61538461538461</v>
      </c>
      <c r="AD760" s="10"/>
      <c r="AE760" s="4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39"/>
      <c r="BQ760" s="39"/>
      <c r="BR760" s="39"/>
      <c r="BS760" s="39"/>
      <c r="BT760" s="39"/>
      <c r="BU760" s="39"/>
      <c r="BV760" s="39"/>
      <c r="BW760" s="39"/>
      <c r="BX760" s="39"/>
      <c r="BY760" s="39"/>
      <c r="BZ760" s="39"/>
      <c r="CA760" s="39"/>
      <c r="CB760" s="39"/>
      <c r="CC760" s="39"/>
      <c r="CD760" s="39"/>
      <c r="CE760" s="39"/>
      <c r="CF760" s="39"/>
      <c r="CG760" s="39"/>
    </row>
    <row r="761" spans="1:85" s="18" customFormat="1" outlineLevel="2" x14ac:dyDescent="0.15">
      <c r="A761" s="10">
        <v>2015</v>
      </c>
      <c r="B761" s="21" t="s">
        <v>1068</v>
      </c>
      <c r="C761" s="26" t="s">
        <v>1069</v>
      </c>
      <c r="D761" s="21" t="s">
        <v>1413</v>
      </c>
      <c r="E761" s="21" t="s">
        <v>2280</v>
      </c>
      <c r="F761" s="10">
        <v>3</v>
      </c>
      <c r="G761" s="21" t="s">
        <v>937</v>
      </c>
      <c r="H761" s="71" t="s">
        <v>938</v>
      </c>
      <c r="I761" s="21" t="s">
        <v>456</v>
      </c>
      <c r="J761" s="21" t="s">
        <v>52</v>
      </c>
      <c r="K761" s="21" t="s">
        <v>53</v>
      </c>
      <c r="L761" s="10">
        <v>71</v>
      </c>
      <c r="M761" s="10">
        <v>73</v>
      </c>
      <c r="N761" s="21" t="s">
        <v>1986</v>
      </c>
      <c r="O761" s="21" t="s">
        <v>2068</v>
      </c>
      <c r="P761" s="21" t="s">
        <v>28</v>
      </c>
      <c r="Q761" s="21" t="s">
        <v>1543</v>
      </c>
      <c r="R761" s="21" t="s">
        <v>2149</v>
      </c>
      <c r="S761" s="10">
        <v>1</v>
      </c>
      <c r="T761" s="10">
        <v>48</v>
      </c>
      <c r="U761" s="10">
        <v>48</v>
      </c>
      <c r="V761" s="21" t="s">
        <v>31</v>
      </c>
      <c r="W761" s="21" t="s">
        <v>31</v>
      </c>
      <c r="X761" s="10"/>
      <c r="Y761" s="28">
        <f>IF(M761&lt;25,1,1+(M761-25)/M761)</f>
        <v>1.6575342465753424</v>
      </c>
      <c r="Z761" s="10">
        <v>1</v>
      </c>
      <c r="AA761" s="28">
        <f>U761*Y761*Z761</f>
        <v>79.561643835616437</v>
      </c>
      <c r="AB761" s="28"/>
      <c r="AC761" s="28">
        <f>AA761+AB761</f>
        <v>79.561643835616437</v>
      </c>
      <c r="AD761" s="10"/>
      <c r="AE761" s="4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39"/>
      <c r="BQ761" s="39"/>
      <c r="BR761" s="39"/>
      <c r="BS761" s="39"/>
      <c r="BT761" s="39"/>
      <c r="BU761" s="39"/>
      <c r="BV761" s="39"/>
      <c r="BW761" s="39"/>
      <c r="BX761" s="39"/>
      <c r="BY761" s="39"/>
      <c r="BZ761" s="39"/>
      <c r="CA761" s="39"/>
      <c r="CB761" s="39"/>
      <c r="CC761" s="39"/>
      <c r="CD761" s="39"/>
      <c r="CE761" s="39"/>
      <c r="CF761" s="39"/>
      <c r="CG761" s="39"/>
    </row>
    <row r="762" spans="1:85" s="18" customFormat="1" outlineLevel="2" x14ac:dyDescent="0.15">
      <c r="A762" s="10">
        <v>2015</v>
      </c>
      <c r="B762" s="21" t="s">
        <v>1068</v>
      </c>
      <c r="C762" s="26" t="s">
        <v>1069</v>
      </c>
      <c r="D762" s="21" t="s">
        <v>1413</v>
      </c>
      <c r="E762" s="21" t="s">
        <v>2280</v>
      </c>
      <c r="F762" s="10">
        <v>3</v>
      </c>
      <c r="G762" s="21" t="s">
        <v>937</v>
      </c>
      <c r="H762" s="71" t="s">
        <v>938</v>
      </c>
      <c r="I762" s="21" t="s">
        <v>456</v>
      </c>
      <c r="J762" s="21" t="s">
        <v>52</v>
      </c>
      <c r="K762" s="21" t="s">
        <v>53</v>
      </c>
      <c r="L762" s="10">
        <v>50</v>
      </c>
      <c r="M762" s="10">
        <v>71</v>
      </c>
      <c r="N762" s="21" t="s">
        <v>1539</v>
      </c>
      <c r="O762" s="21" t="s">
        <v>2068</v>
      </c>
      <c r="P762" s="21" t="s">
        <v>28</v>
      </c>
      <c r="Q762" s="21" t="s">
        <v>1543</v>
      </c>
      <c r="R762" s="21" t="s">
        <v>2126</v>
      </c>
      <c r="S762" s="10">
        <v>1</v>
      </c>
      <c r="T762" s="10">
        <v>48</v>
      </c>
      <c r="U762" s="10">
        <v>48</v>
      </c>
      <c r="V762" s="21" t="s">
        <v>31</v>
      </c>
      <c r="W762" s="21" t="s">
        <v>31</v>
      </c>
      <c r="X762" s="10"/>
      <c r="Y762" s="28">
        <f>IF(M762&lt;25,1,1+(M762-25)/M762)</f>
        <v>1.647887323943662</v>
      </c>
      <c r="Z762" s="10">
        <v>1</v>
      </c>
      <c r="AA762" s="28">
        <f>U762*Y762*Z762</f>
        <v>79.098591549295776</v>
      </c>
      <c r="AB762" s="28"/>
      <c r="AC762" s="28">
        <f>AA762+AB762</f>
        <v>79.098591549295776</v>
      </c>
      <c r="AD762" s="10"/>
      <c r="AE762" s="4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39"/>
      <c r="BQ762" s="39"/>
      <c r="BR762" s="39"/>
      <c r="BS762" s="39"/>
      <c r="BT762" s="39"/>
      <c r="BU762" s="39"/>
      <c r="BV762" s="39"/>
      <c r="BW762" s="39"/>
      <c r="BX762" s="39"/>
      <c r="BY762" s="39"/>
      <c r="BZ762" s="39"/>
      <c r="CA762" s="39"/>
      <c r="CB762" s="39"/>
      <c r="CC762" s="39"/>
      <c r="CD762" s="39"/>
      <c r="CE762" s="39"/>
      <c r="CF762" s="39"/>
      <c r="CG762" s="39"/>
    </row>
    <row r="763" spans="1:85" s="18" customFormat="1" outlineLevel="2" x14ac:dyDescent="0.15">
      <c r="A763" s="10">
        <v>2015</v>
      </c>
      <c r="B763" s="21" t="s">
        <v>1068</v>
      </c>
      <c r="C763" s="26" t="s">
        <v>1069</v>
      </c>
      <c r="D763" s="21" t="s">
        <v>1413</v>
      </c>
      <c r="E763" s="21" t="s">
        <v>2280</v>
      </c>
      <c r="F763" s="10">
        <v>3</v>
      </c>
      <c r="G763" s="21" t="s">
        <v>937</v>
      </c>
      <c r="H763" s="71" t="s">
        <v>938</v>
      </c>
      <c r="I763" s="21" t="s">
        <v>456</v>
      </c>
      <c r="J763" s="21" t="s">
        <v>52</v>
      </c>
      <c r="K763" s="21" t="s">
        <v>53</v>
      </c>
      <c r="L763" s="10">
        <v>50</v>
      </c>
      <c r="M763" s="10">
        <v>60</v>
      </c>
      <c r="N763" s="21" t="s">
        <v>1449</v>
      </c>
      <c r="O763" s="21" t="s">
        <v>2068</v>
      </c>
      <c r="P763" s="21" t="s">
        <v>28</v>
      </c>
      <c r="Q763" s="21" t="s">
        <v>1543</v>
      </c>
      <c r="R763" s="21" t="s">
        <v>2069</v>
      </c>
      <c r="S763" s="10">
        <v>1</v>
      </c>
      <c r="T763" s="10">
        <v>48</v>
      </c>
      <c r="U763" s="10">
        <v>48</v>
      </c>
      <c r="V763" s="21" t="s">
        <v>31</v>
      </c>
      <c r="W763" s="21" t="s">
        <v>31</v>
      </c>
      <c r="X763" s="10"/>
      <c r="Y763" s="28">
        <f>IF(M763&lt;25,1,1+(M763-25)/M763)</f>
        <v>1.5833333333333335</v>
      </c>
      <c r="Z763" s="10">
        <v>1</v>
      </c>
      <c r="AA763" s="28">
        <f>U763*Y763*Z763</f>
        <v>76</v>
      </c>
      <c r="AB763" s="28"/>
      <c r="AC763" s="28">
        <f>AA763+AB763</f>
        <v>76</v>
      </c>
      <c r="AD763" s="10"/>
      <c r="AE763" s="4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39"/>
      <c r="BQ763" s="39"/>
      <c r="BR763" s="39"/>
      <c r="BS763" s="39"/>
      <c r="BT763" s="39"/>
      <c r="BU763" s="39"/>
      <c r="BV763" s="39"/>
      <c r="BW763" s="39"/>
      <c r="BX763" s="39"/>
      <c r="BY763" s="39"/>
      <c r="BZ763" s="39"/>
      <c r="CA763" s="39"/>
      <c r="CB763" s="39"/>
      <c r="CC763" s="39"/>
      <c r="CD763" s="39"/>
      <c r="CE763" s="39"/>
      <c r="CF763" s="39"/>
      <c r="CG763" s="39"/>
    </row>
    <row r="764" spans="1:85" s="18" customFormat="1" outlineLevel="2" x14ac:dyDescent="0.15">
      <c r="A764" s="10"/>
      <c r="B764" s="10"/>
      <c r="C764" s="25"/>
      <c r="D764" s="10"/>
      <c r="E764" s="27" t="s">
        <v>2320</v>
      </c>
      <c r="F764" s="10"/>
      <c r="G764" s="21" t="s">
        <v>937</v>
      </c>
      <c r="H764" s="72" t="s">
        <v>938</v>
      </c>
      <c r="I764" s="10"/>
      <c r="J764" s="10"/>
      <c r="K764" s="10"/>
      <c r="L764" s="10"/>
      <c r="M764" s="29">
        <v>2</v>
      </c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28"/>
      <c r="Z764" s="10"/>
      <c r="AA764" s="28"/>
      <c r="AB764" s="28"/>
      <c r="AC764" s="28">
        <f>M764*14</f>
        <v>28</v>
      </c>
      <c r="AD764" s="10"/>
      <c r="AE764" s="4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39"/>
      <c r="BQ764" s="39"/>
      <c r="BR764" s="39"/>
      <c r="BS764" s="39"/>
      <c r="BT764" s="39"/>
      <c r="BU764" s="39"/>
      <c r="BV764" s="39"/>
      <c r="BW764" s="39"/>
      <c r="BX764" s="39"/>
      <c r="BY764" s="39"/>
      <c r="BZ764" s="39"/>
      <c r="CA764" s="39"/>
      <c r="CB764" s="39"/>
      <c r="CC764" s="39"/>
      <c r="CD764" s="39"/>
      <c r="CE764" s="39"/>
      <c r="CF764" s="39"/>
      <c r="CG764" s="39"/>
    </row>
    <row r="765" spans="1:85" s="18" customFormat="1" outlineLevel="2" x14ac:dyDescent="0.15">
      <c r="A765" s="57"/>
      <c r="B765" s="52"/>
      <c r="C765" s="58"/>
      <c r="D765" s="52"/>
      <c r="E765" s="52" t="s">
        <v>2798</v>
      </c>
      <c r="F765" s="52"/>
      <c r="G765" s="21" t="s">
        <v>937</v>
      </c>
      <c r="H765" s="78" t="s">
        <v>2953</v>
      </c>
      <c r="I765" s="52"/>
      <c r="J765" s="52"/>
      <c r="K765" s="52"/>
      <c r="L765" s="52"/>
      <c r="M765" s="53">
        <v>10</v>
      </c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4"/>
      <c r="Y765" s="55"/>
      <c r="Z765" s="54"/>
      <c r="AA765" s="55"/>
      <c r="AB765" s="55"/>
      <c r="AC765" s="55">
        <f>2*M765</f>
        <v>20</v>
      </c>
      <c r="AD765" s="54"/>
      <c r="AE765" s="4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39"/>
      <c r="BQ765" s="39"/>
      <c r="BR765" s="39"/>
      <c r="BS765" s="39"/>
      <c r="BT765" s="39"/>
      <c r="BU765" s="39"/>
      <c r="BV765" s="39"/>
      <c r="BW765" s="39"/>
      <c r="BX765" s="39"/>
      <c r="BY765" s="39"/>
      <c r="BZ765" s="39"/>
      <c r="CA765" s="39"/>
      <c r="CB765" s="39"/>
      <c r="CC765" s="39"/>
      <c r="CD765" s="39"/>
      <c r="CE765" s="39"/>
      <c r="CF765" s="39"/>
      <c r="CG765" s="39"/>
    </row>
    <row r="766" spans="1:85" s="18" customFormat="1" outlineLevel="1" x14ac:dyDescent="0.15">
      <c r="A766" s="57"/>
      <c r="B766" s="52"/>
      <c r="C766" s="58"/>
      <c r="D766" s="52"/>
      <c r="E766" s="52"/>
      <c r="F766" s="52"/>
      <c r="G766" s="88" t="s">
        <v>3166</v>
      </c>
      <c r="H766" s="78"/>
      <c r="I766" s="52"/>
      <c r="J766" s="52"/>
      <c r="K766" s="52"/>
      <c r="L766" s="52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4"/>
      <c r="Y766" s="55"/>
      <c r="Z766" s="54"/>
      <c r="AA766" s="55"/>
      <c r="AB766" s="55"/>
      <c r="AC766" s="55">
        <f>SUBTOTAL(9,AC759:AC765)</f>
        <v>506.07131892502798</v>
      </c>
      <c r="AD766" s="54"/>
      <c r="AE766" s="4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39"/>
      <c r="BQ766" s="39"/>
      <c r="BR766" s="39"/>
      <c r="BS766" s="39"/>
      <c r="BT766" s="39"/>
      <c r="BU766" s="39"/>
      <c r="BV766" s="39"/>
      <c r="BW766" s="39"/>
      <c r="BX766" s="39"/>
      <c r="BY766" s="39"/>
      <c r="BZ766" s="39"/>
      <c r="CA766" s="39"/>
      <c r="CB766" s="39"/>
      <c r="CC766" s="39"/>
      <c r="CD766" s="39"/>
      <c r="CE766" s="39"/>
      <c r="CF766" s="39"/>
      <c r="CG766" s="39"/>
    </row>
    <row r="767" spans="1:85" s="18" customFormat="1" outlineLevel="2" x14ac:dyDescent="0.15">
      <c r="A767" s="10">
        <v>2014</v>
      </c>
      <c r="B767" s="21" t="s">
        <v>1631</v>
      </c>
      <c r="C767" s="26" t="s">
        <v>1632</v>
      </c>
      <c r="D767" s="21" t="s">
        <v>1413</v>
      </c>
      <c r="E767" s="19" t="s">
        <v>2270</v>
      </c>
      <c r="F767" s="10">
        <v>2</v>
      </c>
      <c r="G767" s="21" t="s">
        <v>944</v>
      </c>
      <c r="H767" s="71" t="s">
        <v>945</v>
      </c>
      <c r="I767" s="21" t="s">
        <v>41</v>
      </c>
      <c r="J767" s="21" t="s">
        <v>24</v>
      </c>
      <c r="K767" s="21" t="s">
        <v>45</v>
      </c>
      <c r="L767" s="10">
        <v>56</v>
      </c>
      <c r="M767" s="10">
        <v>29</v>
      </c>
      <c r="N767" s="21" t="s">
        <v>1459</v>
      </c>
      <c r="O767" s="21" t="s">
        <v>1196</v>
      </c>
      <c r="P767" s="21" t="s">
        <v>28</v>
      </c>
      <c r="Q767" s="21" t="s">
        <v>1352</v>
      </c>
      <c r="R767" s="21" t="s">
        <v>1633</v>
      </c>
      <c r="S767" s="10">
        <v>1</v>
      </c>
      <c r="T767" s="10">
        <v>32</v>
      </c>
      <c r="U767" s="10">
        <v>32</v>
      </c>
      <c r="V767" s="21" t="s">
        <v>31</v>
      </c>
      <c r="W767" s="21" t="s">
        <v>31</v>
      </c>
      <c r="X767" s="10"/>
      <c r="Y767" s="28">
        <f>IF(M767&lt;25,1,1+(M767-25)/M767)</f>
        <v>1.1379310344827587</v>
      </c>
      <c r="Z767" s="10">
        <v>1</v>
      </c>
      <c r="AA767" s="28">
        <f>U767*Y767*Z767</f>
        <v>36.413793103448278</v>
      </c>
      <c r="AB767" s="28"/>
      <c r="AC767" s="28">
        <f>AA767+AB767</f>
        <v>36.413793103448278</v>
      </c>
      <c r="AD767" s="10"/>
      <c r="AE767" s="4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39"/>
      <c r="BQ767" s="39"/>
      <c r="BR767" s="39"/>
      <c r="BS767" s="39"/>
      <c r="BT767" s="39"/>
      <c r="BU767" s="39"/>
      <c r="BV767" s="39"/>
      <c r="BW767" s="39"/>
      <c r="BX767" s="39"/>
      <c r="BY767" s="39"/>
      <c r="BZ767" s="39"/>
      <c r="CA767" s="39"/>
      <c r="CB767" s="39"/>
      <c r="CC767" s="39"/>
      <c r="CD767" s="39"/>
      <c r="CE767" s="39"/>
      <c r="CF767" s="39"/>
      <c r="CG767" s="39"/>
    </row>
    <row r="768" spans="1:85" s="18" customFormat="1" outlineLevel="2" x14ac:dyDescent="0.15">
      <c r="A768" s="10">
        <v>2016</v>
      </c>
      <c r="B768" s="21" t="s">
        <v>942</v>
      </c>
      <c r="C768" s="26" t="s">
        <v>943</v>
      </c>
      <c r="D768" s="21" t="s">
        <v>1413</v>
      </c>
      <c r="E768" s="19" t="s">
        <v>2270</v>
      </c>
      <c r="F768" s="10">
        <v>2</v>
      </c>
      <c r="G768" s="21" t="s">
        <v>944</v>
      </c>
      <c r="H768" s="71" t="s">
        <v>945</v>
      </c>
      <c r="I768" s="21" t="s">
        <v>41</v>
      </c>
      <c r="J768" s="21" t="s">
        <v>24</v>
      </c>
      <c r="K768" s="21" t="s">
        <v>45</v>
      </c>
      <c r="L768" s="10">
        <v>120</v>
      </c>
      <c r="M768" s="10">
        <v>117</v>
      </c>
      <c r="N768" s="21" t="s">
        <v>1482</v>
      </c>
      <c r="O768" s="21" t="s">
        <v>2260</v>
      </c>
      <c r="P768" s="21" t="s">
        <v>28</v>
      </c>
      <c r="Q768" s="21" t="s">
        <v>29</v>
      </c>
      <c r="R768" s="21" t="s">
        <v>2261</v>
      </c>
      <c r="S768" s="10">
        <v>1</v>
      </c>
      <c r="T768" s="10">
        <v>32</v>
      </c>
      <c r="U768" s="10">
        <v>32</v>
      </c>
      <c r="V768" s="21" t="s">
        <v>31</v>
      </c>
      <c r="W768" s="21" t="s">
        <v>31</v>
      </c>
      <c r="X768" s="10"/>
      <c r="Y768" s="28">
        <f>IF(M768&lt;25,1,1+(M768-25)/M768)</f>
        <v>1.7863247863247862</v>
      </c>
      <c r="Z768" s="10">
        <v>1</v>
      </c>
      <c r="AA768" s="28">
        <f>U768*Y768*Z768</f>
        <v>57.162393162393158</v>
      </c>
      <c r="AB768" s="28"/>
      <c r="AC768" s="28">
        <f>AA768+AB768</f>
        <v>57.162393162393158</v>
      </c>
      <c r="AD768" s="10"/>
      <c r="AE768" s="4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39"/>
      <c r="BQ768" s="39"/>
      <c r="BR768" s="39"/>
      <c r="BS768" s="39"/>
      <c r="BT768" s="39"/>
      <c r="BU768" s="39"/>
      <c r="BV768" s="39"/>
      <c r="BW768" s="39"/>
      <c r="BX768" s="39"/>
      <c r="BY768" s="39"/>
      <c r="BZ768" s="39"/>
      <c r="CA768" s="39"/>
      <c r="CB768" s="39"/>
      <c r="CC768" s="39"/>
      <c r="CD768" s="39"/>
      <c r="CE768" s="39"/>
      <c r="CF768" s="39"/>
      <c r="CG768" s="39"/>
    </row>
    <row r="769" spans="1:85" s="18" customFormat="1" outlineLevel="2" x14ac:dyDescent="0.15">
      <c r="A769" s="10">
        <v>2017</v>
      </c>
      <c r="B769" s="21" t="s">
        <v>942</v>
      </c>
      <c r="C769" s="26" t="s">
        <v>943</v>
      </c>
      <c r="D769" s="21" t="s">
        <v>1379</v>
      </c>
      <c r="E769" s="19" t="s">
        <v>2270</v>
      </c>
      <c r="F769" s="10">
        <v>2</v>
      </c>
      <c r="G769" s="21" t="s">
        <v>944</v>
      </c>
      <c r="H769" s="71" t="s">
        <v>945</v>
      </c>
      <c r="I769" s="21" t="s">
        <v>41</v>
      </c>
      <c r="J769" s="21" t="s">
        <v>24</v>
      </c>
      <c r="K769" s="21" t="s">
        <v>45</v>
      </c>
      <c r="L769" s="10">
        <v>100</v>
      </c>
      <c r="M769" s="10">
        <v>103</v>
      </c>
      <c r="N769" s="21" t="s">
        <v>280</v>
      </c>
      <c r="O769" s="21" t="s">
        <v>482</v>
      </c>
      <c r="P769" s="21" t="s">
        <v>28</v>
      </c>
      <c r="Q769" s="21" t="s">
        <v>29</v>
      </c>
      <c r="R769" s="21" t="s">
        <v>946</v>
      </c>
      <c r="S769" s="10">
        <v>1</v>
      </c>
      <c r="T769" s="10">
        <v>32</v>
      </c>
      <c r="U769" s="10">
        <v>32</v>
      </c>
      <c r="V769" s="21" t="s">
        <v>31</v>
      </c>
      <c r="W769" s="21" t="s">
        <v>31</v>
      </c>
      <c r="X769" s="10"/>
      <c r="Y769" s="28">
        <f>IF(M769&lt;25,1,1+(M769-25)/M769)</f>
        <v>1.7572815533980584</v>
      </c>
      <c r="Z769" s="10">
        <v>1</v>
      </c>
      <c r="AA769" s="28">
        <f>U769*Y769*Z769</f>
        <v>56.233009708737868</v>
      </c>
      <c r="AB769" s="28"/>
      <c r="AC769" s="28">
        <f>AA769+AB769</f>
        <v>56.233009708737868</v>
      </c>
      <c r="AD769" s="10"/>
      <c r="AE769" s="4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39"/>
      <c r="BQ769" s="39"/>
      <c r="BR769" s="39"/>
      <c r="BS769" s="39"/>
      <c r="BT769" s="39"/>
      <c r="BU769" s="39"/>
      <c r="BV769" s="39"/>
      <c r="BW769" s="39"/>
      <c r="BX769" s="39"/>
      <c r="BY769" s="39"/>
      <c r="BZ769" s="39"/>
      <c r="CA769" s="39"/>
      <c r="CB769" s="39"/>
      <c r="CC769" s="39"/>
      <c r="CD769" s="39"/>
      <c r="CE769" s="39"/>
      <c r="CF769" s="39"/>
      <c r="CG769" s="39"/>
    </row>
    <row r="770" spans="1:85" s="18" customFormat="1" outlineLevel="2" x14ac:dyDescent="0.15">
      <c r="A770" s="10">
        <v>2015</v>
      </c>
      <c r="B770" s="21" t="s">
        <v>1271</v>
      </c>
      <c r="C770" s="26" t="s">
        <v>1272</v>
      </c>
      <c r="D770" s="21" t="s">
        <v>1379</v>
      </c>
      <c r="E770" s="21" t="s">
        <v>2280</v>
      </c>
      <c r="F770" s="10">
        <v>3</v>
      </c>
      <c r="G770" s="21" t="s">
        <v>944</v>
      </c>
      <c r="H770" s="71" t="s">
        <v>945</v>
      </c>
      <c r="I770" s="21" t="s">
        <v>41</v>
      </c>
      <c r="J770" s="21" t="s">
        <v>24</v>
      </c>
      <c r="K770" s="21" t="s">
        <v>45</v>
      </c>
      <c r="L770" s="10">
        <v>47</v>
      </c>
      <c r="M770" s="10">
        <v>24</v>
      </c>
      <c r="N770" s="21" t="s">
        <v>303</v>
      </c>
      <c r="O770" s="21" t="s">
        <v>1246</v>
      </c>
      <c r="P770" s="21" t="s">
        <v>28</v>
      </c>
      <c r="Q770" s="21" t="s">
        <v>82</v>
      </c>
      <c r="R770" s="21" t="s">
        <v>1273</v>
      </c>
      <c r="S770" s="10">
        <v>1</v>
      </c>
      <c r="T770" s="10">
        <v>48</v>
      </c>
      <c r="U770" s="10">
        <v>48</v>
      </c>
      <c r="V770" s="21" t="s">
        <v>31</v>
      </c>
      <c r="W770" s="21" t="s">
        <v>31</v>
      </c>
      <c r="X770" s="10"/>
      <c r="Y770" s="28">
        <f>IF(M770&lt;25,1,1+(M770-25)/M770)</f>
        <v>1</v>
      </c>
      <c r="Z770" s="10">
        <v>1</v>
      </c>
      <c r="AA770" s="28">
        <f>U770*Y770*Z770</f>
        <v>48</v>
      </c>
      <c r="AB770" s="28"/>
      <c r="AC770" s="28">
        <f>AA770+AB770</f>
        <v>48</v>
      </c>
      <c r="AD770" s="10"/>
      <c r="AE770" s="4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39"/>
      <c r="BQ770" s="39"/>
      <c r="BR770" s="39"/>
      <c r="BS770" s="39"/>
      <c r="BT770" s="39"/>
      <c r="BU770" s="39"/>
      <c r="BV770" s="39"/>
      <c r="BW770" s="39"/>
      <c r="BX770" s="39"/>
      <c r="BY770" s="39"/>
      <c r="BZ770" s="39"/>
      <c r="CA770" s="39"/>
      <c r="CB770" s="39"/>
      <c r="CC770" s="39"/>
      <c r="CD770" s="39"/>
      <c r="CE770" s="39"/>
      <c r="CF770" s="39"/>
      <c r="CG770" s="39"/>
    </row>
    <row r="771" spans="1:85" s="18" customFormat="1" outlineLevel="2" x14ac:dyDescent="0.15">
      <c r="A771" s="21"/>
      <c r="B771" s="21"/>
      <c r="C771" s="21" t="s">
        <v>2634</v>
      </c>
      <c r="D771" s="21" t="s">
        <v>2580</v>
      </c>
      <c r="E771" s="21" t="s">
        <v>2581</v>
      </c>
      <c r="F771" s="21"/>
      <c r="G771" s="21" t="s">
        <v>944</v>
      </c>
      <c r="H771" s="71" t="s">
        <v>2635</v>
      </c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 t="s">
        <v>29</v>
      </c>
      <c r="AC771" s="21">
        <v>16</v>
      </c>
      <c r="AD771" s="21" t="s">
        <v>2745</v>
      </c>
      <c r="AE771" s="49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39"/>
      <c r="BQ771" s="39"/>
      <c r="BR771" s="39"/>
      <c r="BS771" s="39"/>
      <c r="BT771" s="39"/>
      <c r="BU771" s="39"/>
      <c r="BV771" s="39"/>
      <c r="BW771" s="39"/>
      <c r="BX771" s="39"/>
      <c r="BY771" s="39"/>
      <c r="BZ771" s="39"/>
      <c r="CA771" s="39"/>
      <c r="CB771" s="39"/>
      <c r="CC771" s="39"/>
      <c r="CD771" s="39"/>
      <c r="CE771" s="39"/>
      <c r="CF771" s="39"/>
      <c r="CG771" s="39"/>
    </row>
    <row r="772" spans="1:85" s="18" customFormat="1" outlineLevel="2" x14ac:dyDescent="0.15">
      <c r="A772" s="10"/>
      <c r="B772" s="10"/>
      <c r="C772" s="25"/>
      <c r="D772" s="10"/>
      <c r="E772" s="27" t="s">
        <v>2320</v>
      </c>
      <c r="F772" s="10"/>
      <c r="G772" s="21" t="s">
        <v>944</v>
      </c>
      <c r="H772" s="72" t="s">
        <v>945</v>
      </c>
      <c r="I772" s="10"/>
      <c r="J772" s="10"/>
      <c r="K772" s="10"/>
      <c r="L772" s="10"/>
      <c r="M772" s="29">
        <v>5</v>
      </c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28"/>
      <c r="Z772" s="10"/>
      <c r="AA772" s="28"/>
      <c r="AB772" s="28"/>
      <c r="AC772" s="28">
        <f>M772*14</f>
        <v>70</v>
      </c>
      <c r="AD772" s="10"/>
      <c r="AE772" s="49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39"/>
      <c r="BQ772" s="39"/>
      <c r="BR772" s="39"/>
      <c r="BS772" s="39"/>
      <c r="BT772" s="39"/>
      <c r="BU772" s="39"/>
      <c r="BV772" s="39"/>
      <c r="BW772" s="39"/>
      <c r="BX772" s="39"/>
      <c r="BY772" s="39"/>
      <c r="BZ772" s="39"/>
      <c r="CA772" s="39"/>
      <c r="CB772" s="39"/>
      <c r="CC772" s="39"/>
      <c r="CD772" s="39"/>
      <c r="CE772" s="39"/>
      <c r="CF772" s="39"/>
      <c r="CG772" s="39"/>
    </row>
    <row r="773" spans="1:85" s="18" customFormat="1" ht="27" outlineLevel="2" x14ac:dyDescent="0.15">
      <c r="A773" s="21"/>
      <c r="B773" s="21"/>
      <c r="C773" s="26" t="s">
        <v>2391</v>
      </c>
      <c r="D773" s="21"/>
      <c r="E773" s="21" t="s">
        <v>2385</v>
      </c>
      <c r="F773" s="21"/>
      <c r="G773" s="21" t="s">
        <v>944</v>
      </c>
      <c r="H773" s="71" t="s">
        <v>2456</v>
      </c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8">
        <v>15</v>
      </c>
      <c r="AD773" s="10"/>
      <c r="AE773" s="4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39"/>
      <c r="BQ773" s="39"/>
      <c r="BR773" s="39"/>
      <c r="BS773" s="39"/>
      <c r="BT773" s="39"/>
      <c r="BU773" s="39"/>
      <c r="BV773" s="39"/>
      <c r="BW773" s="39"/>
      <c r="BX773" s="39"/>
      <c r="BY773" s="39"/>
      <c r="BZ773" s="39"/>
      <c r="CA773" s="39"/>
      <c r="CB773" s="39"/>
      <c r="CC773" s="39"/>
      <c r="CD773" s="39"/>
      <c r="CE773" s="39"/>
      <c r="CF773" s="39"/>
      <c r="CG773" s="39"/>
    </row>
    <row r="774" spans="1:85" s="18" customFormat="1" ht="27" outlineLevel="2" x14ac:dyDescent="0.15">
      <c r="A774" s="21"/>
      <c r="B774" s="21"/>
      <c r="C774" s="26" t="s">
        <v>2401</v>
      </c>
      <c r="D774" s="21"/>
      <c r="E774" s="21" t="s">
        <v>2385</v>
      </c>
      <c r="F774" s="21"/>
      <c r="G774" s="21" t="s">
        <v>944</v>
      </c>
      <c r="H774" s="71" t="s">
        <v>2456</v>
      </c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8">
        <v>15</v>
      </c>
      <c r="AD774" s="10"/>
      <c r="AE774" s="49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39"/>
      <c r="BQ774" s="39"/>
      <c r="BR774" s="39"/>
      <c r="BS774" s="39"/>
      <c r="BT774" s="39"/>
      <c r="BU774" s="39"/>
      <c r="BV774" s="39"/>
      <c r="BW774" s="39"/>
      <c r="BX774" s="39"/>
      <c r="BY774" s="39"/>
      <c r="BZ774" s="39"/>
      <c r="CA774" s="39"/>
      <c r="CB774" s="39"/>
      <c r="CC774" s="39"/>
      <c r="CD774" s="39"/>
      <c r="CE774" s="39"/>
      <c r="CF774" s="39"/>
      <c r="CG774" s="39"/>
    </row>
    <row r="775" spans="1:85" s="18" customFormat="1" outlineLevel="2" x14ac:dyDescent="0.15">
      <c r="A775" s="10">
        <v>2014</v>
      </c>
      <c r="B775" s="21" t="s">
        <v>1869</v>
      </c>
      <c r="C775" s="26" t="s">
        <v>1870</v>
      </c>
      <c r="D775" s="21" t="s">
        <v>1413</v>
      </c>
      <c r="E775" s="21" t="s">
        <v>2277</v>
      </c>
      <c r="F775" s="10">
        <v>2</v>
      </c>
      <c r="G775" s="21" t="s">
        <v>944</v>
      </c>
      <c r="H775" s="71" t="s">
        <v>945</v>
      </c>
      <c r="I775" s="21" t="s">
        <v>41</v>
      </c>
      <c r="J775" s="21" t="s">
        <v>24</v>
      </c>
      <c r="K775" s="21" t="s">
        <v>45</v>
      </c>
      <c r="L775" s="10">
        <v>43</v>
      </c>
      <c r="M775" s="10">
        <v>42</v>
      </c>
      <c r="N775" s="21" t="s">
        <v>1598</v>
      </c>
      <c r="O775" s="21" t="s">
        <v>1871</v>
      </c>
      <c r="P775" s="21" t="s">
        <v>28</v>
      </c>
      <c r="Q775" s="21" t="s">
        <v>1352</v>
      </c>
      <c r="R775" s="21" t="s">
        <v>1872</v>
      </c>
      <c r="S775" s="10">
        <v>1</v>
      </c>
      <c r="T775" s="21" t="s">
        <v>31</v>
      </c>
      <c r="U775" s="21" t="s">
        <v>31</v>
      </c>
      <c r="V775" s="21" t="s">
        <v>31</v>
      </c>
      <c r="W775" s="21" t="s">
        <v>31</v>
      </c>
      <c r="X775" s="10"/>
      <c r="Y775" s="28">
        <f>IF(M775&lt;25,1,1+(M775-25)/M775)</f>
        <v>1.4047619047619047</v>
      </c>
      <c r="Z775" s="10"/>
      <c r="AA775" s="28"/>
      <c r="AB775" s="28"/>
      <c r="AC775" s="28">
        <f>32*Y775*F775</f>
        <v>89.904761904761898</v>
      </c>
      <c r="AD775" s="10"/>
      <c r="AE775" s="49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39"/>
      <c r="BQ775" s="39"/>
      <c r="BR775" s="39"/>
      <c r="BS775" s="39"/>
      <c r="BT775" s="39"/>
      <c r="BU775" s="39"/>
      <c r="BV775" s="39"/>
      <c r="BW775" s="39"/>
      <c r="BX775" s="39"/>
      <c r="BY775" s="39"/>
      <c r="BZ775" s="39"/>
      <c r="CA775" s="39"/>
      <c r="CB775" s="39"/>
      <c r="CC775" s="39"/>
      <c r="CD775" s="39"/>
      <c r="CE775" s="39"/>
      <c r="CF775" s="39"/>
      <c r="CG775" s="39"/>
    </row>
    <row r="776" spans="1:85" s="18" customFormat="1" outlineLevel="2" x14ac:dyDescent="0.15">
      <c r="A776" s="57"/>
      <c r="B776" s="52"/>
      <c r="C776" s="58"/>
      <c r="D776" s="52"/>
      <c r="E776" s="52" t="s">
        <v>2798</v>
      </c>
      <c r="F776" s="52"/>
      <c r="G776" s="21" t="s">
        <v>944</v>
      </c>
      <c r="H776" s="78" t="s">
        <v>2954</v>
      </c>
      <c r="I776" s="52"/>
      <c r="J776" s="52"/>
      <c r="K776" s="52"/>
      <c r="L776" s="52"/>
      <c r="M776" s="53">
        <v>13</v>
      </c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4"/>
      <c r="Y776" s="55"/>
      <c r="Z776" s="54"/>
      <c r="AA776" s="55"/>
      <c r="AB776" s="55"/>
      <c r="AC776" s="55">
        <f>2*M776</f>
        <v>26</v>
      </c>
      <c r="AD776" s="54"/>
      <c r="AE776" s="49"/>
      <c r="AF776" s="39"/>
      <c r="AG776" s="39"/>
      <c r="AH776" s="39"/>
      <c r="AI776" s="39"/>
      <c r="AJ776" s="39"/>
      <c r="AK776" s="39"/>
      <c r="AL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39"/>
      <c r="AZ776" s="39"/>
      <c r="BA776" s="39"/>
      <c r="BB776" s="39"/>
      <c r="BC776" s="39"/>
      <c r="BD776" s="39"/>
      <c r="BE776" s="39"/>
      <c r="BF776" s="39"/>
      <c r="BG776" s="39"/>
      <c r="BH776" s="39"/>
      <c r="BI776" s="39"/>
      <c r="BJ776" s="39"/>
      <c r="BK776" s="39"/>
      <c r="BL776" s="39"/>
      <c r="BM776" s="39"/>
      <c r="BN776" s="39"/>
      <c r="BO776" s="39"/>
      <c r="BP776" s="39"/>
      <c r="BQ776" s="39"/>
      <c r="BR776" s="39"/>
      <c r="BS776" s="39"/>
      <c r="BT776" s="39"/>
      <c r="BU776" s="39"/>
      <c r="BV776" s="39"/>
      <c r="BW776" s="39"/>
      <c r="BX776" s="39"/>
      <c r="BY776" s="39"/>
      <c r="BZ776" s="39"/>
      <c r="CA776" s="39"/>
      <c r="CB776" s="39"/>
      <c r="CC776" s="39"/>
      <c r="CD776" s="39"/>
      <c r="CE776" s="39"/>
      <c r="CF776" s="39"/>
      <c r="CG776" s="39"/>
    </row>
    <row r="777" spans="1:85" s="18" customFormat="1" outlineLevel="1" x14ac:dyDescent="0.15">
      <c r="A777" s="57"/>
      <c r="B777" s="52"/>
      <c r="C777" s="58"/>
      <c r="D777" s="52"/>
      <c r="E777" s="52"/>
      <c r="F777" s="52"/>
      <c r="G777" s="88" t="s">
        <v>3167</v>
      </c>
      <c r="H777" s="78"/>
      <c r="I777" s="52"/>
      <c r="J777" s="52"/>
      <c r="K777" s="52"/>
      <c r="L777" s="52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4"/>
      <c r="Y777" s="55"/>
      <c r="Z777" s="54"/>
      <c r="AA777" s="55"/>
      <c r="AB777" s="55"/>
      <c r="AC777" s="55">
        <f>SUBTOTAL(9,AC767:AC776)</f>
        <v>429.71395787934125</v>
      </c>
      <c r="AD777" s="54"/>
      <c r="AE777" s="4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39"/>
      <c r="BQ777" s="39"/>
      <c r="BR777" s="39"/>
      <c r="BS777" s="39"/>
      <c r="BT777" s="39"/>
      <c r="BU777" s="39"/>
      <c r="BV777" s="39"/>
      <c r="BW777" s="39"/>
      <c r="BX777" s="39"/>
      <c r="BY777" s="39"/>
      <c r="BZ777" s="39"/>
      <c r="CA777" s="39"/>
      <c r="CB777" s="39"/>
      <c r="CC777" s="39"/>
      <c r="CD777" s="39"/>
      <c r="CE777" s="39"/>
      <c r="CF777" s="39"/>
      <c r="CG777" s="39"/>
    </row>
    <row r="778" spans="1:85" s="18" customFormat="1" outlineLevel="2" x14ac:dyDescent="0.15">
      <c r="A778" s="10">
        <v>2015</v>
      </c>
      <c r="B778" s="21" t="s">
        <v>70</v>
      </c>
      <c r="C778" s="26" t="s">
        <v>71</v>
      </c>
      <c r="D778" s="21" t="s">
        <v>1379</v>
      </c>
      <c r="E778" s="21" t="s">
        <v>2280</v>
      </c>
      <c r="F778" s="10">
        <v>3</v>
      </c>
      <c r="G778" s="21" t="s">
        <v>84</v>
      </c>
      <c r="H778" s="71" t="s">
        <v>85</v>
      </c>
      <c r="I778" s="21" t="s">
        <v>86</v>
      </c>
      <c r="J778" s="21" t="s">
        <v>24</v>
      </c>
      <c r="K778" s="21" t="s">
        <v>45</v>
      </c>
      <c r="L778" s="10">
        <v>65</v>
      </c>
      <c r="M778" s="10">
        <v>30</v>
      </c>
      <c r="N778" s="21" t="s">
        <v>87</v>
      </c>
      <c r="O778" s="21" t="s">
        <v>88</v>
      </c>
      <c r="P778" s="21" t="s">
        <v>28</v>
      </c>
      <c r="Q778" s="21" t="s">
        <v>42</v>
      </c>
      <c r="R778" s="21" t="s">
        <v>89</v>
      </c>
      <c r="S778" s="10">
        <v>1</v>
      </c>
      <c r="T778" s="10">
        <v>48</v>
      </c>
      <c r="U778" s="10">
        <v>48</v>
      </c>
      <c r="V778" s="21" t="s">
        <v>31</v>
      </c>
      <c r="W778" s="21" t="s">
        <v>31</v>
      </c>
      <c r="X778" s="10"/>
      <c r="Y778" s="28">
        <f>IF(M778&lt;25,1,1+(M778-25)/M778)</f>
        <v>1.1666666666666667</v>
      </c>
      <c r="Z778" s="10">
        <v>1</v>
      </c>
      <c r="AA778" s="28">
        <f>U778*Y778*Z778</f>
        <v>56</v>
      </c>
      <c r="AB778" s="28"/>
      <c r="AC778" s="28">
        <f>AA778+AB778</f>
        <v>56</v>
      </c>
      <c r="AD778" s="10"/>
      <c r="AE778" s="49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39"/>
      <c r="BQ778" s="39"/>
      <c r="BR778" s="39"/>
      <c r="BS778" s="39"/>
      <c r="BT778" s="39"/>
      <c r="BU778" s="39"/>
      <c r="BV778" s="39"/>
      <c r="BW778" s="39"/>
      <c r="BX778" s="39"/>
      <c r="BY778" s="39"/>
      <c r="BZ778" s="39"/>
      <c r="CA778" s="39"/>
      <c r="CB778" s="39"/>
      <c r="CC778" s="39"/>
      <c r="CD778" s="39"/>
      <c r="CE778" s="39"/>
      <c r="CF778" s="39"/>
      <c r="CG778" s="39"/>
    </row>
    <row r="779" spans="1:85" s="18" customFormat="1" outlineLevel="2" x14ac:dyDescent="0.15">
      <c r="A779" s="10">
        <v>2015</v>
      </c>
      <c r="B779" s="21" t="s">
        <v>1619</v>
      </c>
      <c r="C779" s="26" t="s">
        <v>1620</v>
      </c>
      <c r="D779" s="21" t="s">
        <v>1413</v>
      </c>
      <c r="E779" s="21" t="s">
        <v>2280</v>
      </c>
      <c r="F779" s="10">
        <v>3</v>
      </c>
      <c r="G779" s="21" t="s">
        <v>84</v>
      </c>
      <c r="H779" s="71" t="s">
        <v>2511</v>
      </c>
      <c r="I779" s="21" t="s">
        <v>1407</v>
      </c>
      <c r="J779" s="21" t="s">
        <v>120</v>
      </c>
      <c r="K779" s="21" t="s">
        <v>1690</v>
      </c>
      <c r="L779" s="10">
        <v>108</v>
      </c>
      <c r="M779" s="10">
        <v>45</v>
      </c>
      <c r="N779" s="21" t="s">
        <v>1568</v>
      </c>
      <c r="O779" s="21" t="s">
        <v>670</v>
      </c>
      <c r="P779" s="21" t="s">
        <v>28</v>
      </c>
      <c r="Q779" s="21" t="s">
        <v>1524</v>
      </c>
      <c r="R779" s="21" t="s">
        <v>1885</v>
      </c>
      <c r="S779" s="10">
        <v>1</v>
      </c>
      <c r="T779" s="10">
        <v>48</v>
      </c>
      <c r="U779" s="10">
        <v>48</v>
      </c>
      <c r="V779" s="21" t="s">
        <v>31</v>
      </c>
      <c r="W779" s="21" t="s">
        <v>31</v>
      </c>
      <c r="X779" s="10"/>
      <c r="Y779" s="28">
        <f>IF(M779&lt;25,1,1+(M779-25)/M779)</f>
        <v>1.4444444444444444</v>
      </c>
      <c r="Z779" s="10">
        <v>1</v>
      </c>
      <c r="AA779" s="28">
        <f>U779*Y779*Z779</f>
        <v>69.333333333333329</v>
      </c>
      <c r="AB779" s="28"/>
      <c r="AC779" s="28">
        <f>AA779+AB779</f>
        <v>69.333333333333329</v>
      </c>
      <c r="AD779" s="10"/>
      <c r="AE779" s="49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39"/>
      <c r="BQ779" s="39"/>
      <c r="BR779" s="39"/>
      <c r="BS779" s="39"/>
      <c r="BT779" s="39"/>
      <c r="BU779" s="39"/>
      <c r="BV779" s="39"/>
      <c r="BW779" s="39"/>
      <c r="BX779" s="39"/>
      <c r="BY779" s="39"/>
      <c r="BZ779" s="39"/>
      <c r="CA779" s="39"/>
      <c r="CB779" s="39"/>
      <c r="CC779" s="39"/>
      <c r="CD779" s="39"/>
      <c r="CE779" s="39"/>
      <c r="CF779" s="39"/>
      <c r="CG779" s="39"/>
    </row>
    <row r="780" spans="1:85" s="18" customFormat="1" outlineLevel="2" x14ac:dyDescent="0.15">
      <c r="A780" s="21"/>
      <c r="B780" s="21"/>
      <c r="C780" s="21" t="s">
        <v>2606</v>
      </c>
      <c r="D780" s="21" t="s">
        <v>2580</v>
      </c>
      <c r="E780" s="21" t="s">
        <v>2581</v>
      </c>
      <c r="F780" s="21"/>
      <c r="G780" s="21" t="s">
        <v>84</v>
      </c>
      <c r="H780" s="71" t="s">
        <v>2609</v>
      </c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 t="s">
        <v>29</v>
      </c>
      <c r="AC780" s="35">
        <v>18.670000000000002</v>
      </c>
      <c r="AD780" s="21" t="s">
        <v>2745</v>
      </c>
      <c r="AE780" s="4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39"/>
      <c r="BQ780" s="39"/>
      <c r="BR780" s="39"/>
      <c r="BS780" s="39"/>
      <c r="BT780" s="39"/>
      <c r="BU780" s="39"/>
      <c r="BV780" s="39"/>
      <c r="BW780" s="39"/>
      <c r="BX780" s="39"/>
      <c r="BY780" s="39"/>
      <c r="BZ780" s="39"/>
      <c r="CA780" s="39"/>
      <c r="CB780" s="39"/>
      <c r="CC780" s="39"/>
      <c r="CD780" s="39"/>
      <c r="CE780" s="39"/>
      <c r="CF780" s="39"/>
      <c r="CG780" s="39"/>
    </row>
    <row r="781" spans="1:85" s="18" customFormat="1" outlineLevel="2" x14ac:dyDescent="0.15">
      <c r="A781" s="21"/>
      <c r="B781" s="21"/>
      <c r="C781" s="21" t="s">
        <v>1828</v>
      </c>
      <c r="D781" s="21" t="s">
        <v>1380</v>
      </c>
      <c r="E781" s="21" t="s">
        <v>2578</v>
      </c>
      <c r="F781" s="21"/>
      <c r="G781" s="21" t="s">
        <v>84</v>
      </c>
      <c r="H781" s="71" t="s">
        <v>2542</v>
      </c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>
        <v>23.3</v>
      </c>
      <c r="AD781" s="21" t="s">
        <v>2745</v>
      </c>
      <c r="AE781" s="4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39"/>
      <c r="BQ781" s="39"/>
      <c r="BR781" s="39"/>
      <c r="BS781" s="39"/>
      <c r="BT781" s="39"/>
      <c r="BU781" s="39"/>
      <c r="BV781" s="39"/>
      <c r="BW781" s="39"/>
      <c r="BX781" s="39"/>
      <c r="BY781" s="39"/>
      <c r="BZ781" s="39"/>
      <c r="CA781" s="39"/>
      <c r="CB781" s="39"/>
      <c r="CC781" s="39"/>
      <c r="CD781" s="39"/>
      <c r="CE781" s="39"/>
      <c r="CF781" s="39"/>
      <c r="CG781" s="39"/>
    </row>
    <row r="782" spans="1:85" s="18" customFormat="1" outlineLevel="2" x14ac:dyDescent="0.15">
      <c r="A782" s="10"/>
      <c r="B782" s="10"/>
      <c r="C782" s="25"/>
      <c r="D782" s="10"/>
      <c r="E782" s="27" t="s">
        <v>2320</v>
      </c>
      <c r="F782" s="10"/>
      <c r="G782" s="21" t="s">
        <v>84</v>
      </c>
      <c r="H782" s="72" t="s">
        <v>85</v>
      </c>
      <c r="I782" s="10"/>
      <c r="J782" s="10"/>
      <c r="K782" s="10"/>
      <c r="L782" s="10"/>
      <c r="M782" s="29">
        <v>6</v>
      </c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28"/>
      <c r="Z782" s="10"/>
      <c r="AA782" s="28"/>
      <c r="AB782" s="28"/>
      <c r="AC782" s="28">
        <f>M782*14</f>
        <v>84</v>
      </c>
      <c r="AD782" s="10"/>
      <c r="AE782" s="4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39"/>
      <c r="BQ782" s="39"/>
      <c r="BR782" s="39"/>
      <c r="BS782" s="39"/>
      <c r="BT782" s="39"/>
      <c r="BU782" s="39"/>
      <c r="BV782" s="39"/>
      <c r="BW782" s="39"/>
      <c r="BX782" s="39"/>
      <c r="BY782" s="39"/>
      <c r="BZ782" s="39"/>
      <c r="CA782" s="39"/>
      <c r="CB782" s="39"/>
      <c r="CC782" s="39"/>
      <c r="CD782" s="39"/>
      <c r="CE782" s="39"/>
      <c r="CF782" s="39"/>
      <c r="CG782" s="39"/>
    </row>
    <row r="783" spans="1:85" s="18" customFormat="1" outlineLevel="2" x14ac:dyDescent="0.15">
      <c r="A783" s="10">
        <v>2015</v>
      </c>
      <c r="B783" s="21" t="s">
        <v>1596</v>
      </c>
      <c r="C783" s="26" t="s">
        <v>1597</v>
      </c>
      <c r="D783" s="21" t="s">
        <v>1413</v>
      </c>
      <c r="E783" s="21" t="s">
        <v>2277</v>
      </c>
      <c r="F783" s="10">
        <v>2</v>
      </c>
      <c r="G783" s="21" t="s">
        <v>84</v>
      </c>
      <c r="H783" s="71" t="s">
        <v>2498</v>
      </c>
      <c r="I783" s="21" t="s">
        <v>105</v>
      </c>
      <c r="J783" s="21" t="s">
        <v>60</v>
      </c>
      <c r="K783" s="21" t="s">
        <v>64</v>
      </c>
      <c r="L783" s="10">
        <v>100</v>
      </c>
      <c r="M783" s="10">
        <v>61</v>
      </c>
      <c r="N783" s="21" t="s">
        <v>1598</v>
      </c>
      <c r="O783" s="21" t="s">
        <v>472</v>
      </c>
      <c r="P783" s="21" t="s">
        <v>28</v>
      </c>
      <c r="Q783" s="21" t="s">
        <v>1543</v>
      </c>
      <c r="R783" s="21" t="s">
        <v>2075</v>
      </c>
      <c r="S783" s="10">
        <v>1</v>
      </c>
      <c r="T783" s="21" t="s">
        <v>31</v>
      </c>
      <c r="U783" s="21" t="s">
        <v>31</v>
      </c>
      <c r="V783" s="21" t="s">
        <v>31</v>
      </c>
      <c r="W783" s="21" t="s">
        <v>31</v>
      </c>
      <c r="X783" s="10"/>
      <c r="Y783" s="28">
        <f>IF(M783&lt;25,1,1+(M783-25)/M783)</f>
        <v>1.5901639344262295</v>
      </c>
      <c r="Z783" s="10"/>
      <c r="AA783" s="28"/>
      <c r="AB783" s="28"/>
      <c r="AC783" s="28">
        <f>32*Y783*F783</f>
        <v>101.77049180327869</v>
      </c>
      <c r="AD783" s="10"/>
      <c r="AE783" s="4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39"/>
      <c r="BQ783" s="39"/>
      <c r="BR783" s="39"/>
      <c r="BS783" s="39"/>
      <c r="BT783" s="39"/>
      <c r="BU783" s="39"/>
      <c r="BV783" s="39"/>
      <c r="BW783" s="39"/>
      <c r="BX783" s="39"/>
      <c r="BY783" s="39"/>
      <c r="BZ783" s="39"/>
      <c r="CA783" s="39"/>
      <c r="CB783" s="39"/>
      <c r="CC783" s="39"/>
      <c r="CD783" s="39"/>
      <c r="CE783" s="39"/>
      <c r="CF783" s="39"/>
      <c r="CG783" s="39"/>
    </row>
    <row r="784" spans="1:85" s="18" customFormat="1" outlineLevel="2" x14ac:dyDescent="0.15">
      <c r="A784" s="57"/>
      <c r="B784" s="52"/>
      <c r="C784" s="58"/>
      <c r="D784" s="52"/>
      <c r="E784" s="52" t="s">
        <v>2798</v>
      </c>
      <c r="F784" s="52"/>
      <c r="G784" s="21" t="s">
        <v>84</v>
      </c>
      <c r="H784" s="78" t="s">
        <v>2955</v>
      </c>
      <c r="I784" s="52"/>
      <c r="J784" s="52"/>
      <c r="K784" s="52"/>
      <c r="L784" s="52"/>
      <c r="M784" s="53">
        <v>5</v>
      </c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4"/>
      <c r="Y784" s="55"/>
      <c r="Z784" s="54"/>
      <c r="AA784" s="55"/>
      <c r="AB784" s="55"/>
      <c r="AC784" s="55">
        <f>2*M784</f>
        <v>10</v>
      </c>
      <c r="AD784" s="54"/>
      <c r="AE784" s="4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39"/>
      <c r="BQ784" s="39"/>
      <c r="BR784" s="39"/>
      <c r="BS784" s="39"/>
      <c r="BT784" s="39"/>
      <c r="BU784" s="39"/>
      <c r="BV784" s="39"/>
      <c r="BW784" s="39"/>
      <c r="BX784" s="39"/>
      <c r="BY784" s="39"/>
      <c r="BZ784" s="39"/>
      <c r="CA784" s="39"/>
      <c r="CB784" s="39"/>
      <c r="CC784" s="39"/>
      <c r="CD784" s="39"/>
      <c r="CE784" s="39"/>
      <c r="CF784" s="39"/>
      <c r="CG784" s="39"/>
    </row>
    <row r="785" spans="1:85" s="18" customFormat="1" outlineLevel="1" x14ac:dyDescent="0.15">
      <c r="A785" s="57"/>
      <c r="B785" s="52"/>
      <c r="C785" s="58"/>
      <c r="D785" s="52"/>
      <c r="E785" s="52"/>
      <c r="F785" s="52"/>
      <c r="G785" s="88" t="s">
        <v>3168</v>
      </c>
      <c r="H785" s="78"/>
      <c r="I785" s="52"/>
      <c r="J785" s="52"/>
      <c r="K785" s="52"/>
      <c r="L785" s="52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4"/>
      <c r="Y785" s="55"/>
      <c r="Z785" s="54"/>
      <c r="AA785" s="55"/>
      <c r="AB785" s="55"/>
      <c r="AC785" s="55">
        <f>SUBTOTAL(9,AC778:AC784)</f>
        <v>363.07382513661202</v>
      </c>
      <c r="AD785" s="54"/>
      <c r="AE785" s="4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39"/>
      <c r="BQ785" s="39"/>
      <c r="BR785" s="39"/>
      <c r="BS785" s="39"/>
      <c r="BT785" s="39"/>
      <c r="BU785" s="39"/>
      <c r="BV785" s="39"/>
      <c r="BW785" s="39"/>
      <c r="BX785" s="39"/>
      <c r="BY785" s="39"/>
      <c r="BZ785" s="39"/>
      <c r="CA785" s="39"/>
      <c r="CB785" s="39"/>
      <c r="CC785" s="39"/>
      <c r="CD785" s="39"/>
      <c r="CE785" s="39"/>
      <c r="CF785" s="39"/>
      <c r="CG785" s="39"/>
    </row>
    <row r="786" spans="1:85" s="18" customFormat="1" outlineLevel="2" x14ac:dyDescent="0.15">
      <c r="A786" s="57"/>
      <c r="B786" s="52"/>
      <c r="C786" s="58"/>
      <c r="D786" s="52"/>
      <c r="E786" s="52" t="s">
        <v>2798</v>
      </c>
      <c r="F786" s="52"/>
      <c r="G786" s="21" t="s">
        <v>3046</v>
      </c>
      <c r="H786" s="78" t="s">
        <v>2956</v>
      </c>
      <c r="I786" s="52"/>
      <c r="J786" s="52"/>
      <c r="K786" s="52"/>
      <c r="L786" s="52"/>
      <c r="M786" s="53">
        <v>10</v>
      </c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4"/>
      <c r="Y786" s="55"/>
      <c r="Z786" s="54"/>
      <c r="AA786" s="55"/>
      <c r="AB786" s="55"/>
      <c r="AC786" s="55">
        <f>2*M786</f>
        <v>20</v>
      </c>
      <c r="AD786" s="54"/>
      <c r="AE786" s="49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39"/>
      <c r="BQ786" s="39"/>
      <c r="BR786" s="39"/>
      <c r="BS786" s="39"/>
      <c r="BT786" s="39"/>
      <c r="BU786" s="39"/>
      <c r="BV786" s="39"/>
      <c r="BW786" s="39"/>
      <c r="BX786" s="39"/>
      <c r="BY786" s="39"/>
      <c r="BZ786" s="39"/>
      <c r="CA786" s="39"/>
      <c r="CB786" s="39"/>
      <c r="CC786" s="39"/>
      <c r="CD786" s="39"/>
      <c r="CE786" s="39"/>
      <c r="CF786" s="39"/>
      <c r="CG786" s="39"/>
    </row>
    <row r="787" spans="1:85" s="18" customFormat="1" outlineLevel="1" x14ac:dyDescent="0.15">
      <c r="A787" s="57"/>
      <c r="B787" s="52"/>
      <c r="C787" s="58"/>
      <c r="D787" s="52"/>
      <c r="E787" s="52"/>
      <c r="F787" s="52"/>
      <c r="G787" s="88" t="s">
        <v>3169</v>
      </c>
      <c r="H787" s="78"/>
      <c r="I787" s="52"/>
      <c r="J787" s="52"/>
      <c r="K787" s="52"/>
      <c r="L787" s="52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4"/>
      <c r="Y787" s="55"/>
      <c r="Z787" s="54"/>
      <c r="AA787" s="55"/>
      <c r="AB787" s="55"/>
      <c r="AC787" s="55">
        <f>SUBTOTAL(9,AC786:AC786)</f>
        <v>20</v>
      </c>
      <c r="AD787" s="54"/>
      <c r="AE787" s="49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39"/>
      <c r="BQ787" s="39"/>
      <c r="BR787" s="39"/>
      <c r="BS787" s="39"/>
      <c r="BT787" s="39"/>
      <c r="BU787" s="39"/>
      <c r="BV787" s="39"/>
      <c r="BW787" s="39"/>
      <c r="BX787" s="39"/>
      <c r="BY787" s="39"/>
      <c r="BZ787" s="39"/>
      <c r="CA787" s="39"/>
      <c r="CB787" s="39"/>
      <c r="CC787" s="39"/>
      <c r="CD787" s="39"/>
      <c r="CE787" s="39"/>
      <c r="CF787" s="39"/>
      <c r="CG787" s="39"/>
    </row>
    <row r="788" spans="1:85" s="18" customFormat="1" outlineLevel="2" x14ac:dyDescent="0.15">
      <c r="A788" s="10">
        <v>2015</v>
      </c>
      <c r="B788" s="21" t="s">
        <v>1958</v>
      </c>
      <c r="C788" s="26" t="s">
        <v>1959</v>
      </c>
      <c r="D788" s="21" t="s">
        <v>1413</v>
      </c>
      <c r="E788" s="21" t="s">
        <v>2280</v>
      </c>
      <c r="F788" s="10">
        <v>3</v>
      </c>
      <c r="G788" s="21" t="s">
        <v>1988</v>
      </c>
      <c r="H788" s="71" t="s">
        <v>1989</v>
      </c>
      <c r="I788" s="21" t="s">
        <v>23</v>
      </c>
      <c r="J788" s="21" t="s">
        <v>24</v>
      </c>
      <c r="K788" s="21" t="s">
        <v>45</v>
      </c>
      <c r="L788" s="10">
        <v>108</v>
      </c>
      <c r="M788" s="10">
        <v>54</v>
      </c>
      <c r="N788" s="21" t="s">
        <v>1449</v>
      </c>
      <c r="O788" s="21" t="s">
        <v>88</v>
      </c>
      <c r="P788" s="21" t="s">
        <v>28</v>
      </c>
      <c r="Q788" s="21" t="s">
        <v>42</v>
      </c>
      <c r="R788" s="21" t="s">
        <v>1990</v>
      </c>
      <c r="S788" s="10">
        <v>1</v>
      </c>
      <c r="T788" s="10">
        <v>48</v>
      </c>
      <c r="U788" s="10">
        <v>48</v>
      </c>
      <c r="V788" s="21" t="s">
        <v>31</v>
      </c>
      <c r="W788" s="21" t="s">
        <v>31</v>
      </c>
      <c r="X788" s="10"/>
      <c r="Y788" s="28">
        <f>IF(M788&lt;25,1,1+(M788-25)/M788)</f>
        <v>1.5370370370370372</v>
      </c>
      <c r="Z788" s="10">
        <v>1</v>
      </c>
      <c r="AA788" s="28">
        <f>U788*Y788*Z788</f>
        <v>73.777777777777786</v>
      </c>
      <c r="AB788" s="28"/>
      <c r="AC788" s="28">
        <f>AA788+AB788</f>
        <v>73.777777777777786</v>
      </c>
      <c r="AD788" s="10"/>
      <c r="AE788" s="4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39"/>
      <c r="BQ788" s="39"/>
      <c r="BR788" s="39"/>
      <c r="BS788" s="39"/>
      <c r="BT788" s="39"/>
      <c r="BU788" s="39"/>
      <c r="BV788" s="39"/>
      <c r="BW788" s="39"/>
      <c r="BX788" s="39"/>
      <c r="BY788" s="39"/>
      <c r="BZ788" s="39"/>
      <c r="CA788" s="39"/>
      <c r="CB788" s="39"/>
      <c r="CC788" s="39"/>
      <c r="CD788" s="39"/>
      <c r="CE788" s="39"/>
      <c r="CF788" s="39"/>
      <c r="CG788" s="39"/>
    </row>
    <row r="789" spans="1:85" s="18" customFormat="1" outlineLevel="2" x14ac:dyDescent="0.15">
      <c r="A789" s="21"/>
      <c r="B789" s="21"/>
      <c r="C789" s="21" t="s">
        <v>1922</v>
      </c>
      <c r="D789" s="21" t="s">
        <v>1380</v>
      </c>
      <c r="E789" s="21" t="s">
        <v>2578</v>
      </c>
      <c r="F789" s="21"/>
      <c r="G789" s="21" t="s">
        <v>1988</v>
      </c>
      <c r="H789" s="71" t="s">
        <v>2570</v>
      </c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>
        <v>35.93</v>
      </c>
      <c r="AD789" s="21" t="s">
        <v>2745</v>
      </c>
      <c r="AE789" s="4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39"/>
      <c r="BQ789" s="39"/>
      <c r="BR789" s="39"/>
      <c r="BS789" s="39"/>
      <c r="BT789" s="39"/>
      <c r="BU789" s="39"/>
      <c r="BV789" s="39"/>
      <c r="BW789" s="39"/>
      <c r="BX789" s="39"/>
      <c r="BY789" s="39"/>
      <c r="BZ789" s="39"/>
      <c r="CA789" s="39"/>
      <c r="CB789" s="39"/>
      <c r="CC789" s="39"/>
      <c r="CD789" s="39"/>
      <c r="CE789" s="39"/>
      <c r="CF789" s="39"/>
      <c r="CG789" s="39"/>
    </row>
    <row r="790" spans="1:85" s="18" customFormat="1" outlineLevel="2" x14ac:dyDescent="0.15">
      <c r="A790" s="10"/>
      <c r="B790" s="10"/>
      <c r="C790" s="25"/>
      <c r="D790" s="10"/>
      <c r="E790" s="27" t="s">
        <v>2320</v>
      </c>
      <c r="F790" s="10"/>
      <c r="G790" s="21" t="s">
        <v>1988</v>
      </c>
      <c r="H790" s="72" t="s">
        <v>1989</v>
      </c>
      <c r="I790" s="10"/>
      <c r="J790" s="10"/>
      <c r="K790" s="10"/>
      <c r="L790" s="10"/>
      <c r="M790" s="29">
        <v>3</v>
      </c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28"/>
      <c r="Z790" s="10"/>
      <c r="AA790" s="28"/>
      <c r="AB790" s="28"/>
      <c r="AC790" s="28">
        <f>M790*14</f>
        <v>42</v>
      </c>
      <c r="AD790" s="10"/>
      <c r="AE790" s="4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39"/>
      <c r="BQ790" s="39"/>
      <c r="BR790" s="39"/>
      <c r="BS790" s="39"/>
      <c r="BT790" s="39"/>
      <c r="BU790" s="39"/>
      <c r="BV790" s="39"/>
      <c r="BW790" s="39"/>
      <c r="BX790" s="39"/>
      <c r="BY790" s="39"/>
      <c r="BZ790" s="39"/>
      <c r="CA790" s="39"/>
      <c r="CB790" s="39"/>
      <c r="CC790" s="39"/>
      <c r="CD790" s="39"/>
      <c r="CE790" s="39"/>
      <c r="CF790" s="39"/>
      <c r="CG790" s="39"/>
    </row>
    <row r="791" spans="1:85" s="18" customFormat="1" outlineLevel="2" x14ac:dyDescent="0.15">
      <c r="A791" s="10">
        <v>2014</v>
      </c>
      <c r="B791" s="21" t="s">
        <v>1347</v>
      </c>
      <c r="C791" s="26" t="s">
        <v>1348</v>
      </c>
      <c r="D791" s="21" t="s">
        <v>1379</v>
      </c>
      <c r="E791" s="19" t="s">
        <v>2530</v>
      </c>
      <c r="F791" s="10" t="s">
        <v>2531</v>
      </c>
      <c r="G791" s="21" t="s">
        <v>1988</v>
      </c>
      <c r="H791" s="74" t="s">
        <v>1989</v>
      </c>
      <c r="I791" s="52"/>
      <c r="J791" s="52"/>
      <c r="K791" s="52"/>
      <c r="L791" s="52"/>
      <c r="M791" s="51">
        <v>2</v>
      </c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4"/>
      <c r="Y791" s="55"/>
      <c r="Z791" s="54"/>
      <c r="AA791" s="55"/>
      <c r="AB791" s="55"/>
      <c r="AC791" s="28">
        <f>0.3*13*M791</f>
        <v>7.8</v>
      </c>
      <c r="AD791" s="54"/>
      <c r="AE791" s="4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39"/>
      <c r="BQ791" s="39"/>
      <c r="BR791" s="39"/>
      <c r="BS791" s="39"/>
      <c r="BT791" s="39"/>
      <c r="BU791" s="39"/>
      <c r="BV791" s="39"/>
      <c r="BW791" s="39"/>
      <c r="BX791" s="39"/>
      <c r="BY791" s="39"/>
      <c r="BZ791" s="39"/>
      <c r="CA791" s="39"/>
      <c r="CB791" s="39"/>
      <c r="CC791" s="39"/>
      <c r="CD791" s="39"/>
      <c r="CE791" s="39"/>
      <c r="CF791" s="39"/>
      <c r="CG791" s="39"/>
    </row>
    <row r="792" spans="1:85" s="18" customFormat="1" outlineLevel="2" x14ac:dyDescent="0.15">
      <c r="A792" s="57"/>
      <c r="B792" s="52"/>
      <c r="C792" s="58"/>
      <c r="D792" s="52"/>
      <c r="E792" s="52" t="s">
        <v>2798</v>
      </c>
      <c r="F792" s="52"/>
      <c r="G792" s="21" t="s">
        <v>1988</v>
      </c>
      <c r="H792" s="78" t="s">
        <v>2957</v>
      </c>
      <c r="I792" s="52"/>
      <c r="J792" s="52"/>
      <c r="K792" s="52"/>
      <c r="L792" s="52"/>
      <c r="M792" s="53">
        <v>9</v>
      </c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4"/>
      <c r="Y792" s="55"/>
      <c r="Z792" s="54"/>
      <c r="AA792" s="55"/>
      <c r="AB792" s="55"/>
      <c r="AC792" s="55">
        <f>2*M792</f>
        <v>18</v>
      </c>
      <c r="AD792" s="54"/>
      <c r="AE792" s="4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39"/>
      <c r="BQ792" s="39"/>
      <c r="BR792" s="39"/>
      <c r="BS792" s="39"/>
      <c r="BT792" s="39"/>
      <c r="BU792" s="39"/>
      <c r="BV792" s="39"/>
      <c r="BW792" s="39"/>
      <c r="BX792" s="39"/>
      <c r="BY792" s="39"/>
      <c r="BZ792" s="39"/>
      <c r="CA792" s="39"/>
      <c r="CB792" s="39"/>
      <c r="CC792" s="39"/>
      <c r="CD792" s="39"/>
      <c r="CE792" s="39"/>
      <c r="CF792" s="39"/>
      <c r="CG792" s="39"/>
    </row>
    <row r="793" spans="1:85" s="18" customFormat="1" outlineLevel="1" x14ac:dyDescent="0.15">
      <c r="A793" s="57"/>
      <c r="B793" s="52"/>
      <c r="C793" s="58"/>
      <c r="D793" s="52"/>
      <c r="E793" s="52"/>
      <c r="F793" s="52"/>
      <c r="G793" s="88" t="s">
        <v>3170</v>
      </c>
      <c r="H793" s="78"/>
      <c r="I793" s="52"/>
      <c r="J793" s="52"/>
      <c r="K793" s="52"/>
      <c r="L793" s="52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4"/>
      <c r="Y793" s="55"/>
      <c r="Z793" s="54"/>
      <c r="AA793" s="55"/>
      <c r="AB793" s="55"/>
      <c r="AC793" s="55">
        <f>SUBTOTAL(9,AC788:AC792)</f>
        <v>177.50777777777779</v>
      </c>
      <c r="AD793" s="54"/>
      <c r="AE793" s="4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39"/>
      <c r="BQ793" s="39"/>
      <c r="BR793" s="39"/>
      <c r="BS793" s="39"/>
      <c r="BT793" s="39"/>
      <c r="BU793" s="39"/>
      <c r="BV793" s="39"/>
      <c r="BW793" s="39"/>
      <c r="BX793" s="39"/>
      <c r="BY793" s="39"/>
      <c r="BZ793" s="39"/>
      <c r="CA793" s="39"/>
      <c r="CB793" s="39"/>
      <c r="CC793" s="39"/>
      <c r="CD793" s="39"/>
      <c r="CE793" s="39"/>
      <c r="CF793" s="39"/>
      <c r="CG793" s="39"/>
    </row>
    <row r="794" spans="1:85" s="18" customFormat="1" outlineLevel="2" x14ac:dyDescent="0.15">
      <c r="A794" s="10">
        <v>2016</v>
      </c>
      <c r="B794" s="21" t="s">
        <v>1451</v>
      </c>
      <c r="C794" s="26" t="s">
        <v>1452</v>
      </c>
      <c r="D794" s="21" t="s">
        <v>1413</v>
      </c>
      <c r="E794" s="21" t="s">
        <v>139</v>
      </c>
      <c r="F794" s="10">
        <v>4</v>
      </c>
      <c r="G794" s="21" t="s">
        <v>1453</v>
      </c>
      <c r="H794" s="71" t="s">
        <v>1454</v>
      </c>
      <c r="I794" s="21" t="s">
        <v>41</v>
      </c>
      <c r="J794" s="21" t="s">
        <v>24</v>
      </c>
      <c r="K794" s="21" t="s">
        <v>45</v>
      </c>
      <c r="L794" s="10">
        <v>50</v>
      </c>
      <c r="M794" s="10">
        <v>14</v>
      </c>
      <c r="N794" s="21" t="s">
        <v>1455</v>
      </c>
      <c r="O794" s="21" t="s">
        <v>560</v>
      </c>
      <c r="P794" s="21" t="s">
        <v>28</v>
      </c>
      <c r="Q794" s="21" t="s">
        <v>29</v>
      </c>
      <c r="R794" s="21" t="s">
        <v>1456</v>
      </c>
      <c r="S794" s="10">
        <v>1</v>
      </c>
      <c r="T794" s="10">
        <v>64</v>
      </c>
      <c r="U794" s="10">
        <v>64</v>
      </c>
      <c r="V794" s="21" t="s">
        <v>31</v>
      </c>
      <c r="W794" s="21" t="s">
        <v>31</v>
      </c>
      <c r="X794" s="10"/>
      <c r="Y794" s="28">
        <f>IF(M794&lt;25,1,1+(M794-25)/M794)</f>
        <v>1</v>
      </c>
      <c r="Z794" s="10">
        <v>1</v>
      </c>
      <c r="AA794" s="28"/>
      <c r="AB794" s="28"/>
      <c r="AC794" s="28">
        <f>T794*Z794</f>
        <v>64</v>
      </c>
      <c r="AD794" s="10"/>
      <c r="AE794" s="4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G794" s="39"/>
      <c r="BH794" s="39"/>
      <c r="BI794" s="39"/>
      <c r="BJ794" s="39"/>
      <c r="BK794" s="39"/>
      <c r="BL794" s="39"/>
      <c r="BM794" s="39"/>
      <c r="BN794" s="39"/>
      <c r="BO794" s="39"/>
      <c r="BP794" s="39"/>
      <c r="BQ794" s="39"/>
      <c r="BR794" s="39"/>
      <c r="BS794" s="39"/>
      <c r="BT794" s="39"/>
      <c r="BU794" s="39"/>
      <c r="BV794" s="39"/>
      <c r="BW794" s="39"/>
      <c r="BX794" s="39"/>
      <c r="BY794" s="39"/>
      <c r="BZ794" s="39"/>
      <c r="CA794" s="39"/>
      <c r="CB794" s="39"/>
      <c r="CC794" s="39"/>
      <c r="CD794" s="39"/>
      <c r="CE794" s="39"/>
      <c r="CF794" s="39"/>
      <c r="CG794" s="39"/>
    </row>
    <row r="795" spans="1:85" s="21" customFormat="1" outlineLevel="2" x14ac:dyDescent="0.15">
      <c r="A795" s="10">
        <v>2015</v>
      </c>
      <c r="B795" s="21" t="s">
        <v>2023</v>
      </c>
      <c r="C795" s="26" t="s">
        <v>2024</v>
      </c>
      <c r="D795" s="21" t="s">
        <v>1413</v>
      </c>
      <c r="E795" s="21" t="s">
        <v>2280</v>
      </c>
      <c r="F795" s="10">
        <v>3</v>
      </c>
      <c r="G795" s="21" t="s">
        <v>1453</v>
      </c>
      <c r="H795" s="71" t="s">
        <v>1454</v>
      </c>
      <c r="I795" s="21" t="s">
        <v>41</v>
      </c>
      <c r="J795" s="21" t="s">
        <v>24</v>
      </c>
      <c r="K795" s="21" t="s">
        <v>45</v>
      </c>
      <c r="L795" s="10">
        <v>224</v>
      </c>
      <c r="M795" s="10">
        <v>58</v>
      </c>
      <c r="N795" s="21" t="s">
        <v>1425</v>
      </c>
      <c r="O795" s="21" t="s">
        <v>281</v>
      </c>
      <c r="P795" s="21" t="s">
        <v>28</v>
      </c>
      <c r="Q795" s="21" t="s">
        <v>1860</v>
      </c>
      <c r="R795" s="21" t="s">
        <v>2025</v>
      </c>
      <c r="S795" s="10">
        <v>1</v>
      </c>
      <c r="T795" s="10">
        <v>48</v>
      </c>
      <c r="U795" s="10">
        <v>48</v>
      </c>
      <c r="V795" s="21" t="s">
        <v>31</v>
      </c>
      <c r="W795" s="21" t="s">
        <v>31</v>
      </c>
      <c r="X795" s="10"/>
      <c r="Y795" s="28">
        <f>IF(M795&lt;25,1,1+(M795-25)/M795)</f>
        <v>1.5689655172413794</v>
      </c>
      <c r="Z795" s="10">
        <v>1</v>
      </c>
      <c r="AA795" s="28">
        <f>U795*Y795*Z795</f>
        <v>75.310344827586221</v>
      </c>
      <c r="AB795" s="28"/>
      <c r="AC795" s="28">
        <f>AA795+AB795</f>
        <v>75.310344827586221</v>
      </c>
      <c r="AD795" s="10"/>
      <c r="AE795" s="42"/>
      <c r="AF795" s="42"/>
      <c r="AG795" s="42"/>
      <c r="AH795" s="42"/>
      <c r="AI795" s="42"/>
      <c r="AJ795" s="42"/>
      <c r="AK795" s="42"/>
      <c r="AL795" s="42"/>
      <c r="AM795" s="42"/>
      <c r="AN795" s="42"/>
      <c r="AO795" s="42"/>
      <c r="AP795" s="42"/>
      <c r="AQ795" s="42"/>
      <c r="AR795" s="42"/>
      <c r="AS795" s="42"/>
      <c r="AT795" s="42"/>
      <c r="AU795" s="42"/>
      <c r="AV795" s="42"/>
      <c r="AW795" s="42"/>
      <c r="AX795" s="42"/>
      <c r="AY795" s="42"/>
      <c r="AZ795" s="40"/>
    </row>
    <row r="796" spans="1:85" s="35" customFormat="1" outlineLevel="2" x14ac:dyDescent="0.15">
      <c r="A796" s="21"/>
      <c r="B796" s="21"/>
      <c r="C796" s="21" t="s">
        <v>1997</v>
      </c>
      <c r="D796" s="21" t="s">
        <v>1380</v>
      </c>
      <c r="E796" s="21" t="s">
        <v>2578</v>
      </c>
      <c r="F796" s="21"/>
      <c r="G796" s="21" t="s">
        <v>1453</v>
      </c>
      <c r="H796" s="71" t="s">
        <v>2554</v>
      </c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>
        <v>24.86</v>
      </c>
      <c r="AD796" s="21" t="s">
        <v>2745</v>
      </c>
      <c r="AE796" s="42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1"/>
    </row>
    <row r="797" spans="1:85" s="35" customFormat="1" outlineLevel="2" x14ac:dyDescent="0.15">
      <c r="A797" s="61">
        <v>2016</v>
      </c>
      <c r="B797" s="61" t="s">
        <v>461</v>
      </c>
      <c r="C797" s="61" t="s">
        <v>462</v>
      </c>
      <c r="D797" s="61" t="s">
        <v>2747</v>
      </c>
      <c r="E797" s="61" t="s">
        <v>2748</v>
      </c>
      <c r="F797" s="62" t="s">
        <v>2749</v>
      </c>
      <c r="G797" s="62" t="s">
        <v>1453</v>
      </c>
      <c r="H797" s="73" t="s">
        <v>1454</v>
      </c>
      <c r="I797" s="62"/>
      <c r="J797" s="62"/>
      <c r="K797" s="62"/>
      <c r="L797" s="62"/>
      <c r="M797" s="62">
        <v>99</v>
      </c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>
        <v>2</v>
      </c>
      <c r="Y797" s="62"/>
      <c r="Z797" s="62"/>
      <c r="AA797" s="62"/>
      <c r="AB797" s="62"/>
      <c r="AC797" s="62">
        <v>191.4</v>
      </c>
      <c r="AD797" s="62"/>
      <c r="AE797" s="42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1"/>
    </row>
    <row r="798" spans="1:85" s="35" customFormat="1" outlineLevel="2" x14ac:dyDescent="0.15">
      <c r="A798" s="10"/>
      <c r="B798" s="10"/>
      <c r="C798" s="25"/>
      <c r="D798" s="10"/>
      <c r="E798" s="27" t="s">
        <v>2320</v>
      </c>
      <c r="F798" s="10"/>
      <c r="G798" s="21" t="s">
        <v>1453</v>
      </c>
      <c r="H798" s="72" t="s">
        <v>1454</v>
      </c>
      <c r="I798" s="10"/>
      <c r="J798" s="10"/>
      <c r="K798" s="10"/>
      <c r="L798" s="10"/>
      <c r="M798" s="29">
        <v>2</v>
      </c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28"/>
      <c r="Z798" s="10"/>
      <c r="AA798" s="28"/>
      <c r="AB798" s="28"/>
      <c r="AC798" s="28">
        <f>M798*14</f>
        <v>28</v>
      </c>
      <c r="AD798" s="10"/>
      <c r="AE798" s="42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1"/>
    </row>
    <row r="799" spans="1:85" s="35" customFormat="1" outlineLevel="2" x14ac:dyDescent="0.15">
      <c r="A799" s="10">
        <v>2014</v>
      </c>
      <c r="B799" s="21" t="s">
        <v>1347</v>
      </c>
      <c r="C799" s="26" t="s">
        <v>1348</v>
      </c>
      <c r="D799" s="21" t="s">
        <v>1379</v>
      </c>
      <c r="E799" s="19" t="s">
        <v>2530</v>
      </c>
      <c r="F799" s="10" t="s">
        <v>2531</v>
      </c>
      <c r="G799" s="21" t="s">
        <v>1453</v>
      </c>
      <c r="H799" s="72" t="s">
        <v>1454</v>
      </c>
      <c r="I799" s="52"/>
      <c r="J799" s="52"/>
      <c r="K799" s="52"/>
      <c r="L799" s="52"/>
      <c r="M799" s="51">
        <v>6</v>
      </c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4"/>
      <c r="Y799" s="55"/>
      <c r="Z799" s="54"/>
      <c r="AA799" s="55"/>
      <c r="AB799" s="55"/>
      <c r="AC799" s="28">
        <f>0.3*13*M799</f>
        <v>23.4</v>
      </c>
      <c r="AD799" s="54"/>
      <c r="AE799" s="42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1"/>
    </row>
    <row r="800" spans="1:85" s="35" customFormat="1" outlineLevel="2" x14ac:dyDescent="0.15">
      <c r="A800" s="57"/>
      <c r="B800" s="52"/>
      <c r="C800" s="58"/>
      <c r="D800" s="52"/>
      <c r="E800" s="52" t="s">
        <v>2798</v>
      </c>
      <c r="F800" s="52"/>
      <c r="G800" s="21" t="s">
        <v>1453</v>
      </c>
      <c r="H800" s="78" t="s">
        <v>2958</v>
      </c>
      <c r="I800" s="52"/>
      <c r="J800" s="52"/>
      <c r="K800" s="52"/>
      <c r="L800" s="52"/>
      <c r="M800" s="53">
        <v>10</v>
      </c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4"/>
      <c r="Y800" s="55"/>
      <c r="Z800" s="54"/>
      <c r="AA800" s="55"/>
      <c r="AB800" s="55"/>
      <c r="AC800" s="55">
        <f>2*M800</f>
        <v>20</v>
      </c>
      <c r="AD800" s="54"/>
      <c r="AE800" s="42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1"/>
    </row>
    <row r="801" spans="1:52" s="35" customFormat="1" outlineLevel="1" x14ac:dyDescent="0.15">
      <c r="A801" s="57"/>
      <c r="B801" s="52"/>
      <c r="C801" s="58"/>
      <c r="D801" s="52"/>
      <c r="E801" s="52"/>
      <c r="F801" s="52"/>
      <c r="G801" s="88" t="s">
        <v>3171</v>
      </c>
      <c r="H801" s="78"/>
      <c r="I801" s="52"/>
      <c r="J801" s="52"/>
      <c r="K801" s="52"/>
      <c r="L801" s="52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4"/>
      <c r="Y801" s="55"/>
      <c r="Z801" s="54"/>
      <c r="AA801" s="55"/>
      <c r="AB801" s="55"/>
      <c r="AC801" s="55">
        <f>SUBTOTAL(9,AC794:AC800)</f>
        <v>426.97034482758625</v>
      </c>
      <c r="AD801" s="54"/>
      <c r="AE801" s="42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1"/>
    </row>
    <row r="802" spans="1:52" s="35" customFormat="1" outlineLevel="2" x14ac:dyDescent="0.15">
      <c r="A802" s="10">
        <v>2017</v>
      </c>
      <c r="B802" s="21" t="s">
        <v>378</v>
      </c>
      <c r="C802" s="26" t="s">
        <v>379</v>
      </c>
      <c r="D802" s="21" t="s">
        <v>1379</v>
      </c>
      <c r="E802" s="21" t="s">
        <v>2271</v>
      </c>
      <c r="F802" s="10">
        <v>1</v>
      </c>
      <c r="G802" s="21" t="s">
        <v>380</v>
      </c>
      <c r="H802" s="71" t="s">
        <v>381</v>
      </c>
      <c r="I802" s="21" t="s">
        <v>163</v>
      </c>
      <c r="J802" s="21" t="s">
        <v>24</v>
      </c>
      <c r="K802" s="21" t="s">
        <v>80</v>
      </c>
      <c r="L802" s="10">
        <v>600</v>
      </c>
      <c r="M802" s="10">
        <v>40</v>
      </c>
      <c r="N802" s="21" t="s">
        <v>382</v>
      </c>
      <c r="O802" s="21" t="s">
        <v>383</v>
      </c>
      <c r="P802" s="21" t="s">
        <v>28</v>
      </c>
      <c r="Q802" s="21" t="s">
        <v>384</v>
      </c>
      <c r="R802" s="21" t="s">
        <v>385</v>
      </c>
      <c r="S802" s="10">
        <v>1</v>
      </c>
      <c r="T802" s="10">
        <v>16</v>
      </c>
      <c r="U802" s="10">
        <v>16</v>
      </c>
      <c r="V802" s="21" t="s">
        <v>31</v>
      </c>
      <c r="W802" s="21" t="s">
        <v>31</v>
      </c>
      <c r="X802" s="10"/>
      <c r="Y802" s="28">
        <f>IF(M802&lt;25,1,1+(M802-25)/M802)</f>
        <v>1.375</v>
      </c>
      <c r="Z802" s="10">
        <v>1</v>
      </c>
      <c r="AA802" s="28">
        <f>U802*Y802*Z802</f>
        <v>22</v>
      </c>
      <c r="AB802" s="28"/>
      <c r="AC802" s="28">
        <f>AA802+AB802</f>
        <v>22</v>
      </c>
      <c r="AD802" s="10"/>
      <c r="AE802" s="42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1"/>
    </row>
    <row r="803" spans="1:52" s="35" customFormat="1" outlineLevel="2" x14ac:dyDescent="0.15">
      <c r="A803" s="10">
        <v>2015</v>
      </c>
      <c r="B803" s="21" t="s">
        <v>973</v>
      </c>
      <c r="C803" s="26" t="s">
        <v>974</v>
      </c>
      <c r="D803" s="21" t="s">
        <v>1379</v>
      </c>
      <c r="E803" s="21" t="s">
        <v>2280</v>
      </c>
      <c r="F803" s="10">
        <v>3</v>
      </c>
      <c r="G803" s="21" t="s">
        <v>380</v>
      </c>
      <c r="H803" s="71" t="s">
        <v>381</v>
      </c>
      <c r="I803" s="21" t="s">
        <v>163</v>
      </c>
      <c r="J803" s="21" t="s">
        <v>24</v>
      </c>
      <c r="K803" s="21" t="s">
        <v>80</v>
      </c>
      <c r="L803" s="10">
        <v>43</v>
      </c>
      <c r="M803" s="10">
        <v>31</v>
      </c>
      <c r="N803" s="21" t="s">
        <v>781</v>
      </c>
      <c r="O803" s="21" t="s">
        <v>81</v>
      </c>
      <c r="P803" s="21" t="s">
        <v>28</v>
      </c>
      <c r="Q803" s="21" t="s">
        <v>391</v>
      </c>
      <c r="R803" s="21" t="s">
        <v>975</v>
      </c>
      <c r="S803" s="10">
        <v>1</v>
      </c>
      <c r="T803" s="10">
        <v>48</v>
      </c>
      <c r="U803" s="10">
        <v>48</v>
      </c>
      <c r="V803" s="21" t="s">
        <v>31</v>
      </c>
      <c r="W803" s="21" t="s">
        <v>31</v>
      </c>
      <c r="X803" s="10"/>
      <c r="Y803" s="28">
        <f>IF(M803&lt;25,1,1+(M803-25)/M803)</f>
        <v>1.1935483870967742</v>
      </c>
      <c r="Z803" s="10">
        <v>1</v>
      </c>
      <c r="AA803" s="28">
        <f>U803*Y803*Z803</f>
        <v>57.290322580645167</v>
      </c>
      <c r="AB803" s="28"/>
      <c r="AC803" s="28">
        <f>AA803+AB803</f>
        <v>57.290322580645167</v>
      </c>
      <c r="AD803" s="10"/>
      <c r="AE803" s="42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1"/>
    </row>
    <row r="804" spans="1:52" s="35" customFormat="1" outlineLevel="2" x14ac:dyDescent="0.15">
      <c r="A804" s="10">
        <v>2014</v>
      </c>
      <c r="B804" s="21" t="s">
        <v>1800</v>
      </c>
      <c r="C804" s="26" t="s">
        <v>1801</v>
      </c>
      <c r="D804" s="21" t="s">
        <v>1413</v>
      </c>
      <c r="E804" s="21" t="s">
        <v>2287</v>
      </c>
      <c r="F804" s="10">
        <v>2</v>
      </c>
      <c r="G804" s="21" t="s">
        <v>380</v>
      </c>
      <c r="H804" s="71" t="s">
        <v>381</v>
      </c>
      <c r="I804" s="21" t="s">
        <v>163</v>
      </c>
      <c r="J804" s="21" t="s">
        <v>24</v>
      </c>
      <c r="K804" s="21" t="s">
        <v>80</v>
      </c>
      <c r="L804" s="10">
        <v>38</v>
      </c>
      <c r="M804" s="10">
        <v>37</v>
      </c>
      <c r="N804" s="21" t="s">
        <v>1459</v>
      </c>
      <c r="O804" s="21" t="s">
        <v>912</v>
      </c>
      <c r="P804" s="21" t="s">
        <v>28</v>
      </c>
      <c r="Q804" s="21" t="s">
        <v>1360</v>
      </c>
      <c r="R804" s="21" t="s">
        <v>1802</v>
      </c>
      <c r="S804" s="10">
        <v>1</v>
      </c>
      <c r="T804" s="10">
        <v>32</v>
      </c>
      <c r="U804" s="10">
        <v>26</v>
      </c>
      <c r="V804" s="10">
        <v>6</v>
      </c>
      <c r="W804" s="21" t="s">
        <v>31</v>
      </c>
      <c r="X804" s="10">
        <v>1</v>
      </c>
      <c r="Y804" s="28">
        <f>IF(M804&lt;25,1,1+(M804-25)/M804)</f>
        <v>1.3243243243243243</v>
      </c>
      <c r="Z804" s="10">
        <v>1</v>
      </c>
      <c r="AA804" s="28">
        <f>U804*Y804*Z804</f>
        <v>34.432432432432435</v>
      </c>
      <c r="AB804" s="28">
        <f>X804*V804*Y804</f>
        <v>7.9459459459459456</v>
      </c>
      <c r="AC804" s="28">
        <f>AA804+AB804</f>
        <v>42.378378378378379</v>
      </c>
      <c r="AD804" s="10"/>
      <c r="AE804" s="42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1"/>
    </row>
    <row r="805" spans="1:52" s="35" customFormat="1" outlineLevel="2" x14ac:dyDescent="0.15">
      <c r="A805" s="21"/>
      <c r="B805" s="21"/>
      <c r="C805" s="21" t="s">
        <v>2583</v>
      </c>
      <c r="D805" s="21" t="s">
        <v>2580</v>
      </c>
      <c r="E805" s="21" t="s">
        <v>2581</v>
      </c>
      <c r="F805" s="21"/>
      <c r="G805" s="21" t="s">
        <v>380</v>
      </c>
      <c r="H805" s="71" t="s">
        <v>2584</v>
      </c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 t="s">
        <v>29</v>
      </c>
      <c r="AC805" s="21">
        <v>80</v>
      </c>
      <c r="AD805" s="21" t="s">
        <v>2745</v>
      </c>
      <c r="AE805" s="42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1"/>
    </row>
    <row r="806" spans="1:52" s="35" customFormat="1" outlineLevel="2" x14ac:dyDescent="0.15">
      <c r="A806" s="10"/>
      <c r="B806" s="10"/>
      <c r="C806" s="25"/>
      <c r="D806" s="10"/>
      <c r="E806" s="27" t="s">
        <v>2320</v>
      </c>
      <c r="F806" s="10"/>
      <c r="G806" s="21" t="s">
        <v>380</v>
      </c>
      <c r="H806" s="72" t="s">
        <v>381</v>
      </c>
      <c r="I806" s="10"/>
      <c r="J806" s="10"/>
      <c r="K806" s="10"/>
      <c r="L806" s="10"/>
      <c r="M806" s="29">
        <v>3</v>
      </c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28"/>
      <c r="Z806" s="10"/>
      <c r="AA806" s="28"/>
      <c r="AB806" s="28"/>
      <c r="AC806" s="28">
        <f>M806*14</f>
        <v>42</v>
      </c>
      <c r="AD806" s="10"/>
      <c r="AE806" s="42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1"/>
    </row>
    <row r="807" spans="1:52" s="35" customFormat="1" outlineLevel="2" x14ac:dyDescent="0.15">
      <c r="A807" s="10">
        <v>2014</v>
      </c>
      <c r="B807" s="21" t="s">
        <v>1803</v>
      </c>
      <c r="C807" s="26" t="s">
        <v>1804</v>
      </c>
      <c r="D807" s="21" t="s">
        <v>1413</v>
      </c>
      <c r="E807" s="21" t="s">
        <v>2277</v>
      </c>
      <c r="F807" s="10">
        <v>2</v>
      </c>
      <c r="G807" s="21" t="s">
        <v>380</v>
      </c>
      <c r="H807" s="71" t="s">
        <v>381</v>
      </c>
      <c r="I807" s="21" t="s">
        <v>163</v>
      </c>
      <c r="J807" s="21" t="s">
        <v>24</v>
      </c>
      <c r="K807" s="21" t="s">
        <v>80</v>
      </c>
      <c r="L807" s="10">
        <v>38</v>
      </c>
      <c r="M807" s="10">
        <v>37</v>
      </c>
      <c r="N807" s="21" t="s">
        <v>1598</v>
      </c>
      <c r="O807" s="21" t="s">
        <v>1805</v>
      </c>
      <c r="P807" s="21" t="s">
        <v>28</v>
      </c>
      <c r="Q807" s="21" t="s">
        <v>1360</v>
      </c>
      <c r="R807" s="21" t="s">
        <v>1806</v>
      </c>
      <c r="S807" s="10">
        <v>1</v>
      </c>
      <c r="T807" s="21" t="s">
        <v>31</v>
      </c>
      <c r="U807" s="21" t="s">
        <v>31</v>
      </c>
      <c r="V807" s="21" t="s">
        <v>31</v>
      </c>
      <c r="W807" s="21" t="s">
        <v>31</v>
      </c>
      <c r="X807" s="10"/>
      <c r="Y807" s="28">
        <f>IF(M807&lt;25,1,1+(M807-25)/M807)</f>
        <v>1.3243243243243243</v>
      </c>
      <c r="Z807" s="10"/>
      <c r="AA807" s="28"/>
      <c r="AB807" s="28"/>
      <c r="AC807" s="28">
        <f>32*Y807*F807</f>
        <v>84.756756756756758</v>
      </c>
      <c r="AD807" s="10"/>
      <c r="AE807" s="42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1"/>
    </row>
    <row r="808" spans="1:52" s="35" customFormat="1" outlineLevel="2" x14ac:dyDescent="0.15">
      <c r="A808" s="10">
        <v>2014</v>
      </c>
      <c r="B808" s="21" t="s">
        <v>1347</v>
      </c>
      <c r="C808" s="26" t="s">
        <v>1348</v>
      </c>
      <c r="D808" s="21" t="s">
        <v>1379</v>
      </c>
      <c r="E808" s="19" t="s">
        <v>2530</v>
      </c>
      <c r="F808" s="10" t="s">
        <v>2531</v>
      </c>
      <c r="G808" s="21" t="s">
        <v>380</v>
      </c>
      <c r="H808" s="74" t="s">
        <v>381</v>
      </c>
      <c r="I808" s="52"/>
      <c r="J808" s="52"/>
      <c r="K808" s="52"/>
      <c r="L808" s="52"/>
      <c r="M808" s="51">
        <v>2</v>
      </c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4"/>
      <c r="Y808" s="55"/>
      <c r="Z808" s="54"/>
      <c r="AA808" s="55"/>
      <c r="AB808" s="55"/>
      <c r="AC808" s="28">
        <f>0.3*13*M808</f>
        <v>7.8</v>
      </c>
      <c r="AD808" s="54"/>
      <c r="AE808" s="42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1"/>
    </row>
    <row r="809" spans="1:52" s="35" customFormat="1" outlineLevel="2" x14ac:dyDescent="0.15">
      <c r="A809" s="10"/>
      <c r="B809" s="21"/>
      <c r="C809" s="26"/>
      <c r="D809" s="21"/>
      <c r="E809" s="19" t="s">
        <v>2739</v>
      </c>
      <c r="F809" s="10"/>
      <c r="G809" s="21" t="s">
        <v>380</v>
      </c>
      <c r="H809" s="74" t="s">
        <v>381</v>
      </c>
      <c r="I809" s="52"/>
      <c r="J809" s="52"/>
      <c r="K809" s="52"/>
      <c r="L809" s="52"/>
      <c r="M809" s="51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4"/>
      <c r="Y809" s="55"/>
      <c r="Z809" s="54"/>
      <c r="AA809" s="55"/>
      <c r="AB809" s="55"/>
      <c r="AC809" s="67">
        <v>15</v>
      </c>
      <c r="AD809" s="54"/>
      <c r="AE809" s="42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1"/>
    </row>
    <row r="810" spans="1:52" s="35" customFormat="1" outlineLevel="2" x14ac:dyDescent="0.15">
      <c r="A810" s="57"/>
      <c r="B810" s="52"/>
      <c r="C810" s="58"/>
      <c r="D810" s="52"/>
      <c r="E810" s="52" t="s">
        <v>2798</v>
      </c>
      <c r="F810" s="52"/>
      <c r="G810" s="21" t="s">
        <v>380</v>
      </c>
      <c r="H810" s="78" t="s">
        <v>2959</v>
      </c>
      <c r="I810" s="52"/>
      <c r="J810" s="52"/>
      <c r="K810" s="52"/>
      <c r="L810" s="52"/>
      <c r="M810" s="53">
        <v>8</v>
      </c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4"/>
      <c r="Y810" s="55"/>
      <c r="Z810" s="54"/>
      <c r="AA810" s="55"/>
      <c r="AB810" s="55"/>
      <c r="AC810" s="55">
        <f>2*M810</f>
        <v>16</v>
      </c>
      <c r="AD810" s="54"/>
      <c r="AE810" s="42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1"/>
    </row>
    <row r="811" spans="1:52" s="35" customFormat="1" outlineLevel="1" x14ac:dyDescent="0.15">
      <c r="A811" s="57"/>
      <c r="B811" s="52"/>
      <c r="C811" s="58"/>
      <c r="D811" s="52"/>
      <c r="E811" s="52"/>
      <c r="F811" s="52"/>
      <c r="G811" s="88" t="s">
        <v>3172</v>
      </c>
      <c r="H811" s="78"/>
      <c r="I811" s="52"/>
      <c r="J811" s="52"/>
      <c r="K811" s="52"/>
      <c r="L811" s="52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4"/>
      <c r="Y811" s="55"/>
      <c r="Z811" s="54"/>
      <c r="AA811" s="55"/>
      <c r="AB811" s="55"/>
      <c r="AC811" s="55">
        <f>SUBTOTAL(9,AC802:AC810)</f>
        <v>367.22545771578029</v>
      </c>
      <c r="AD811" s="54"/>
      <c r="AE811" s="42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1"/>
    </row>
    <row r="812" spans="1:52" s="35" customFormat="1" outlineLevel="2" x14ac:dyDescent="0.15">
      <c r="A812" s="10">
        <v>2015</v>
      </c>
      <c r="B812" s="21" t="s">
        <v>2047</v>
      </c>
      <c r="C812" s="26" t="s">
        <v>2048</v>
      </c>
      <c r="D812" s="21" t="s">
        <v>1413</v>
      </c>
      <c r="E812" s="21" t="s">
        <v>2280</v>
      </c>
      <c r="F812" s="10">
        <v>3</v>
      </c>
      <c r="G812" s="21" t="s">
        <v>2086</v>
      </c>
      <c r="H812" s="71" t="s">
        <v>2087</v>
      </c>
      <c r="I812" s="21" t="s">
        <v>23</v>
      </c>
      <c r="J812" s="21" t="s">
        <v>24</v>
      </c>
      <c r="K812" s="21" t="s">
        <v>25</v>
      </c>
      <c r="L812" s="10">
        <v>58</v>
      </c>
      <c r="M812" s="10">
        <v>62</v>
      </c>
      <c r="N812" s="21" t="s">
        <v>2049</v>
      </c>
      <c r="O812" s="21" t="s">
        <v>1621</v>
      </c>
      <c r="P812" s="21" t="s">
        <v>28</v>
      </c>
      <c r="Q812" s="21" t="s">
        <v>42</v>
      </c>
      <c r="R812" s="21" t="s">
        <v>2088</v>
      </c>
      <c r="S812" s="10">
        <v>1</v>
      </c>
      <c r="T812" s="10">
        <v>48</v>
      </c>
      <c r="U812" s="10">
        <v>48</v>
      </c>
      <c r="V812" s="21" t="s">
        <v>31</v>
      </c>
      <c r="W812" s="21" t="s">
        <v>31</v>
      </c>
      <c r="X812" s="10"/>
      <c r="Y812" s="28">
        <f>IF(M812&lt;25,1,1+(M812-25)/M812)</f>
        <v>1.596774193548387</v>
      </c>
      <c r="Z812" s="10">
        <v>1</v>
      </c>
      <c r="AA812" s="28">
        <f>U812*Y812*Z812</f>
        <v>76.645161290322577</v>
      </c>
      <c r="AB812" s="28"/>
      <c r="AC812" s="28">
        <f>AA812+AB812</f>
        <v>76.645161290322577</v>
      </c>
      <c r="AD812" s="10"/>
      <c r="AE812" s="42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1"/>
    </row>
    <row r="813" spans="1:52" s="35" customFormat="1" outlineLevel="2" x14ac:dyDescent="0.15">
      <c r="A813" s="21"/>
      <c r="B813" s="21"/>
      <c r="C813" s="21" t="s">
        <v>1856</v>
      </c>
      <c r="D813" s="21" t="s">
        <v>1380</v>
      </c>
      <c r="E813" s="21" t="s">
        <v>2578</v>
      </c>
      <c r="F813" s="21"/>
      <c r="G813" s="21" t="s">
        <v>2086</v>
      </c>
      <c r="H813" s="71" t="s">
        <v>2566</v>
      </c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>
        <v>32</v>
      </c>
      <c r="AD813" s="21" t="s">
        <v>2745</v>
      </c>
      <c r="AE813" s="42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1"/>
    </row>
    <row r="814" spans="1:52" s="35" customFormat="1" outlineLevel="2" x14ac:dyDescent="0.15">
      <c r="A814" s="10"/>
      <c r="B814" s="10"/>
      <c r="C814" s="25"/>
      <c r="D814" s="10"/>
      <c r="E814" s="27" t="s">
        <v>2320</v>
      </c>
      <c r="F814" s="10"/>
      <c r="G814" s="21" t="s">
        <v>2086</v>
      </c>
      <c r="H814" s="72" t="s">
        <v>2087</v>
      </c>
      <c r="I814" s="10"/>
      <c r="J814" s="10"/>
      <c r="K814" s="10"/>
      <c r="L814" s="10"/>
      <c r="M814" s="29">
        <v>3</v>
      </c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28"/>
      <c r="Z814" s="10"/>
      <c r="AA814" s="28"/>
      <c r="AB814" s="28"/>
      <c r="AC814" s="28">
        <f>M814*14</f>
        <v>42</v>
      </c>
      <c r="AD814" s="10"/>
      <c r="AE814" s="42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1"/>
    </row>
    <row r="815" spans="1:52" s="35" customFormat="1" outlineLevel="2" x14ac:dyDescent="0.15">
      <c r="A815" s="57"/>
      <c r="B815" s="52"/>
      <c r="C815" s="58"/>
      <c r="D815" s="52"/>
      <c r="E815" s="52" t="s">
        <v>2798</v>
      </c>
      <c r="F815" s="52"/>
      <c r="G815" s="21" t="s">
        <v>2086</v>
      </c>
      <c r="H815" s="78" t="s">
        <v>2960</v>
      </c>
      <c r="I815" s="52"/>
      <c r="J815" s="52"/>
      <c r="K815" s="52"/>
      <c r="L815" s="52"/>
      <c r="M815" s="53">
        <v>8</v>
      </c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4"/>
      <c r="Y815" s="55"/>
      <c r="Z815" s="54"/>
      <c r="AA815" s="55"/>
      <c r="AB815" s="55"/>
      <c r="AC815" s="55">
        <f>2*M815</f>
        <v>16</v>
      </c>
      <c r="AD815" s="54"/>
      <c r="AE815" s="42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1"/>
    </row>
    <row r="816" spans="1:52" s="35" customFormat="1" outlineLevel="1" x14ac:dyDescent="0.15">
      <c r="A816" s="57"/>
      <c r="B816" s="52"/>
      <c r="C816" s="58"/>
      <c r="D816" s="52"/>
      <c r="E816" s="52"/>
      <c r="F816" s="52"/>
      <c r="G816" s="88" t="s">
        <v>3173</v>
      </c>
      <c r="H816" s="78"/>
      <c r="I816" s="52"/>
      <c r="J816" s="52"/>
      <c r="K816" s="52"/>
      <c r="L816" s="52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4"/>
      <c r="Y816" s="55"/>
      <c r="Z816" s="54"/>
      <c r="AA816" s="55"/>
      <c r="AB816" s="55"/>
      <c r="AC816" s="55">
        <f>SUBTOTAL(9,AC812:AC815)</f>
        <v>166.64516129032256</v>
      </c>
      <c r="AD816" s="54"/>
      <c r="AE816" s="42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1"/>
    </row>
    <row r="817" spans="1:85" s="35" customFormat="1" outlineLevel="2" x14ac:dyDescent="0.15">
      <c r="A817" s="10">
        <v>2015</v>
      </c>
      <c r="B817" s="21" t="s">
        <v>1619</v>
      </c>
      <c r="C817" s="26" t="s">
        <v>1620</v>
      </c>
      <c r="D817" s="21" t="s">
        <v>1413</v>
      </c>
      <c r="E817" s="21" t="s">
        <v>2280</v>
      </c>
      <c r="F817" s="10">
        <v>3</v>
      </c>
      <c r="G817" s="21" t="s">
        <v>2028</v>
      </c>
      <c r="H817" s="71" t="s">
        <v>2029</v>
      </c>
      <c r="I817" s="21" t="s">
        <v>41</v>
      </c>
      <c r="J817" s="21" t="s">
        <v>24</v>
      </c>
      <c r="K817" s="21" t="s">
        <v>25</v>
      </c>
      <c r="L817" s="10">
        <v>171</v>
      </c>
      <c r="M817" s="10">
        <v>59</v>
      </c>
      <c r="N817" s="21" t="s">
        <v>1568</v>
      </c>
      <c r="O817" s="21" t="s">
        <v>2030</v>
      </c>
      <c r="P817" s="21" t="s">
        <v>28</v>
      </c>
      <c r="Q817" s="21" t="s">
        <v>1543</v>
      </c>
      <c r="R817" s="21" t="s">
        <v>2031</v>
      </c>
      <c r="S817" s="10">
        <v>1</v>
      </c>
      <c r="T817" s="10">
        <v>48</v>
      </c>
      <c r="U817" s="10">
        <v>48</v>
      </c>
      <c r="V817" s="21" t="s">
        <v>31</v>
      </c>
      <c r="W817" s="21" t="s">
        <v>31</v>
      </c>
      <c r="X817" s="10"/>
      <c r="Y817" s="28">
        <f>IF(M817&lt;25,1,1+(M817-25)/M817)</f>
        <v>1.576271186440678</v>
      </c>
      <c r="Z817" s="10">
        <v>1</v>
      </c>
      <c r="AA817" s="28">
        <f>U817*Y817*Z817</f>
        <v>75.66101694915254</v>
      </c>
      <c r="AB817" s="28"/>
      <c r="AC817" s="28">
        <f>AA817+AB817</f>
        <v>75.66101694915254</v>
      </c>
      <c r="AD817" s="10"/>
      <c r="AE817" s="42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1"/>
    </row>
    <row r="818" spans="1:85" s="35" customFormat="1" outlineLevel="2" x14ac:dyDescent="0.15">
      <c r="A818" s="21"/>
      <c r="B818" s="21"/>
      <c r="C818" s="21" t="s">
        <v>1828</v>
      </c>
      <c r="D818" s="21" t="s">
        <v>1380</v>
      </c>
      <c r="E818" s="21" t="s">
        <v>2578</v>
      </c>
      <c r="F818" s="21"/>
      <c r="G818" s="21" t="s">
        <v>2028</v>
      </c>
      <c r="H818" s="71" t="s">
        <v>2543</v>
      </c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>
        <v>24</v>
      </c>
      <c r="AD818" s="21" t="s">
        <v>2745</v>
      </c>
      <c r="AE818" s="42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1"/>
    </row>
    <row r="819" spans="1:85" s="35" customFormat="1" outlineLevel="2" x14ac:dyDescent="0.15">
      <c r="A819" s="10"/>
      <c r="B819" s="10"/>
      <c r="C819" s="25"/>
      <c r="D819" s="10"/>
      <c r="E819" s="27" t="s">
        <v>2320</v>
      </c>
      <c r="F819" s="10"/>
      <c r="G819" s="21" t="s">
        <v>2028</v>
      </c>
      <c r="H819" s="72" t="s">
        <v>2029</v>
      </c>
      <c r="I819" s="10"/>
      <c r="J819" s="10"/>
      <c r="K819" s="10"/>
      <c r="L819" s="10"/>
      <c r="M819" s="29">
        <v>4</v>
      </c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28"/>
      <c r="Z819" s="10"/>
      <c r="AA819" s="28"/>
      <c r="AB819" s="28"/>
      <c r="AC819" s="28">
        <f>M819*14</f>
        <v>56</v>
      </c>
      <c r="AD819" s="10"/>
      <c r="AE819" s="42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1"/>
    </row>
    <row r="820" spans="1:85" s="35" customFormat="1" outlineLevel="2" x14ac:dyDescent="0.15">
      <c r="A820" s="57"/>
      <c r="B820" s="52"/>
      <c r="C820" s="58"/>
      <c r="D820" s="52"/>
      <c r="E820" s="52" t="s">
        <v>2798</v>
      </c>
      <c r="F820" s="52"/>
      <c r="G820" s="21" t="s">
        <v>2028</v>
      </c>
      <c r="H820" s="78" t="s">
        <v>2961</v>
      </c>
      <c r="I820" s="52"/>
      <c r="J820" s="52"/>
      <c r="K820" s="52"/>
      <c r="L820" s="52"/>
      <c r="M820" s="53">
        <v>13</v>
      </c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4"/>
      <c r="Y820" s="55"/>
      <c r="Z820" s="54"/>
      <c r="AA820" s="55"/>
      <c r="AB820" s="55"/>
      <c r="AC820" s="55">
        <f>2*M820</f>
        <v>26</v>
      </c>
      <c r="AD820" s="54"/>
      <c r="AE820" s="42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1"/>
    </row>
    <row r="821" spans="1:85" s="35" customFormat="1" outlineLevel="1" x14ac:dyDescent="0.15">
      <c r="A821" s="57"/>
      <c r="B821" s="52"/>
      <c r="C821" s="58"/>
      <c r="D821" s="52"/>
      <c r="E821" s="52"/>
      <c r="F821" s="52"/>
      <c r="G821" s="88" t="s">
        <v>3174</v>
      </c>
      <c r="H821" s="78"/>
      <c r="I821" s="52"/>
      <c r="J821" s="52"/>
      <c r="K821" s="52"/>
      <c r="L821" s="52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4"/>
      <c r="Y821" s="55"/>
      <c r="Z821" s="54"/>
      <c r="AA821" s="55"/>
      <c r="AB821" s="55"/>
      <c r="AC821" s="55">
        <f>SUBTOTAL(9,AC817:AC820)</f>
        <v>181.66101694915255</v>
      </c>
      <c r="AD821" s="54"/>
      <c r="AE821" s="42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1"/>
    </row>
    <row r="822" spans="1:85" s="35" customFormat="1" outlineLevel="2" x14ac:dyDescent="0.15">
      <c r="A822" s="10">
        <v>2015</v>
      </c>
      <c r="B822" s="21" t="s">
        <v>1531</v>
      </c>
      <c r="C822" s="26" t="s">
        <v>1532</v>
      </c>
      <c r="D822" s="21" t="s">
        <v>1413</v>
      </c>
      <c r="E822" s="21" t="s">
        <v>2280</v>
      </c>
      <c r="F822" s="10">
        <v>3</v>
      </c>
      <c r="G822" s="21" t="s">
        <v>1788</v>
      </c>
      <c r="H822" s="71" t="s">
        <v>1789</v>
      </c>
      <c r="I822" s="21" t="s">
        <v>41</v>
      </c>
      <c r="J822" s="21" t="s">
        <v>24</v>
      </c>
      <c r="K822" s="21" t="s">
        <v>80</v>
      </c>
      <c r="L822" s="10">
        <v>429</v>
      </c>
      <c r="M822" s="10">
        <v>37</v>
      </c>
      <c r="N822" s="21" t="s">
        <v>1425</v>
      </c>
      <c r="O822" s="21" t="s">
        <v>365</v>
      </c>
      <c r="P822" s="21" t="s">
        <v>28</v>
      </c>
      <c r="Q822" s="21" t="s">
        <v>1772</v>
      </c>
      <c r="R822" s="21" t="s">
        <v>1790</v>
      </c>
      <c r="S822" s="10">
        <v>1</v>
      </c>
      <c r="T822" s="10">
        <v>48</v>
      </c>
      <c r="U822" s="10">
        <v>48</v>
      </c>
      <c r="V822" s="21" t="s">
        <v>31</v>
      </c>
      <c r="W822" s="21" t="s">
        <v>31</v>
      </c>
      <c r="X822" s="10"/>
      <c r="Y822" s="28">
        <f>IF(M822&lt;25,1,1+(M822-25)/M822)</f>
        <v>1.3243243243243243</v>
      </c>
      <c r="Z822" s="10">
        <v>1</v>
      </c>
      <c r="AA822" s="28">
        <f>U822*Y822*Z822</f>
        <v>63.567567567567565</v>
      </c>
      <c r="AB822" s="28"/>
      <c r="AC822" s="28">
        <f>AA822+AB822</f>
        <v>63.567567567567565</v>
      </c>
      <c r="AD822" s="10"/>
      <c r="AE822" s="42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1"/>
    </row>
    <row r="823" spans="1:85" s="35" customFormat="1" outlineLevel="2" x14ac:dyDescent="0.15">
      <c r="A823" s="21"/>
      <c r="B823" s="21"/>
      <c r="C823" s="21" t="s">
        <v>1792</v>
      </c>
      <c r="D823" s="21" t="s">
        <v>1380</v>
      </c>
      <c r="E823" s="21" t="s">
        <v>2578</v>
      </c>
      <c r="F823" s="21"/>
      <c r="G823" s="21" t="s">
        <v>1788</v>
      </c>
      <c r="H823" s="71" t="s">
        <v>2538</v>
      </c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>
        <v>32</v>
      </c>
      <c r="AD823" s="21" t="s">
        <v>2745</v>
      </c>
      <c r="AE823" s="42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1"/>
    </row>
    <row r="824" spans="1:85" s="46" customFormat="1" outlineLevel="2" x14ac:dyDescent="0.15">
      <c r="A824" s="10"/>
      <c r="B824" s="10"/>
      <c r="C824" s="25"/>
      <c r="D824" s="10"/>
      <c r="E824" s="27" t="s">
        <v>2320</v>
      </c>
      <c r="F824" s="10"/>
      <c r="G824" s="21" t="s">
        <v>1788</v>
      </c>
      <c r="H824" s="72" t="s">
        <v>1789</v>
      </c>
      <c r="I824" s="10"/>
      <c r="J824" s="10"/>
      <c r="K824" s="10"/>
      <c r="L824" s="10"/>
      <c r="M824" s="29">
        <v>4</v>
      </c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28"/>
      <c r="Z824" s="10"/>
      <c r="AA824" s="28"/>
      <c r="AB824" s="28"/>
      <c r="AC824" s="28">
        <f>M824*14</f>
        <v>56</v>
      </c>
      <c r="AD824" s="10"/>
      <c r="AE824" s="49"/>
      <c r="AF824" s="45"/>
      <c r="AG824" s="45"/>
      <c r="AH824" s="45"/>
      <c r="AI824" s="45"/>
      <c r="AJ824" s="45"/>
      <c r="AK824" s="45"/>
      <c r="AL824" s="45"/>
      <c r="AM824" s="45"/>
      <c r="AN824" s="45"/>
      <c r="AO824" s="45"/>
      <c r="AP824" s="45"/>
      <c r="AQ824" s="45"/>
      <c r="AR824" s="45"/>
      <c r="AS824" s="45"/>
      <c r="AT824" s="45"/>
      <c r="AU824" s="45"/>
      <c r="AV824" s="45"/>
      <c r="AW824" s="45"/>
      <c r="AX824" s="45"/>
      <c r="AY824" s="45"/>
      <c r="AZ824" s="45"/>
      <c r="BA824" s="45"/>
      <c r="BB824" s="45"/>
      <c r="BC824" s="45"/>
      <c r="BD824" s="45"/>
      <c r="BE824" s="45"/>
      <c r="BF824" s="45"/>
      <c r="BG824" s="45"/>
      <c r="BH824" s="45"/>
      <c r="BI824" s="45"/>
      <c r="BJ824" s="45"/>
      <c r="BK824" s="45"/>
      <c r="BL824" s="45"/>
      <c r="BM824" s="45"/>
      <c r="BN824" s="45"/>
      <c r="BO824" s="45"/>
      <c r="BP824" s="45"/>
      <c r="BQ824" s="45"/>
      <c r="BR824" s="45"/>
      <c r="BS824" s="45"/>
      <c r="BT824" s="45"/>
      <c r="BU824" s="45"/>
      <c r="BV824" s="45"/>
      <c r="BW824" s="45"/>
      <c r="BX824" s="45"/>
      <c r="BY824" s="45"/>
      <c r="BZ824" s="45"/>
      <c r="CA824" s="45"/>
      <c r="CB824" s="45"/>
      <c r="CC824" s="45"/>
      <c r="CD824" s="45"/>
      <c r="CE824" s="45"/>
      <c r="CF824" s="45"/>
      <c r="CG824" s="45"/>
    </row>
    <row r="825" spans="1:85" s="35" customFormat="1" outlineLevel="2" x14ac:dyDescent="0.15">
      <c r="A825" s="57"/>
      <c r="B825" s="52"/>
      <c r="C825" s="58"/>
      <c r="D825" s="52"/>
      <c r="E825" s="52" t="s">
        <v>2798</v>
      </c>
      <c r="F825" s="52"/>
      <c r="G825" s="21" t="s">
        <v>1788</v>
      </c>
      <c r="H825" s="78" t="s">
        <v>2962</v>
      </c>
      <c r="I825" s="52"/>
      <c r="J825" s="52"/>
      <c r="K825" s="52"/>
      <c r="L825" s="52"/>
      <c r="M825" s="53">
        <v>13</v>
      </c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4"/>
      <c r="Y825" s="55"/>
      <c r="Z825" s="54"/>
      <c r="AA825" s="55"/>
      <c r="AB825" s="55"/>
      <c r="AC825" s="55">
        <f>2*M825</f>
        <v>26</v>
      </c>
      <c r="AD825" s="54"/>
      <c r="AE825" s="42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1"/>
    </row>
    <row r="826" spans="1:85" s="35" customFormat="1" outlineLevel="1" x14ac:dyDescent="0.15">
      <c r="A826" s="57"/>
      <c r="B826" s="52"/>
      <c r="C826" s="58"/>
      <c r="D826" s="52"/>
      <c r="E826" s="52"/>
      <c r="F826" s="52"/>
      <c r="G826" s="88" t="s">
        <v>3175</v>
      </c>
      <c r="H826" s="78"/>
      <c r="I826" s="52"/>
      <c r="J826" s="52"/>
      <c r="K826" s="52"/>
      <c r="L826" s="52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4"/>
      <c r="Y826" s="55"/>
      <c r="Z826" s="54"/>
      <c r="AA826" s="55"/>
      <c r="AB826" s="55"/>
      <c r="AC826" s="55">
        <f>SUBTOTAL(9,AC822:AC825)</f>
        <v>177.56756756756755</v>
      </c>
      <c r="AD826" s="54"/>
      <c r="AE826" s="42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1"/>
    </row>
    <row r="827" spans="1:85" s="35" customFormat="1" outlineLevel="2" x14ac:dyDescent="0.15">
      <c r="A827" s="10"/>
      <c r="B827" s="10"/>
      <c r="C827" s="25"/>
      <c r="D827" s="10"/>
      <c r="E827" s="27" t="s">
        <v>2320</v>
      </c>
      <c r="F827" s="10"/>
      <c r="G827" s="21" t="s">
        <v>2526</v>
      </c>
      <c r="H827" s="72" t="s">
        <v>2315</v>
      </c>
      <c r="I827" s="10"/>
      <c r="J827" s="10"/>
      <c r="K827" s="10"/>
      <c r="L827" s="10"/>
      <c r="M827" s="29">
        <v>8</v>
      </c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28"/>
      <c r="Z827" s="10"/>
      <c r="AA827" s="28"/>
      <c r="AB827" s="28"/>
      <c r="AC827" s="28">
        <f>M827*14</f>
        <v>112</v>
      </c>
      <c r="AD827" s="10"/>
      <c r="AE827" s="42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1"/>
    </row>
    <row r="828" spans="1:85" s="35" customFormat="1" outlineLevel="2" x14ac:dyDescent="0.15">
      <c r="A828" s="57"/>
      <c r="B828" s="52"/>
      <c r="C828" s="58"/>
      <c r="D828" s="52"/>
      <c r="E828" s="52" t="s">
        <v>2798</v>
      </c>
      <c r="F828" s="52"/>
      <c r="G828" s="21" t="s">
        <v>2526</v>
      </c>
      <c r="H828" s="78" t="s">
        <v>2963</v>
      </c>
      <c r="I828" s="52"/>
      <c r="J828" s="52"/>
      <c r="K828" s="52"/>
      <c r="L828" s="52"/>
      <c r="M828" s="53">
        <v>12</v>
      </c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4"/>
      <c r="Y828" s="55"/>
      <c r="Z828" s="54"/>
      <c r="AA828" s="55"/>
      <c r="AB828" s="55"/>
      <c r="AC828" s="55">
        <f>2*M828</f>
        <v>24</v>
      </c>
      <c r="AD828" s="54"/>
      <c r="AE828" s="42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1"/>
    </row>
    <row r="829" spans="1:85" s="35" customFormat="1" outlineLevel="1" x14ac:dyDescent="0.15">
      <c r="A829" s="57"/>
      <c r="B829" s="52"/>
      <c r="C829" s="58"/>
      <c r="D829" s="52"/>
      <c r="E829" s="52"/>
      <c r="F829" s="52"/>
      <c r="G829" s="88" t="s">
        <v>3176</v>
      </c>
      <c r="H829" s="78"/>
      <c r="I829" s="52"/>
      <c r="J829" s="52"/>
      <c r="K829" s="52"/>
      <c r="L829" s="52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4"/>
      <c r="Y829" s="55"/>
      <c r="Z829" s="54"/>
      <c r="AA829" s="55"/>
      <c r="AB829" s="55"/>
      <c r="AC829" s="55">
        <f>SUBTOTAL(9,AC827:AC828)</f>
        <v>136</v>
      </c>
      <c r="AD829" s="54"/>
      <c r="AE829" s="42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1"/>
    </row>
    <row r="830" spans="1:85" s="35" customFormat="1" outlineLevel="2" x14ac:dyDescent="0.15">
      <c r="A830" s="10">
        <v>2015</v>
      </c>
      <c r="B830" s="21" t="s">
        <v>257</v>
      </c>
      <c r="C830" s="26" t="s">
        <v>258</v>
      </c>
      <c r="D830" s="21" t="s">
        <v>1379</v>
      </c>
      <c r="E830" s="21" t="s">
        <v>2280</v>
      </c>
      <c r="F830" s="10">
        <v>3</v>
      </c>
      <c r="G830" s="21" t="s">
        <v>262</v>
      </c>
      <c r="H830" s="71" t="s">
        <v>263</v>
      </c>
      <c r="I830" s="21" t="s">
        <v>23</v>
      </c>
      <c r="J830" s="21" t="s">
        <v>24</v>
      </c>
      <c r="K830" s="21" t="s">
        <v>45</v>
      </c>
      <c r="L830" s="10">
        <v>39</v>
      </c>
      <c r="M830" s="10">
        <v>56</v>
      </c>
      <c r="N830" s="21" t="s">
        <v>46</v>
      </c>
      <c r="O830" s="21" t="s">
        <v>264</v>
      </c>
      <c r="P830" s="21" t="s">
        <v>28</v>
      </c>
      <c r="Q830" s="21" t="s">
        <v>129</v>
      </c>
      <c r="R830" s="21" t="s">
        <v>265</v>
      </c>
      <c r="S830" s="10">
        <v>1</v>
      </c>
      <c r="T830" s="10">
        <v>48</v>
      </c>
      <c r="U830" s="10">
        <v>48</v>
      </c>
      <c r="V830" s="21" t="s">
        <v>31</v>
      </c>
      <c r="W830" s="21" t="s">
        <v>31</v>
      </c>
      <c r="X830" s="10"/>
      <c r="Y830" s="28">
        <f>IF(M830&lt;25,1,1+(M830-25)/M830)</f>
        <v>1.5535714285714286</v>
      </c>
      <c r="Z830" s="10">
        <v>1</v>
      </c>
      <c r="AA830" s="28">
        <f>U830*Y830*Z830</f>
        <v>74.571428571428569</v>
      </c>
      <c r="AB830" s="28"/>
      <c r="AC830" s="28">
        <f>AA830+AB830</f>
        <v>74.571428571428569</v>
      </c>
      <c r="AD830" s="10"/>
      <c r="AE830" s="42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1"/>
    </row>
    <row r="831" spans="1:85" s="35" customFormat="1" outlineLevel="2" x14ac:dyDescent="0.15">
      <c r="A831" s="10">
        <v>2014</v>
      </c>
      <c r="B831" s="21" t="s">
        <v>1692</v>
      </c>
      <c r="C831" s="26" t="s">
        <v>948</v>
      </c>
      <c r="D831" s="21" t="s">
        <v>1413</v>
      </c>
      <c r="E831" s="19" t="s">
        <v>2270</v>
      </c>
      <c r="F831" s="10">
        <v>2</v>
      </c>
      <c r="G831" s="21" t="s">
        <v>262</v>
      </c>
      <c r="H831" s="71" t="s">
        <v>263</v>
      </c>
      <c r="I831" s="21" t="s">
        <v>23</v>
      </c>
      <c r="J831" s="21" t="s">
        <v>24</v>
      </c>
      <c r="K831" s="21" t="s">
        <v>45</v>
      </c>
      <c r="L831" s="10">
        <v>45</v>
      </c>
      <c r="M831" s="10">
        <v>55</v>
      </c>
      <c r="N831" s="21" t="s">
        <v>1513</v>
      </c>
      <c r="O831" s="21" t="s">
        <v>232</v>
      </c>
      <c r="P831" s="21" t="s">
        <v>28</v>
      </c>
      <c r="Q831" s="21" t="s">
        <v>1352</v>
      </c>
      <c r="R831" s="21" t="s">
        <v>1991</v>
      </c>
      <c r="S831" s="10">
        <v>1</v>
      </c>
      <c r="T831" s="10">
        <v>32</v>
      </c>
      <c r="U831" s="10">
        <v>32</v>
      </c>
      <c r="V831" s="21" t="s">
        <v>31</v>
      </c>
      <c r="W831" s="21" t="s">
        <v>31</v>
      </c>
      <c r="X831" s="10"/>
      <c r="Y831" s="28">
        <f>IF(M831&lt;25,1,1+(M831-25)/M831)</f>
        <v>1.5454545454545454</v>
      </c>
      <c r="Z831" s="10">
        <v>1</v>
      </c>
      <c r="AA831" s="28">
        <f>U831*Y831*Z831</f>
        <v>49.454545454545453</v>
      </c>
      <c r="AB831" s="28"/>
      <c r="AC831" s="28">
        <f>AA831+AB831</f>
        <v>49.454545454545453</v>
      </c>
      <c r="AD831" s="10"/>
      <c r="AE831" s="42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1"/>
    </row>
    <row r="832" spans="1:85" s="35" customFormat="1" outlineLevel="2" x14ac:dyDescent="0.15">
      <c r="A832" s="21"/>
      <c r="B832" s="21"/>
      <c r="C832" s="21" t="s">
        <v>2683</v>
      </c>
      <c r="D832" s="21" t="s">
        <v>2580</v>
      </c>
      <c r="E832" s="21" t="s">
        <v>2581</v>
      </c>
      <c r="F832" s="21"/>
      <c r="G832" s="21" t="s">
        <v>262</v>
      </c>
      <c r="H832" s="71" t="s">
        <v>2684</v>
      </c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 t="s">
        <v>29</v>
      </c>
      <c r="AC832" s="21">
        <v>24.86</v>
      </c>
      <c r="AD832" s="21" t="s">
        <v>2745</v>
      </c>
      <c r="AE832" s="42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1"/>
    </row>
    <row r="833" spans="1:85" s="35" customFormat="1" outlineLevel="2" x14ac:dyDescent="0.15">
      <c r="A833" s="10"/>
      <c r="B833" s="10"/>
      <c r="C833" s="25"/>
      <c r="D833" s="10"/>
      <c r="E833" s="27" t="s">
        <v>2320</v>
      </c>
      <c r="F833" s="10"/>
      <c r="G833" s="21" t="s">
        <v>262</v>
      </c>
      <c r="H833" s="72" t="s">
        <v>263</v>
      </c>
      <c r="I833" s="10"/>
      <c r="J833" s="10"/>
      <c r="K833" s="10"/>
      <c r="L833" s="10"/>
      <c r="M833" s="29">
        <v>2</v>
      </c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28"/>
      <c r="Z833" s="10"/>
      <c r="AA833" s="28"/>
      <c r="AB833" s="28"/>
      <c r="AC833" s="28">
        <f>M833*14</f>
        <v>28</v>
      </c>
      <c r="AD833" s="10"/>
      <c r="AE833" s="42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1"/>
    </row>
    <row r="834" spans="1:85" s="35" customFormat="1" outlineLevel="2" x14ac:dyDescent="0.15">
      <c r="A834" s="10">
        <v>2014</v>
      </c>
      <c r="B834" s="21" t="s">
        <v>1404</v>
      </c>
      <c r="C834" s="26" t="s">
        <v>1405</v>
      </c>
      <c r="D834" s="21" t="s">
        <v>1380</v>
      </c>
      <c r="E834" s="20" t="s">
        <v>2276</v>
      </c>
      <c r="F834" s="10">
        <v>2</v>
      </c>
      <c r="G834" s="21" t="s">
        <v>262</v>
      </c>
      <c r="H834" s="71" t="s">
        <v>263</v>
      </c>
      <c r="I834" s="21" t="s">
        <v>23</v>
      </c>
      <c r="J834" s="21" t="s">
        <v>24</v>
      </c>
      <c r="K834" s="21" t="s">
        <v>45</v>
      </c>
      <c r="L834" s="10">
        <v>35</v>
      </c>
      <c r="M834" s="10">
        <v>10</v>
      </c>
      <c r="N834" s="21" t="s">
        <v>29</v>
      </c>
      <c r="O834" s="21" t="s">
        <v>29</v>
      </c>
      <c r="P834" s="21" t="s">
        <v>28</v>
      </c>
      <c r="Q834" s="21" t="s">
        <v>1359</v>
      </c>
      <c r="R834" s="21" t="s">
        <v>1406</v>
      </c>
      <c r="S834" s="10">
        <v>1</v>
      </c>
      <c r="T834" s="10">
        <v>64</v>
      </c>
      <c r="U834" s="10">
        <v>20</v>
      </c>
      <c r="V834" s="21" t="s">
        <v>31</v>
      </c>
      <c r="W834" s="10">
        <v>44</v>
      </c>
      <c r="X834" s="10"/>
      <c r="Y834" s="28">
        <f>IF(M834&lt;25,1,1+(M834-25)/M834)</f>
        <v>1</v>
      </c>
      <c r="Z834" s="10"/>
      <c r="AA834" s="28"/>
      <c r="AB834" s="28"/>
      <c r="AC834" s="28">
        <f>32*Y834*F834</f>
        <v>64</v>
      </c>
      <c r="AD834" s="10"/>
      <c r="AE834" s="42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1"/>
    </row>
    <row r="835" spans="1:85" s="46" customFormat="1" outlineLevel="2" x14ac:dyDescent="0.15">
      <c r="A835" s="10">
        <v>2014</v>
      </c>
      <c r="B835" s="21" t="s">
        <v>1428</v>
      </c>
      <c r="C835" s="26" t="s">
        <v>1429</v>
      </c>
      <c r="D835" s="21" t="s">
        <v>1413</v>
      </c>
      <c r="E835" s="20" t="s">
        <v>2277</v>
      </c>
      <c r="F835" s="10">
        <v>2</v>
      </c>
      <c r="G835" s="21" t="s">
        <v>262</v>
      </c>
      <c r="H835" s="71" t="s">
        <v>263</v>
      </c>
      <c r="I835" s="21" t="s">
        <v>23</v>
      </c>
      <c r="J835" s="21" t="s">
        <v>24</v>
      </c>
      <c r="K835" s="21" t="s">
        <v>45</v>
      </c>
      <c r="L835" s="10">
        <v>28</v>
      </c>
      <c r="M835" s="10">
        <v>12</v>
      </c>
      <c r="N835" s="21" t="s">
        <v>29</v>
      </c>
      <c r="O835" s="21" t="s">
        <v>29</v>
      </c>
      <c r="P835" s="21" t="s">
        <v>28</v>
      </c>
      <c r="Q835" s="21" t="s">
        <v>1359</v>
      </c>
      <c r="R835" s="21" t="s">
        <v>1430</v>
      </c>
      <c r="S835" s="10">
        <v>1</v>
      </c>
      <c r="T835" s="21" t="s">
        <v>31</v>
      </c>
      <c r="U835" s="21" t="s">
        <v>31</v>
      </c>
      <c r="V835" s="21" t="s">
        <v>31</v>
      </c>
      <c r="W835" s="21" t="s">
        <v>31</v>
      </c>
      <c r="X835" s="10"/>
      <c r="Y835" s="28">
        <f>IF(M835&lt;25,1,1+(M835-25)/M835)</f>
        <v>1</v>
      </c>
      <c r="Z835" s="10"/>
      <c r="AA835" s="28"/>
      <c r="AB835" s="28"/>
      <c r="AC835" s="28">
        <f>32*Y835*F835</f>
        <v>64</v>
      </c>
      <c r="AD835" s="27"/>
      <c r="AE835" s="49"/>
      <c r="AF835" s="45"/>
      <c r="AG835" s="45"/>
      <c r="AH835" s="45"/>
      <c r="AI835" s="45"/>
      <c r="AJ835" s="45"/>
      <c r="AK835" s="45"/>
      <c r="AL835" s="45"/>
      <c r="AM835" s="45"/>
      <c r="AN835" s="45"/>
      <c r="AO835" s="45"/>
      <c r="AP835" s="45"/>
      <c r="AQ835" s="45"/>
      <c r="AR835" s="45"/>
      <c r="AS835" s="45"/>
      <c r="AT835" s="45"/>
      <c r="AU835" s="45"/>
      <c r="AV835" s="45"/>
      <c r="AW835" s="45"/>
      <c r="AX835" s="45"/>
      <c r="AY835" s="45"/>
      <c r="AZ835" s="45"/>
      <c r="BA835" s="45"/>
      <c r="BB835" s="45"/>
      <c r="BC835" s="45"/>
      <c r="BD835" s="45"/>
      <c r="BE835" s="45"/>
      <c r="BF835" s="45"/>
      <c r="BG835" s="45"/>
      <c r="BH835" s="45"/>
      <c r="BI835" s="45"/>
      <c r="BJ835" s="45"/>
      <c r="BK835" s="45"/>
      <c r="BL835" s="45"/>
      <c r="BM835" s="45"/>
      <c r="BN835" s="45"/>
      <c r="BO835" s="45"/>
      <c r="BP835" s="45"/>
      <c r="BQ835" s="45"/>
      <c r="BR835" s="45"/>
      <c r="BS835" s="45"/>
      <c r="BT835" s="45"/>
      <c r="BU835" s="45"/>
      <c r="BV835" s="45"/>
      <c r="BW835" s="45"/>
      <c r="BX835" s="45"/>
      <c r="BY835" s="45"/>
      <c r="BZ835" s="45"/>
      <c r="CA835" s="45"/>
      <c r="CB835" s="45"/>
      <c r="CC835" s="45"/>
      <c r="CD835" s="45"/>
      <c r="CE835" s="45"/>
      <c r="CF835" s="45"/>
      <c r="CG835" s="45"/>
    </row>
    <row r="836" spans="1:85" s="35" customFormat="1" outlineLevel="2" x14ac:dyDescent="0.15">
      <c r="A836" s="10">
        <v>2014</v>
      </c>
      <c r="B836" s="21" t="s">
        <v>1347</v>
      </c>
      <c r="C836" s="26" t="s">
        <v>1348</v>
      </c>
      <c r="D836" s="21" t="s">
        <v>1379</v>
      </c>
      <c r="E836" s="19" t="s">
        <v>2530</v>
      </c>
      <c r="F836" s="10" t="s">
        <v>2531</v>
      </c>
      <c r="G836" s="21" t="s">
        <v>262</v>
      </c>
      <c r="H836" s="71" t="s">
        <v>263</v>
      </c>
      <c r="I836" s="52"/>
      <c r="J836" s="52"/>
      <c r="K836" s="52"/>
      <c r="L836" s="52"/>
      <c r="M836" s="51">
        <v>3</v>
      </c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4"/>
      <c r="Y836" s="55"/>
      <c r="Z836" s="54"/>
      <c r="AA836" s="55"/>
      <c r="AB836" s="55"/>
      <c r="AC836" s="28">
        <f>0.3*13*M836</f>
        <v>11.7</v>
      </c>
      <c r="AD836" s="54"/>
      <c r="AE836" s="42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1"/>
    </row>
    <row r="837" spans="1:85" s="35" customFormat="1" outlineLevel="2" x14ac:dyDescent="0.15">
      <c r="A837" s="57"/>
      <c r="B837" s="52"/>
      <c r="C837" s="58"/>
      <c r="D837" s="52"/>
      <c r="E837" s="52" t="s">
        <v>2798</v>
      </c>
      <c r="F837" s="52"/>
      <c r="G837" s="21" t="s">
        <v>262</v>
      </c>
      <c r="H837" s="78" t="s">
        <v>2964</v>
      </c>
      <c r="I837" s="52"/>
      <c r="J837" s="52"/>
      <c r="K837" s="52"/>
      <c r="L837" s="52"/>
      <c r="M837" s="53">
        <v>9</v>
      </c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4"/>
      <c r="Y837" s="55"/>
      <c r="Z837" s="54"/>
      <c r="AA837" s="55"/>
      <c r="AB837" s="55"/>
      <c r="AC837" s="55">
        <f>2*M837</f>
        <v>18</v>
      </c>
      <c r="AD837" s="54"/>
      <c r="AE837" s="42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1"/>
    </row>
    <row r="838" spans="1:85" s="35" customFormat="1" outlineLevel="1" x14ac:dyDescent="0.15">
      <c r="A838" s="57"/>
      <c r="B838" s="52"/>
      <c r="C838" s="58"/>
      <c r="D838" s="52"/>
      <c r="E838" s="52"/>
      <c r="F838" s="52"/>
      <c r="G838" s="88" t="s">
        <v>3177</v>
      </c>
      <c r="H838" s="78"/>
      <c r="I838" s="52"/>
      <c r="J838" s="52"/>
      <c r="K838" s="52"/>
      <c r="L838" s="52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4"/>
      <c r="Y838" s="55"/>
      <c r="Z838" s="54"/>
      <c r="AA838" s="55"/>
      <c r="AB838" s="55"/>
      <c r="AC838" s="55">
        <f>SUBTOTAL(9,AC830:AC837)</f>
        <v>334.585974025974</v>
      </c>
      <c r="AD838" s="54"/>
      <c r="AE838" s="42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1"/>
    </row>
    <row r="839" spans="1:85" s="35" customFormat="1" outlineLevel="2" x14ac:dyDescent="0.15">
      <c r="A839" s="10">
        <v>2015</v>
      </c>
      <c r="B839" s="21" t="s">
        <v>328</v>
      </c>
      <c r="C839" s="26" t="s">
        <v>329</v>
      </c>
      <c r="D839" s="21" t="s">
        <v>1379</v>
      </c>
      <c r="E839" s="21" t="s">
        <v>2280</v>
      </c>
      <c r="F839" s="10">
        <v>3</v>
      </c>
      <c r="G839" s="21" t="s">
        <v>330</v>
      </c>
      <c r="H839" s="71" t="s">
        <v>331</v>
      </c>
      <c r="I839" s="21" t="s">
        <v>23</v>
      </c>
      <c r="J839" s="21" t="s">
        <v>24</v>
      </c>
      <c r="K839" s="21" t="s">
        <v>80</v>
      </c>
      <c r="L839" s="10">
        <v>47</v>
      </c>
      <c r="M839" s="10">
        <v>10</v>
      </c>
      <c r="N839" s="21" t="s">
        <v>74</v>
      </c>
      <c r="O839" s="21" t="s">
        <v>332</v>
      </c>
      <c r="P839" s="21" t="s">
        <v>28</v>
      </c>
      <c r="Q839" s="21" t="s">
        <v>82</v>
      </c>
      <c r="R839" s="21" t="s">
        <v>333</v>
      </c>
      <c r="S839" s="10">
        <v>1</v>
      </c>
      <c r="T839" s="10">
        <v>48</v>
      </c>
      <c r="U839" s="10">
        <v>48</v>
      </c>
      <c r="V839" s="21" t="s">
        <v>31</v>
      </c>
      <c r="W839" s="21" t="s">
        <v>31</v>
      </c>
      <c r="X839" s="10"/>
      <c r="Y839" s="28">
        <f>IF(M839&lt;25,1,1+(M839-25)/M839)</f>
        <v>1</v>
      </c>
      <c r="Z839" s="10">
        <v>1</v>
      </c>
      <c r="AA839" s="28">
        <f>U839*Y839*Z839</f>
        <v>48</v>
      </c>
      <c r="AB839" s="28"/>
      <c r="AC839" s="28">
        <f>AA839+AB839</f>
        <v>48</v>
      </c>
      <c r="AD839" s="10"/>
      <c r="AE839" s="42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1"/>
    </row>
    <row r="840" spans="1:85" s="35" customFormat="1" outlineLevel="2" x14ac:dyDescent="0.15">
      <c r="A840" s="10">
        <v>2015</v>
      </c>
      <c r="B840" s="21" t="s">
        <v>2047</v>
      </c>
      <c r="C840" s="26" t="s">
        <v>2048</v>
      </c>
      <c r="D840" s="21" t="s">
        <v>1413</v>
      </c>
      <c r="E840" s="21" t="s">
        <v>2280</v>
      </c>
      <c r="F840" s="10">
        <v>3</v>
      </c>
      <c r="G840" s="21" t="s">
        <v>330</v>
      </c>
      <c r="H840" s="71" t="s">
        <v>331</v>
      </c>
      <c r="I840" s="21" t="s">
        <v>23</v>
      </c>
      <c r="J840" s="21" t="s">
        <v>24</v>
      </c>
      <c r="K840" s="21" t="s">
        <v>80</v>
      </c>
      <c r="L840" s="10">
        <v>60</v>
      </c>
      <c r="M840" s="10">
        <v>65</v>
      </c>
      <c r="N840" s="21" t="s">
        <v>2049</v>
      </c>
      <c r="O840" s="21" t="s">
        <v>113</v>
      </c>
      <c r="P840" s="21" t="s">
        <v>28</v>
      </c>
      <c r="Q840" s="21" t="s">
        <v>1524</v>
      </c>
      <c r="R840" s="21" t="s">
        <v>2103</v>
      </c>
      <c r="S840" s="10">
        <v>1</v>
      </c>
      <c r="T840" s="10">
        <v>48</v>
      </c>
      <c r="U840" s="10">
        <v>48</v>
      </c>
      <c r="V840" s="21" t="s">
        <v>31</v>
      </c>
      <c r="W840" s="21" t="s">
        <v>31</v>
      </c>
      <c r="X840" s="10"/>
      <c r="Y840" s="28">
        <f>IF(M840&lt;25,1,1+(M840-25)/M840)</f>
        <v>1.6153846153846154</v>
      </c>
      <c r="Z840" s="10">
        <v>1</v>
      </c>
      <c r="AA840" s="28">
        <f>U840*Y840*Z840</f>
        <v>77.538461538461547</v>
      </c>
      <c r="AB840" s="28"/>
      <c r="AC840" s="28">
        <f>AA840+AB840</f>
        <v>77.538461538461547</v>
      </c>
      <c r="AD840" s="10"/>
      <c r="AE840" s="42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1"/>
    </row>
    <row r="841" spans="1:85" s="35" customFormat="1" outlineLevel="2" x14ac:dyDescent="0.15">
      <c r="A841" s="21"/>
      <c r="B841" s="21"/>
      <c r="C841" s="21" t="s">
        <v>2623</v>
      </c>
      <c r="D841" s="21" t="s">
        <v>2580</v>
      </c>
      <c r="E841" s="21" t="s">
        <v>2581</v>
      </c>
      <c r="F841" s="21"/>
      <c r="G841" s="21" t="s">
        <v>330</v>
      </c>
      <c r="H841" s="71" t="s">
        <v>2624</v>
      </c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 t="s">
        <v>29</v>
      </c>
      <c r="AC841" s="21">
        <v>16</v>
      </c>
      <c r="AD841" s="21" t="s">
        <v>2745</v>
      </c>
      <c r="AE841" s="42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1"/>
    </row>
    <row r="842" spans="1:85" s="35" customFormat="1" outlineLevel="2" x14ac:dyDescent="0.15">
      <c r="A842" s="21"/>
      <c r="B842" s="21"/>
      <c r="C842" s="21" t="s">
        <v>1856</v>
      </c>
      <c r="D842" s="21" t="s">
        <v>1380</v>
      </c>
      <c r="E842" s="21" t="s">
        <v>2578</v>
      </c>
      <c r="F842" s="21"/>
      <c r="G842" s="21" t="s">
        <v>330</v>
      </c>
      <c r="H842" s="71" t="s">
        <v>2567</v>
      </c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>
        <v>32.630000000000003</v>
      </c>
      <c r="AD842" s="21" t="s">
        <v>2745</v>
      </c>
      <c r="AE842" s="42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1"/>
    </row>
    <row r="843" spans="1:85" s="35" customFormat="1" outlineLevel="2" x14ac:dyDescent="0.15">
      <c r="A843" s="10"/>
      <c r="B843" s="10"/>
      <c r="C843" s="25"/>
      <c r="D843" s="10"/>
      <c r="E843" s="27" t="s">
        <v>2320</v>
      </c>
      <c r="F843" s="10"/>
      <c r="G843" s="21" t="s">
        <v>330</v>
      </c>
      <c r="H843" s="72" t="s">
        <v>331</v>
      </c>
      <c r="I843" s="10"/>
      <c r="J843" s="10"/>
      <c r="K843" s="10"/>
      <c r="L843" s="10"/>
      <c r="M843" s="29">
        <v>4</v>
      </c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28"/>
      <c r="Z843" s="10"/>
      <c r="AA843" s="28"/>
      <c r="AB843" s="28"/>
      <c r="AC843" s="28">
        <f>M843*14</f>
        <v>56</v>
      </c>
      <c r="AD843" s="10"/>
      <c r="AE843" s="42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1"/>
    </row>
    <row r="844" spans="1:85" s="35" customFormat="1" outlineLevel="2" x14ac:dyDescent="0.15">
      <c r="A844" s="57"/>
      <c r="B844" s="52"/>
      <c r="C844" s="58"/>
      <c r="D844" s="52"/>
      <c r="E844" s="52" t="s">
        <v>2798</v>
      </c>
      <c r="F844" s="52"/>
      <c r="G844" s="21" t="s">
        <v>330</v>
      </c>
      <c r="H844" s="78" t="s">
        <v>2965</v>
      </c>
      <c r="I844" s="52"/>
      <c r="J844" s="52"/>
      <c r="K844" s="52"/>
      <c r="L844" s="52"/>
      <c r="M844" s="53">
        <v>11</v>
      </c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4"/>
      <c r="Y844" s="55"/>
      <c r="Z844" s="54"/>
      <c r="AA844" s="55"/>
      <c r="AB844" s="55"/>
      <c r="AC844" s="55">
        <f>2*M844</f>
        <v>22</v>
      </c>
      <c r="AD844" s="54"/>
      <c r="AE844" s="42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1"/>
    </row>
    <row r="845" spans="1:85" s="35" customFormat="1" outlineLevel="1" x14ac:dyDescent="0.15">
      <c r="A845" s="57"/>
      <c r="B845" s="52"/>
      <c r="C845" s="58"/>
      <c r="D845" s="52"/>
      <c r="E845" s="52"/>
      <c r="F845" s="52"/>
      <c r="G845" s="88" t="s">
        <v>3178</v>
      </c>
      <c r="H845" s="78"/>
      <c r="I845" s="52"/>
      <c r="J845" s="52"/>
      <c r="K845" s="52"/>
      <c r="L845" s="52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4"/>
      <c r="Y845" s="55"/>
      <c r="Z845" s="54"/>
      <c r="AA845" s="55"/>
      <c r="AB845" s="55"/>
      <c r="AC845" s="55">
        <f>SUBTOTAL(9,AC839:AC844)</f>
        <v>252.16846153846154</v>
      </c>
      <c r="AD845" s="54"/>
      <c r="AE845" s="42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1"/>
    </row>
    <row r="846" spans="1:85" s="35" customFormat="1" outlineLevel="2" x14ac:dyDescent="0.15">
      <c r="A846" s="10">
        <v>2015</v>
      </c>
      <c r="B846" s="21" t="s">
        <v>1120</v>
      </c>
      <c r="C846" s="26" t="s">
        <v>1121</v>
      </c>
      <c r="D846" s="21" t="s">
        <v>1379</v>
      </c>
      <c r="E846" s="21" t="s">
        <v>2280</v>
      </c>
      <c r="F846" s="10">
        <v>3</v>
      </c>
      <c r="G846" s="21" t="s">
        <v>1122</v>
      </c>
      <c r="H846" s="71" t="s">
        <v>1123</v>
      </c>
      <c r="I846" s="21" t="s">
        <v>23</v>
      </c>
      <c r="J846" s="21" t="s">
        <v>24</v>
      </c>
      <c r="K846" s="21" t="s">
        <v>25</v>
      </c>
      <c r="L846" s="10">
        <v>43</v>
      </c>
      <c r="M846" s="10">
        <v>14</v>
      </c>
      <c r="N846" s="21" t="s">
        <v>198</v>
      </c>
      <c r="O846" s="21" t="s">
        <v>361</v>
      </c>
      <c r="P846" s="21" t="s">
        <v>28</v>
      </c>
      <c r="Q846" s="21" t="s">
        <v>391</v>
      </c>
      <c r="R846" s="21" t="s">
        <v>1124</v>
      </c>
      <c r="S846" s="10">
        <v>1</v>
      </c>
      <c r="T846" s="10">
        <v>48</v>
      </c>
      <c r="U846" s="10">
        <v>48</v>
      </c>
      <c r="V846" s="21" t="s">
        <v>31</v>
      </c>
      <c r="W846" s="21" t="s">
        <v>31</v>
      </c>
      <c r="X846" s="10"/>
      <c r="Y846" s="28">
        <f>IF(M846&lt;25,1,1+(M846-25)/M846)</f>
        <v>1</v>
      </c>
      <c r="Z846" s="10">
        <v>1</v>
      </c>
      <c r="AA846" s="28">
        <f>U846*Y846*Z846</f>
        <v>48</v>
      </c>
      <c r="AB846" s="28"/>
      <c r="AC846" s="28">
        <f>AA846+AB846</f>
        <v>48</v>
      </c>
      <c r="AD846" s="10"/>
      <c r="AE846" s="42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1"/>
    </row>
    <row r="847" spans="1:85" s="35" customFormat="1" outlineLevel="2" x14ac:dyDescent="0.15">
      <c r="A847" s="21"/>
      <c r="B847" s="21"/>
      <c r="C847" s="21" t="s">
        <v>2666</v>
      </c>
      <c r="D847" s="21" t="s">
        <v>2580</v>
      </c>
      <c r="E847" s="21" t="s">
        <v>2581</v>
      </c>
      <c r="F847" s="21"/>
      <c r="G847" s="21" t="s">
        <v>1122</v>
      </c>
      <c r="H847" s="71" t="s">
        <v>2669</v>
      </c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 t="s">
        <v>29</v>
      </c>
      <c r="AC847" s="21">
        <v>20.239999999999998</v>
      </c>
      <c r="AD847" s="21" t="s">
        <v>2745</v>
      </c>
      <c r="AE847" s="42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1"/>
    </row>
    <row r="848" spans="1:85" s="35" customFormat="1" outlineLevel="2" x14ac:dyDescent="0.15">
      <c r="A848" s="10"/>
      <c r="B848" s="10"/>
      <c r="C848" s="25"/>
      <c r="D848" s="10"/>
      <c r="E848" s="27" t="s">
        <v>2320</v>
      </c>
      <c r="F848" s="10"/>
      <c r="G848" s="21" t="s">
        <v>1122</v>
      </c>
      <c r="H848" s="72" t="s">
        <v>1123</v>
      </c>
      <c r="I848" s="10"/>
      <c r="J848" s="10"/>
      <c r="K848" s="10"/>
      <c r="L848" s="10"/>
      <c r="M848" s="29">
        <v>3</v>
      </c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28"/>
      <c r="Z848" s="10"/>
      <c r="AA848" s="28"/>
      <c r="AB848" s="28"/>
      <c r="AC848" s="28">
        <f>M848*14</f>
        <v>42</v>
      </c>
      <c r="AD848" s="10"/>
      <c r="AE848" s="42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1"/>
    </row>
    <row r="849" spans="1:52" s="35" customFormat="1" outlineLevel="2" x14ac:dyDescent="0.15">
      <c r="A849" s="10"/>
      <c r="B849" s="10"/>
      <c r="C849" s="25"/>
      <c r="D849" s="10"/>
      <c r="E849" s="27" t="s">
        <v>2739</v>
      </c>
      <c r="F849" s="10"/>
      <c r="G849" s="21" t="s">
        <v>1122</v>
      </c>
      <c r="H849" s="72" t="s">
        <v>1123</v>
      </c>
      <c r="I849" s="10"/>
      <c r="J849" s="10"/>
      <c r="K849" s="10"/>
      <c r="L849" s="10"/>
      <c r="M849" s="29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28"/>
      <c r="Z849" s="10"/>
      <c r="AA849" s="28"/>
      <c r="AB849" s="28"/>
      <c r="AC849" s="28">
        <v>15</v>
      </c>
      <c r="AD849" s="10"/>
      <c r="AE849" s="42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1"/>
    </row>
    <row r="850" spans="1:52" s="35" customFormat="1" outlineLevel="2" x14ac:dyDescent="0.15">
      <c r="A850" s="10">
        <v>2014</v>
      </c>
      <c r="B850" s="21" t="s">
        <v>1347</v>
      </c>
      <c r="C850" s="26" t="s">
        <v>1348</v>
      </c>
      <c r="D850" s="21" t="s">
        <v>1379</v>
      </c>
      <c r="E850" s="19" t="s">
        <v>2530</v>
      </c>
      <c r="F850" s="10" t="s">
        <v>2531</v>
      </c>
      <c r="G850" s="21" t="s">
        <v>1122</v>
      </c>
      <c r="H850" s="74" t="s">
        <v>1123</v>
      </c>
      <c r="I850" s="52"/>
      <c r="J850" s="52"/>
      <c r="K850" s="52"/>
      <c r="L850" s="52"/>
      <c r="M850" s="51">
        <v>3</v>
      </c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4"/>
      <c r="Y850" s="55"/>
      <c r="Z850" s="54"/>
      <c r="AA850" s="55"/>
      <c r="AB850" s="55"/>
      <c r="AC850" s="28">
        <f>0.3*13*M850</f>
        <v>11.7</v>
      </c>
      <c r="AD850" s="54"/>
      <c r="AE850" s="42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1"/>
    </row>
    <row r="851" spans="1:52" s="35" customFormat="1" outlineLevel="2" x14ac:dyDescent="0.15">
      <c r="A851" s="57"/>
      <c r="B851" s="52"/>
      <c r="C851" s="58"/>
      <c r="D851" s="52"/>
      <c r="E851" s="52" t="s">
        <v>2798</v>
      </c>
      <c r="F851" s="52"/>
      <c r="G851" s="21" t="s">
        <v>1122</v>
      </c>
      <c r="H851" s="78" t="s">
        <v>2966</v>
      </c>
      <c r="I851" s="52"/>
      <c r="J851" s="52"/>
      <c r="K851" s="52"/>
      <c r="L851" s="52"/>
      <c r="M851" s="53">
        <v>15</v>
      </c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4"/>
      <c r="Y851" s="55"/>
      <c r="Z851" s="54"/>
      <c r="AA851" s="55"/>
      <c r="AB851" s="55"/>
      <c r="AC851" s="55">
        <f>2*M851</f>
        <v>30</v>
      </c>
      <c r="AD851" s="54"/>
      <c r="AE851" s="42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1"/>
    </row>
    <row r="852" spans="1:52" s="35" customFormat="1" outlineLevel="1" x14ac:dyDescent="0.15">
      <c r="A852" s="57"/>
      <c r="B852" s="52"/>
      <c r="C852" s="58"/>
      <c r="D852" s="52"/>
      <c r="E852" s="52"/>
      <c r="F852" s="52"/>
      <c r="G852" s="88" t="s">
        <v>3179</v>
      </c>
      <c r="H852" s="78"/>
      <c r="I852" s="52"/>
      <c r="J852" s="52"/>
      <c r="K852" s="52"/>
      <c r="L852" s="52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4"/>
      <c r="Y852" s="55"/>
      <c r="Z852" s="54"/>
      <c r="AA852" s="55"/>
      <c r="AB852" s="55"/>
      <c r="AC852" s="55">
        <f>SUBTOTAL(9,AC846:AC851)</f>
        <v>166.94</v>
      </c>
      <c r="AD852" s="54"/>
      <c r="AE852" s="42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1"/>
    </row>
    <row r="853" spans="1:52" s="35" customFormat="1" outlineLevel="2" x14ac:dyDescent="0.15">
      <c r="A853" s="10">
        <v>2015</v>
      </c>
      <c r="B853" s="21" t="s">
        <v>1156</v>
      </c>
      <c r="C853" s="26" t="s">
        <v>1157</v>
      </c>
      <c r="D853" s="21" t="s">
        <v>1379</v>
      </c>
      <c r="E853" s="21" t="s">
        <v>2280</v>
      </c>
      <c r="F853" s="10">
        <v>3</v>
      </c>
      <c r="G853" s="21" t="s">
        <v>1158</v>
      </c>
      <c r="H853" s="71" t="s">
        <v>1159</v>
      </c>
      <c r="I853" s="21" t="s">
        <v>41</v>
      </c>
      <c r="J853" s="21" t="s">
        <v>24</v>
      </c>
      <c r="K853" s="21" t="s">
        <v>45</v>
      </c>
      <c r="L853" s="10">
        <v>70</v>
      </c>
      <c r="M853" s="10">
        <v>29</v>
      </c>
      <c r="N853" s="21" t="s">
        <v>356</v>
      </c>
      <c r="O853" s="21" t="s">
        <v>488</v>
      </c>
      <c r="P853" s="21" t="s">
        <v>28</v>
      </c>
      <c r="Q853" s="21" t="s">
        <v>1160</v>
      </c>
      <c r="R853" s="21" t="s">
        <v>1161</v>
      </c>
      <c r="S853" s="10">
        <v>1</v>
      </c>
      <c r="T853" s="10">
        <v>48</v>
      </c>
      <c r="U853" s="10">
        <v>48</v>
      </c>
      <c r="V853" s="21" t="s">
        <v>31</v>
      </c>
      <c r="W853" s="21" t="s">
        <v>31</v>
      </c>
      <c r="X853" s="10"/>
      <c r="Y853" s="28">
        <f>IF(M853&lt;25,1,1+(M853-25)/M853)</f>
        <v>1.1379310344827587</v>
      </c>
      <c r="Z853" s="10">
        <v>1</v>
      </c>
      <c r="AA853" s="28">
        <f>U853*Y853*Z853</f>
        <v>54.620689655172413</v>
      </c>
      <c r="AB853" s="28"/>
      <c r="AC853" s="28">
        <f>AA853+AB853</f>
        <v>54.620689655172413</v>
      </c>
      <c r="AD853" s="10"/>
      <c r="AE853" s="42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1"/>
    </row>
    <row r="854" spans="1:52" s="35" customFormat="1" outlineLevel="2" x14ac:dyDescent="0.15">
      <c r="A854" s="21"/>
      <c r="B854" s="21"/>
      <c r="C854" s="21" t="s">
        <v>2630</v>
      </c>
      <c r="D854" s="21" t="s">
        <v>2580</v>
      </c>
      <c r="E854" s="21" t="s">
        <v>2581</v>
      </c>
      <c r="F854" s="21"/>
      <c r="G854" s="21" t="s">
        <v>1158</v>
      </c>
      <c r="H854" s="71" t="s">
        <v>2631</v>
      </c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 t="s">
        <v>29</v>
      </c>
      <c r="AC854" s="21">
        <v>16</v>
      </c>
      <c r="AD854" s="21" t="s">
        <v>2745</v>
      </c>
      <c r="AE854" s="42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1"/>
    </row>
    <row r="855" spans="1:52" s="35" customFormat="1" outlineLevel="2" x14ac:dyDescent="0.15">
      <c r="A855" s="61">
        <v>2016</v>
      </c>
      <c r="B855" s="61" t="s">
        <v>1634</v>
      </c>
      <c r="C855" s="61" t="s">
        <v>1635</v>
      </c>
      <c r="D855" s="62" t="s">
        <v>2757</v>
      </c>
      <c r="E855" s="21" t="s">
        <v>2758</v>
      </c>
      <c r="F855" s="62">
        <v>6</v>
      </c>
      <c r="G855" s="65" t="s">
        <v>2762</v>
      </c>
      <c r="H855" s="75" t="s">
        <v>2763</v>
      </c>
      <c r="I855" s="62"/>
      <c r="J855" s="62"/>
      <c r="K855" s="62"/>
      <c r="L855" s="62">
        <v>100</v>
      </c>
      <c r="M855" s="62">
        <v>29</v>
      </c>
      <c r="N855" s="62" t="s">
        <v>29</v>
      </c>
      <c r="O855" s="62" t="s">
        <v>29</v>
      </c>
      <c r="P855" s="62" t="s">
        <v>28</v>
      </c>
      <c r="Q855" s="62" t="s">
        <v>29</v>
      </c>
      <c r="R855" s="62" t="s">
        <v>1636</v>
      </c>
      <c r="S855" s="62">
        <v>1</v>
      </c>
      <c r="T855" s="62">
        <v>192</v>
      </c>
      <c r="U855" s="62">
        <v>48</v>
      </c>
      <c r="V855" s="62">
        <v>144</v>
      </c>
      <c r="W855" s="62" t="s">
        <v>29</v>
      </c>
      <c r="X855" s="62">
        <v>1</v>
      </c>
      <c r="Y855" s="62"/>
      <c r="Z855" s="62"/>
      <c r="AA855" s="62"/>
      <c r="AB855" s="62"/>
      <c r="AC855" s="62">
        <v>218.48</v>
      </c>
      <c r="AD855" s="21" t="s">
        <v>2764</v>
      </c>
      <c r="AE855" s="42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1"/>
    </row>
    <row r="856" spans="1:52" s="35" customFormat="1" outlineLevel="2" x14ac:dyDescent="0.15">
      <c r="A856" s="10"/>
      <c r="B856" s="10"/>
      <c r="C856" s="25"/>
      <c r="D856" s="10"/>
      <c r="E856" s="27" t="s">
        <v>2320</v>
      </c>
      <c r="F856" s="10"/>
      <c r="G856" s="21" t="s">
        <v>1158</v>
      </c>
      <c r="H856" s="72" t="s">
        <v>1159</v>
      </c>
      <c r="I856" s="10"/>
      <c r="J856" s="10"/>
      <c r="K856" s="10"/>
      <c r="L856" s="10"/>
      <c r="M856" s="29">
        <v>6</v>
      </c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28"/>
      <c r="Z856" s="10"/>
      <c r="AA856" s="28"/>
      <c r="AB856" s="28"/>
      <c r="AC856" s="28">
        <f>M856*14</f>
        <v>84</v>
      </c>
      <c r="AD856" s="10"/>
      <c r="AE856" s="42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1"/>
    </row>
    <row r="857" spans="1:52" s="35" customFormat="1" outlineLevel="2" x14ac:dyDescent="0.15">
      <c r="A857" s="57"/>
      <c r="B857" s="52"/>
      <c r="C857" s="58"/>
      <c r="D857" s="52"/>
      <c r="E857" s="52" t="s">
        <v>2798</v>
      </c>
      <c r="F857" s="52"/>
      <c r="G857" s="21" t="s">
        <v>1158</v>
      </c>
      <c r="H857" s="78" t="s">
        <v>2967</v>
      </c>
      <c r="I857" s="52"/>
      <c r="J857" s="52"/>
      <c r="K857" s="52"/>
      <c r="L857" s="52"/>
      <c r="M857" s="53">
        <v>11</v>
      </c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4"/>
      <c r="Y857" s="55"/>
      <c r="Z857" s="54"/>
      <c r="AA857" s="55"/>
      <c r="AB857" s="55"/>
      <c r="AC857" s="55">
        <f>2*M857</f>
        <v>22</v>
      </c>
      <c r="AD857" s="54"/>
      <c r="AE857" s="42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1"/>
    </row>
    <row r="858" spans="1:52" s="35" customFormat="1" outlineLevel="1" x14ac:dyDescent="0.15">
      <c r="A858" s="57"/>
      <c r="B858" s="52"/>
      <c r="C858" s="58"/>
      <c r="D858" s="52"/>
      <c r="E858" s="52"/>
      <c r="F858" s="52"/>
      <c r="G858" s="88" t="s">
        <v>3180</v>
      </c>
      <c r="H858" s="78"/>
      <c r="I858" s="52"/>
      <c r="J858" s="52"/>
      <c r="K858" s="52"/>
      <c r="L858" s="52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4"/>
      <c r="Y858" s="55"/>
      <c r="Z858" s="54"/>
      <c r="AA858" s="55"/>
      <c r="AB858" s="55"/>
      <c r="AC858" s="55">
        <f>SUBTOTAL(9,AC853:AC857)</f>
        <v>395.1006896551724</v>
      </c>
      <c r="AD858" s="54"/>
      <c r="AE858" s="42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1"/>
    </row>
    <row r="859" spans="1:52" s="35" customFormat="1" outlineLevel="2" x14ac:dyDescent="0.15">
      <c r="A859" s="10">
        <v>2015</v>
      </c>
      <c r="B859" s="21" t="s">
        <v>1619</v>
      </c>
      <c r="C859" s="26" t="s">
        <v>1620</v>
      </c>
      <c r="D859" s="21" t="s">
        <v>1413</v>
      </c>
      <c r="E859" s="21" t="s">
        <v>2280</v>
      </c>
      <c r="F859" s="10">
        <v>3</v>
      </c>
      <c r="G859" s="21" t="s">
        <v>1187</v>
      </c>
      <c r="H859" s="71" t="s">
        <v>1188</v>
      </c>
      <c r="I859" s="21" t="s">
        <v>41</v>
      </c>
      <c r="J859" s="21" t="s">
        <v>24</v>
      </c>
      <c r="K859" s="21" t="s">
        <v>80</v>
      </c>
      <c r="L859" s="10">
        <v>34</v>
      </c>
      <c r="M859" s="10">
        <v>61</v>
      </c>
      <c r="N859" s="21" t="s">
        <v>1568</v>
      </c>
      <c r="O859" s="21" t="s">
        <v>316</v>
      </c>
      <c r="P859" s="21" t="s">
        <v>28</v>
      </c>
      <c r="Q859" s="21" t="s">
        <v>217</v>
      </c>
      <c r="R859" s="21" t="s">
        <v>2074</v>
      </c>
      <c r="S859" s="10">
        <v>1</v>
      </c>
      <c r="T859" s="10">
        <v>48</v>
      </c>
      <c r="U859" s="10">
        <v>48</v>
      </c>
      <c r="V859" s="21" t="s">
        <v>31</v>
      </c>
      <c r="W859" s="21" t="s">
        <v>31</v>
      </c>
      <c r="X859" s="10"/>
      <c r="Y859" s="28">
        <f>IF(M859&lt;25,1,1+(M859-25)/M859)</f>
        <v>1.5901639344262295</v>
      </c>
      <c r="Z859" s="10">
        <v>1</v>
      </c>
      <c r="AA859" s="28">
        <f>U859*Y859*Z859</f>
        <v>76.327868852459019</v>
      </c>
      <c r="AB859" s="28"/>
      <c r="AC859" s="28">
        <f>AA859+AB859</f>
        <v>76.327868852459019</v>
      </c>
      <c r="AD859" s="10"/>
      <c r="AE859" s="42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1"/>
    </row>
    <row r="860" spans="1:52" s="35" customFormat="1" outlineLevel="2" x14ac:dyDescent="0.15">
      <c r="A860" s="10">
        <v>2016</v>
      </c>
      <c r="B860" s="21" t="s">
        <v>1185</v>
      </c>
      <c r="C860" s="26" t="s">
        <v>1186</v>
      </c>
      <c r="D860" s="21" t="s">
        <v>1413</v>
      </c>
      <c r="E860" s="19" t="s">
        <v>2289</v>
      </c>
      <c r="F860" s="10">
        <v>2</v>
      </c>
      <c r="G860" s="21" t="s">
        <v>1187</v>
      </c>
      <c r="H860" s="71" t="s">
        <v>1188</v>
      </c>
      <c r="I860" s="21" t="s">
        <v>41</v>
      </c>
      <c r="J860" s="21" t="s">
        <v>24</v>
      </c>
      <c r="K860" s="21" t="s">
        <v>80</v>
      </c>
      <c r="L860" s="10">
        <v>100</v>
      </c>
      <c r="M860" s="10">
        <v>66</v>
      </c>
      <c r="N860" s="21" t="s">
        <v>1482</v>
      </c>
      <c r="O860" s="21" t="s">
        <v>281</v>
      </c>
      <c r="P860" s="21" t="s">
        <v>28</v>
      </c>
      <c r="Q860" s="21" t="s">
        <v>29</v>
      </c>
      <c r="R860" s="21" t="s">
        <v>2107</v>
      </c>
      <c r="S860" s="10">
        <v>1</v>
      </c>
      <c r="T860" s="10">
        <v>32</v>
      </c>
      <c r="U860" s="10">
        <v>20</v>
      </c>
      <c r="V860" s="21" t="s">
        <v>31</v>
      </c>
      <c r="W860" s="10">
        <v>12</v>
      </c>
      <c r="X860" s="27">
        <v>1</v>
      </c>
      <c r="Y860" s="28">
        <f>IF(M860&lt;25,1,1+(M860-25)/M860)</f>
        <v>1.6212121212121211</v>
      </c>
      <c r="Z860" s="10">
        <v>1</v>
      </c>
      <c r="AA860" s="28">
        <f>U860*Y860*Z860</f>
        <v>32.424242424242422</v>
      </c>
      <c r="AB860" s="28">
        <f>X860*W860*Y860</f>
        <v>19.454545454545453</v>
      </c>
      <c r="AC860" s="28">
        <f>AA860+AB860</f>
        <v>51.878787878787875</v>
      </c>
      <c r="AD860" s="10"/>
      <c r="AE860" s="42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1"/>
    </row>
    <row r="861" spans="1:52" s="35" customFormat="1" outlineLevel="2" x14ac:dyDescent="0.15">
      <c r="A861" s="10">
        <v>2017</v>
      </c>
      <c r="B861" s="21" t="s">
        <v>1185</v>
      </c>
      <c r="C861" s="26" t="s">
        <v>1186</v>
      </c>
      <c r="D861" s="21" t="s">
        <v>1379</v>
      </c>
      <c r="E861" s="19" t="s">
        <v>2289</v>
      </c>
      <c r="F861" s="10">
        <v>2</v>
      </c>
      <c r="G861" s="21" t="s">
        <v>1187</v>
      </c>
      <c r="H861" s="71" t="s">
        <v>1188</v>
      </c>
      <c r="I861" s="21" t="s">
        <v>41</v>
      </c>
      <c r="J861" s="21" t="s">
        <v>24</v>
      </c>
      <c r="K861" s="21" t="s">
        <v>80</v>
      </c>
      <c r="L861" s="10">
        <v>100</v>
      </c>
      <c r="M861" s="10">
        <v>100</v>
      </c>
      <c r="N861" s="21" t="s">
        <v>280</v>
      </c>
      <c r="O861" s="21" t="s">
        <v>443</v>
      </c>
      <c r="P861" s="21" t="s">
        <v>28</v>
      </c>
      <c r="Q861" s="21" t="s">
        <v>29</v>
      </c>
      <c r="R861" s="21" t="s">
        <v>1189</v>
      </c>
      <c r="S861" s="10">
        <v>1</v>
      </c>
      <c r="T861" s="10">
        <v>32</v>
      </c>
      <c r="U861" s="10">
        <v>20</v>
      </c>
      <c r="V861" s="21" t="s">
        <v>31</v>
      </c>
      <c r="W861" s="10">
        <v>12</v>
      </c>
      <c r="X861" s="27">
        <v>1</v>
      </c>
      <c r="Y861" s="28">
        <f>IF(M861&lt;25,1,1+(M861-25)/M861)</f>
        <v>1.75</v>
      </c>
      <c r="Z861" s="10">
        <v>1</v>
      </c>
      <c r="AA861" s="28">
        <f>U861*Y861*Z861</f>
        <v>35</v>
      </c>
      <c r="AB861" s="28">
        <f>X861*W861*Y861</f>
        <v>21</v>
      </c>
      <c r="AC861" s="28">
        <f>AA861+AB861</f>
        <v>56</v>
      </c>
      <c r="AD861" s="10"/>
      <c r="AE861" s="42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1"/>
    </row>
    <row r="862" spans="1:52" s="35" customFormat="1" outlineLevel="2" x14ac:dyDescent="0.15">
      <c r="A862" s="10">
        <v>2016</v>
      </c>
      <c r="B862" s="21" t="s">
        <v>1945</v>
      </c>
      <c r="C862" s="26" t="s">
        <v>1946</v>
      </c>
      <c r="D862" s="21" t="s">
        <v>1413</v>
      </c>
      <c r="E862" s="19" t="s">
        <v>2289</v>
      </c>
      <c r="F862" s="10">
        <v>2</v>
      </c>
      <c r="G862" s="21" t="s">
        <v>1187</v>
      </c>
      <c r="H862" s="71" t="s">
        <v>1188</v>
      </c>
      <c r="I862" s="21" t="s">
        <v>41</v>
      </c>
      <c r="J862" s="21" t="s">
        <v>24</v>
      </c>
      <c r="K862" s="21" t="s">
        <v>80</v>
      </c>
      <c r="L862" s="10">
        <v>100</v>
      </c>
      <c r="M862" s="10">
        <v>50</v>
      </c>
      <c r="N862" s="21" t="s">
        <v>1947</v>
      </c>
      <c r="O862" s="21" t="s">
        <v>425</v>
      </c>
      <c r="P862" s="21" t="s">
        <v>28</v>
      </c>
      <c r="Q862" s="21" t="s">
        <v>29</v>
      </c>
      <c r="R862" s="21" t="s">
        <v>1948</v>
      </c>
      <c r="S862" s="10">
        <v>1</v>
      </c>
      <c r="T862" s="10">
        <v>32</v>
      </c>
      <c r="U862" s="10">
        <v>20</v>
      </c>
      <c r="V862" s="21" t="s">
        <v>31</v>
      </c>
      <c r="W862" s="10">
        <v>12</v>
      </c>
      <c r="X862" s="27">
        <v>1</v>
      </c>
      <c r="Y862" s="28">
        <f>IF(M862&lt;25,1,1+(M862-25)/M862)</f>
        <v>1.5</v>
      </c>
      <c r="Z862" s="10">
        <v>1</v>
      </c>
      <c r="AA862" s="28">
        <f>U862*Y862*Z862</f>
        <v>30</v>
      </c>
      <c r="AB862" s="28">
        <f>X862*W862*Y862</f>
        <v>18</v>
      </c>
      <c r="AC862" s="28">
        <f>AA862+AB862</f>
        <v>48</v>
      </c>
      <c r="AD862" s="10"/>
      <c r="AE862" s="42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1"/>
    </row>
    <row r="863" spans="1:52" s="35" customFormat="1" outlineLevel="2" x14ac:dyDescent="0.15">
      <c r="A863" s="10">
        <v>2014</v>
      </c>
      <c r="B863" s="21" t="s">
        <v>1590</v>
      </c>
      <c r="C863" s="26" t="s">
        <v>1591</v>
      </c>
      <c r="D863" s="21" t="s">
        <v>1413</v>
      </c>
      <c r="E863" s="21" t="s">
        <v>2287</v>
      </c>
      <c r="F863" s="10">
        <v>3</v>
      </c>
      <c r="G863" s="21" t="s">
        <v>1187</v>
      </c>
      <c r="H863" s="71" t="s">
        <v>1188</v>
      </c>
      <c r="I863" s="21" t="s">
        <v>41</v>
      </c>
      <c r="J863" s="21" t="s">
        <v>24</v>
      </c>
      <c r="K863" s="21" t="s">
        <v>80</v>
      </c>
      <c r="L863" s="10">
        <v>28</v>
      </c>
      <c r="M863" s="10">
        <v>27</v>
      </c>
      <c r="N863" s="21" t="s">
        <v>1425</v>
      </c>
      <c r="O863" s="21" t="s">
        <v>1483</v>
      </c>
      <c r="P863" s="21" t="s">
        <v>28</v>
      </c>
      <c r="Q863" s="21" t="s">
        <v>1359</v>
      </c>
      <c r="R863" s="21" t="s">
        <v>1592</v>
      </c>
      <c r="S863" s="10">
        <v>1</v>
      </c>
      <c r="T863" s="10">
        <v>48</v>
      </c>
      <c r="U863" s="10">
        <v>42</v>
      </c>
      <c r="V863" s="10">
        <v>6</v>
      </c>
      <c r="W863" s="21" t="s">
        <v>31</v>
      </c>
      <c r="X863" s="10">
        <v>1</v>
      </c>
      <c r="Y863" s="28">
        <f>IF(M863&lt;25,1,1+(M863-25)/M863)</f>
        <v>1.074074074074074</v>
      </c>
      <c r="Z863" s="10">
        <v>1</v>
      </c>
      <c r="AA863" s="28">
        <f>U863*Y863*Z863</f>
        <v>45.111111111111107</v>
      </c>
      <c r="AB863" s="28">
        <f>X863*V863*Y863</f>
        <v>6.4444444444444438</v>
      </c>
      <c r="AC863" s="28">
        <f>AA863+AB863</f>
        <v>51.55555555555555</v>
      </c>
      <c r="AD863" s="10"/>
      <c r="AE863" s="42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1"/>
    </row>
    <row r="864" spans="1:52" s="35" customFormat="1" outlineLevel="2" x14ac:dyDescent="0.15">
      <c r="A864" s="21"/>
      <c r="B864" s="21"/>
      <c r="C864" s="21" t="s">
        <v>1828</v>
      </c>
      <c r="D864" s="21" t="s">
        <v>1380</v>
      </c>
      <c r="E864" s="21" t="s">
        <v>2578</v>
      </c>
      <c r="F864" s="21"/>
      <c r="G864" s="21" t="s">
        <v>1187</v>
      </c>
      <c r="H864" s="71" t="s">
        <v>2544</v>
      </c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>
        <v>25.33</v>
      </c>
      <c r="AD864" s="21" t="s">
        <v>2745</v>
      </c>
      <c r="AE864" s="42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1"/>
    </row>
    <row r="865" spans="1:52" s="35" customFormat="1" outlineLevel="2" x14ac:dyDescent="0.15">
      <c r="A865" s="10"/>
      <c r="B865" s="10"/>
      <c r="C865" s="25"/>
      <c r="D865" s="10"/>
      <c r="E865" s="27" t="s">
        <v>2320</v>
      </c>
      <c r="F865" s="10"/>
      <c r="G865" s="21" t="s">
        <v>1187</v>
      </c>
      <c r="H865" s="72" t="s">
        <v>2322</v>
      </c>
      <c r="I865" s="10"/>
      <c r="J865" s="10"/>
      <c r="K865" s="10"/>
      <c r="L865" s="10"/>
      <c r="M865" s="29">
        <v>1</v>
      </c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28"/>
      <c r="Z865" s="10"/>
      <c r="AA865" s="28"/>
      <c r="AB865" s="28"/>
      <c r="AC865" s="28">
        <f>M865*14</f>
        <v>14</v>
      </c>
      <c r="AD865" s="10"/>
      <c r="AE865" s="42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1"/>
    </row>
    <row r="866" spans="1:52" s="35" customFormat="1" outlineLevel="2" x14ac:dyDescent="0.15">
      <c r="A866" s="10">
        <v>2015</v>
      </c>
      <c r="B866" s="21" t="s">
        <v>1596</v>
      </c>
      <c r="C866" s="26" t="s">
        <v>1597</v>
      </c>
      <c r="D866" s="21" t="s">
        <v>1413</v>
      </c>
      <c r="E866" s="21" t="s">
        <v>2277</v>
      </c>
      <c r="F866" s="10">
        <v>2</v>
      </c>
      <c r="G866" s="21" t="s">
        <v>1187</v>
      </c>
      <c r="H866" s="71" t="s">
        <v>2499</v>
      </c>
      <c r="I866" s="21" t="s">
        <v>98</v>
      </c>
      <c r="J866" s="21" t="s">
        <v>60</v>
      </c>
      <c r="K866" s="21" t="s">
        <v>102</v>
      </c>
      <c r="L866" s="10">
        <v>50</v>
      </c>
      <c r="M866" s="10">
        <v>63</v>
      </c>
      <c r="N866" s="21" t="s">
        <v>1598</v>
      </c>
      <c r="O866" s="21" t="s">
        <v>2090</v>
      </c>
      <c r="P866" s="21" t="s">
        <v>28</v>
      </c>
      <c r="Q866" s="21" t="s">
        <v>1524</v>
      </c>
      <c r="R866" s="21" t="s">
        <v>2091</v>
      </c>
      <c r="S866" s="10">
        <v>1</v>
      </c>
      <c r="T866" s="21" t="s">
        <v>31</v>
      </c>
      <c r="U866" s="21" t="s">
        <v>31</v>
      </c>
      <c r="V866" s="21" t="s">
        <v>31</v>
      </c>
      <c r="W866" s="21" t="s">
        <v>31</v>
      </c>
      <c r="X866" s="10"/>
      <c r="Y866" s="28">
        <f>IF(M866&lt;25,1,1+(M866-25)/M866)</f>
        <v>1.6031746031746033</v>
      </c>
      <c r="Z866" s="10"/>
      <c r="AA866" s="28"/>
      <c r="AB866" s="28"/>
      <c r="AC866" s="28">
        <f>32*Y866*F866</f>
        <v>102.60317460317461</v>
      </c>
      <c r="AD866" s="10"/>
      <c r="AE866" s="42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1"/>
    </row>
    <row r="867" spans="1:52" s="35" customFormat="1" outlineLevel="2" x14ac:dyDescent="0.15">
      <c r="A867" s="10">
        <v>2014</v>
      </c>
      <c r="B867" s="21" t="s">
        <v>1546</v>
      </c>
      <c r="C867" s="26" t="s">
        <v>1547</v>
      </c>
      <c r="D867" s="21" t="s">
        <v>1413</v>
      </c>
      <c r="E867" s="21" t="s">
        <v>2277</v>
      </c>
      <c r="F867" s="10">
        <v>3</v>
      </c>
      <c r="G867" s="21" t="s">
        <v>1187</v>
      </c>
      <c r="H867" s="71" t="s">
        <v>2499</v>
      </c>
      <c r="I867" s="21" t="s">
        <v>1548</v>
      </c>
      <c r="J867" s="21" t="s">
        <v>120</v>
      </c>
      <c r="K867" s="21" t="s">
        <v>1045</v>
      </c>
      <c r="L867" s="10">
        <v>28</v>
      </c>
      <c r="M867" s="10">
        <v>23</v>
      </c>
      <c r="N867" s="21" t="s">
        <v>1549</v>
      </c>
      <c r="O867" s="21" t="s">
        <v>1550</v>
      </c>
      <c r="P867" s="21" t="s">
        <v>28</v>
      </c>
      <c r="Q867" s="21" t="s">
        <v>1359</v>
      </c>
      <c r="R867" s="21" t="s">
        <v>1551</v>
      </c>
      <c r="S867" s="10">
        <v>1</v>
      </c>
      <c r="T867" s="21" t="s">
        <v>31</v>
      </c>
      <c r="U867" s="21" t="s">
        <v>31</v>
      </c>
      <c r="V867" s="21" t="s">
        <v>31</v>
      </c>
      <c r="W867" s="21" t="s">
        <v>31</v>
      </c>
      <c r="X867" s="10"/>
      <c r="Y867" s="28">
        <f>IF(M867&lt;25,1,1+(M867-25)/M867)</f>
        <v>1</v>
      </c>
      <c r="Z867" s="10"/>
      <c r="AA867" s="28"/>
      <c r="AB867" s="28"/>
      <c r="AC867" s="28">
        <f>32*Y867*F867*2/3</f>
        <v>64</v>
      </c>
      <c r="AD867" s="10"/>
      <c r="AE867" s="42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1"/>
    </row>
    <row r="868" spans="1:52" s="35" customFormat="1" outlineLevel="2" x14ac:dyDescent="0.15">
      <c r="A868" s="10">
        <v>2014</v>
      </c>
      <c r="B868" s="21" t="s">
        <v>1347</v>
      </c>
      <c r="C868" s="26" t="s">
        <v>1348</v>
      </c>
      <c r="D868" s="21" t="s">
        <v>1379</v>
      </c>
      <c r="E868" s="19" t="s">
        <v>2530</v>
      </c>
      <c r="F868" s="10" t="s">
        <v>2531</v>
      </c>
      <c r="G868" s="21" t="s">
        <v>1187</v>
      </c>
      <c r="H868" s="71" t="s">
        <v>2499</v>
      </c>
      <c r="I868" s="52"/>
      <c r="J868" s="52"/>
      <c r="K868" s="52"/>
      <c r="L868" s="52"/>
      <c r="M868" s="51">
        <v>1</v>
      </c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4"/>
      <c r="Y868" s="55"/>
      <c r="Z868" s="54"/>
      <c r="AA868" s="55"/>
      <c r="AB868" s="55"/>
      <c r="AC868" s="28">
        <f>0.3*13*M868</f>
        <v>3.9</v>
      </c>
      <c r="AD868" s="54"/>
      <c r="AE868" s="42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1"/>
    </row>
    <row r="869" spans="1:52" s="35" customFormat="1" outlineLevel="2" x14ac:dyDescent="0.15">
      <c r="A869" s="57"/>
      <c r="B869" s="52"/>
      <c r="C869" s="58"/>
      <c r="D869" s="52"/>
      <c r="E869" s="52" t="s">
        <v>2798</v>
      </c>
      <c r="F869" s="52"/>
      <c r="G869" s="21" t="s">
        <v>1187</v>
      </c>
      <c r="H869" s="78" t="s">
        <v>2968</v>
      </c>
      <c r="I869" s="52"/>
      <c r="J869" s="52"/>
      <c r="K869" s="52"/>
      <c r="L869" s="52"/>
      <c r="M869" s="53">
        <v>10</v>
      </c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4"/>
      <c r="Y869" s="55"/>
      <c r="Z869" s="54"/>
      <c r="AA869" s="55"/>
      <c r="AB869" s="55"/>
      <c r="AC869" s="55">
        <f>2*M869</f>
        <v>20</v>
      </c>
      <c r="AD869" s="54"/>
      <c r="AE869" s="42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1"/>
    </row>
    <row r="870" spans="1:52" s="35" customFormat="1" outlineLevel="1" x14ac:dyDescent="0.15">
      <c r="A870" s="57"/>
      <c r="B870" s="52"/>
      <c r="C870" s="58"/>
      <c r="D870" s="52"/>
      <c r="E870" s="52"/>
      <c r="F870" s="52"/>
      <c r="G870" s="88" t="s">
        <v>3181</v>
      </c>
      <c r="H870" s="78"/>
      <c r="I870" s="52"/>
      <c r="J870" s="52"/>
      <c r="K870" s="52"/>
      <c r="L870" s="52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4"/>
      <c r="Y870" s="55"/>
      <c r="Z870" s="54"/>
      <c r="AA870" s="55"/>
      <c r="AB870" s="55"/>
      <c r="AC870" s="55">
        <f>SUBTOTAL(9,AC859:AC869)</f>
        <v>513.59538688997702</v>
      </c>
      <c r="AD870" s="54"/>
      <c r="AE870" s="42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1"/>
    </row>
    <row r="871" spans="1:52" s="35" customFormat="1" outlineLevel="2" x14ac:dyDescent="0.15">
      <c r="A871" s="10">
        <v>2016</v>
      </c>
      <c r="B871" s="21" t="s">
        <v>276</v>
      </c>
      <c r="C871" s="26" t="s">
        <v>277</v>
      </c>
      <c r="D871" s="21" t="s">
        <v>1413</v>
      </c>
      <c r="E871" s="19" t="s">
        <v>2270</v>
      </c>
      <c r="F871" s="10">
        <v>2</v>
      </c>
      <c r="G871" s="21" t="s">
        <v>278</v>
      </c>
      <c r="H871" s="71" t="s">
        <v>279</v>
      </c>
      <c r="I871" s="21" t="s">
        <v>41</v>
      </c>
      <c r="J871" s="21" t="s">
        <v>24</v>
      </c>
      <c r="K871" s="21" t="s">
        <v>80</v>
      </c>
      <c r="L871" s="10">
        <v>100</v>
      </c>
      <c r="M871" s="10">
        <v>107</v>
      </c>
      <c r="N871" s="21" t="s">
        <v>1482</v>
      </c>
      <c r="O871" s="21" t="s">
        <v>2214</v>
      </c>
      <c r="P871" s="21" t="s">
        <v>28</v>
      </c>
      <c r="Q871" s="21" t="s">
        <v>29</v>
      </c>
      <c r="R871" s="21" t="s">
        <v>2251</v>
      </c>
      <c r="S871" s="10">
        <v>1</v>
      </c>
      <c r="T871" s="10">
        <v>32</v>
      </c>
      <c r="U871" s="10">
        <v>32</v>
      </c>
      <c r="V871" s="21" t="s">
        <v>31</v>
      </c>
      <c r="W871" s="21" t="s">
        <v>31</v>
      </c>
      <c r="X871" s="10"/>
      <c r="Y871" s="28">
        <f>IF(M871&lt;25,1,1+(M871-25)/M871)</f>
        <v>1.7663551401869158</v>
      </c>
      <c r="Z871" s="10">
        <v>1</v>
      </c>
      <c r="AA871" s="28">
        <f>U871*Y871*Z871</f>
        <v>56.523364485981304</v>
      </c>
      <c r="AB871" s="28"/>
      <c r="AC871" s="28">
        <f>AA871+AB871</f>
        <v>56.523364485981304</v>
      </c>
      <c r="AD871" s="10"/>
      <c r="AE871" s="42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1"/>
    </row>
    <row r="872" spans="1:52" s="35" customFormat="1" outlineLevel="2" x14ac:dyDescent="0.15">
      <c r="A872" s="10">
        <v>2017</v>
      </c>
      <c r="B872" s="21" t="s">
        <v>276</v>
      </c>
      <c r="C872" s="26" t="s">
        <v>277</v>
      </c>
      <c r="D872" s="21" t="s">
        <v>1379</v>
      </c>
      <c r="E872" s="19" t="s">
        <v>2270</v>
      </c>
      <c r="F872" s="10">
        <v>2</v>
      </c>
      <c r="G872" s="21" t="s">
        <v>278</v>
      </c>
      <c r="H872" s="71" t="s">
        <v>279</v>
      </c>
      <c r="I872" s="21" t="s">
        <v>41</v>
      </c>
      <c r="J872" s="21" t="s">
        <v>24</v>
      </c>
      <c r="K872" s="21" t="s">
        <v>80</v>
      </c>
      <c r="L872" s="10">
        <v>100</v>
      </c>
      <c r="M872" s="10">
        <v>100</v>
      </c>
      <c r="N872" s="21" t="s">
        <v>280</v>
      </c>
      <c r="O872" s="21" t="s">
        <v>281</v>
      </c>
      <c r="P872" s="21" t="s">
        <v>28</v>
      </c>
      <c r="Q872" s="21" t="s">
        <v>29</v>
      </c>
      <c r="R872" s="21" t="s">
        <v>282</v>
      </c>
      <c r="S872" s="10">
        <v>1</v>
      </c>
      <c r="T872" s="10">
        <v>32</v>
      </c>
      <c r="U872" s="10">
        <v>32</v>
      </c>
      <c r="V872" s="21" t="s">
        <v>31</v>
      </c>
      <c r="W872" s="21" t="s">
        <v>31</v>
      </c>
      <c r="X872" s="10"/>
      <c r="Y872" s="28">
        <f>IF(M872&lt;25,1,1+(M872-25)/M872)</f>
        <v>1.75</v>
      </c>
      <c r="Z872" s="10">
        <v>1</v>
      </c>
      <c r="AA872" s="28">
        <f>U872*Y872*Z872</f>
        <v>56</v>
      </c>
      <c r="AB872" s="28"/>
      <c r="AC872" s="28">
        <f>AA872+AB872</f>
        <v>56</v>
      </c>
      <c r="AD872" s="10"/>
      <c r="AE872" s="42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1"/>
    </row>
    <row r="873" spans="1:52" s="35" customFormat="1" outlineLevel="2" x14ac:dyDescent="0.15">
      <c r="A873" s="10">
        <v>2015</v>
      </c>
      <c r="B873" s="21" t="s">
        <v>1011</v>
      </c>
      <c r="C873" s="26" t="s">
        <v>1012</v>
      </c>
      <c r="D873" s="21" t="s">
        <v>1379</v>
      </c>
      <c r="E873" s="19" t="s">
        <v>2289</v>
      </c>
      <c r="F873" s="10">
        <v>3</v>
      </c>
      <c r="G873" s="21" t="s">
        <v>278</v>
      </c>
      <c r="H873" s="71" t="s">
        <v>279</v>
      </c>
      <c r="I873" s="21" t="s">
        <v>41</v>
      </c>
      <c r="J873" s="21" t="s">
        <v>24</v>
      </c>
      <c r="K873" s="21" t="s">
        <v>80</v>
      </c>
      <c r="L873" s="10">
        <v>30</v>
      </c>
      <c r="M873" s="10">
        <v>36</v>
      </c>
      <c r="N873" s="21" t="s">
        <v>356</v>
      </c>
      <c r="O873" s="21" t="s">
        <v>425</v>
      </c>
      <c r="P873" s="21" t="s">
        <v>28</v>
      </c>
      <c r="Q873" s="21" t="s">
        <v>860</v>
      </c>
      <c r="R873" s="21" t="s">
        <v>1019</v>
      </c>
      <c r="S873" s="10">
        <v>1</v>
      </c>
      <c r="T873" s="10">
        <v>48</v>
      </c>
      <c r="U873" s="10">
        <v>32</v>
      </c>
      <c r="V873" s="21" t="s">
        <v>31</v>
      </c>
      <c r="W873" s="10">
        <v>16</v>
      </c>
      <c r="X873" s="27">
        <v>1</v>
      </c>
      <c r="Y873" s="28">
        <f>IF(M873&lt;25,1,1+(M873-25)/M873)</f>
        <v>1.3055555555555556</v>
      </c>
      <c r="Z873" s="10">
        <v>1</v>
      </c>
      <c r="AA873" s="28">
        <f>U873*Y873*Z873</f>
        <v>41.777777777777779</v>
      </c>
      <c r="AB873" s="28">
        <f>X873*W873*Y873</f>
        <v>20.888888888888889</v>
      </c>
      <c r="AC873" s="28">
        <f>AA873+AB873</f>
        <v>62.666666666666671</v>
      </c>
      <c r="AD873" s="10"/>
      <c r="AE873" s="42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1"/>
    </row>
    <row r="874" spans="1:52" s="35" customFormat="1" outlineLevel="2" x14ac:dyDescent="0.15">
      <c r="A874" s="10">
        <v>2014</v>
      </c>
      <c r="B874" s="21" t="s">
        <v>1697</v>
      </c>
      <c r="C874" s="26" t="s">
        <v>1698</v>
      </c>
      <c r="D874" s="21" t="s">
        <v>1413</v>
      </c>
      <c r="E874" s="21" t="s">
        <v>2287</v>
      </c>
      <c r="F874" s="10">
        <v>3</v>
      </c>
      <c r="G874" s="21" t="s">
        <v>278</v>
      </c>
      <c r="H874" s="71" t="s">
        <v>279</v>
      </c>
      <c r="I874" s="21" t="s">
        <v>41</v>
      </c>
      <c r="J874" s="21" t="s">
        <v>24</v>
      </c>
      <c r="K874" s="21" t="s">
        <v>80</v>
      </c>
      <c r="L874" s="10">
        <v>32</v>
      </c>
      <c r="M874" s="10">
        <v>31</v>
      </c>
      <c r="N874" s="21" t="s">
        <v>1425</v>
      </c>
      <c r="O874" s="21" t="s">
        <v>443</v>
      </c>
      <c r="P874" s="21" t="s">
        <v>28</v>
      </c>
      <c r="Q874" s="21" t="s">
        <v>1355</v>
      </c>
      <c r="R874" s="21" t="s">
        <v>1699</v>
      </c>
      <c r="S874" s="10">
        <v>1</v>
      </c>
      <c r="T874" s="10">
        <v>48</v>
      </c>
      <c r="U874" s="10">
        <v>40</v>
      </c>
      <c r="V874" s="10">
        <v>8</v>
      </c>
      <c r="W874" s="21" t="s">
        <v>31</v>
      </c>
      <c r="X874" s="10">
        <v>1</v>
      </c>
      <c r="Y874" s="28">
        <f>IF(M874&lt;25,1,1+(M874-25)/M874)</f>
        <v>1.1935483870967742</v>
      </c>
      <c r="Z874" s="10">
        <v>1</v>
      </c>
      <c r="AA874" s="28">
        <f>U874*Y874*Z874</f>
        <v>47.741935483870968</v>
      </c>
      <c r="AB874" s="28">
        <f>X874*V874*Y874</f>
        <v>9.5483870967741939</v>
      </c>
      <c r="AC874" s="28">
        <f>AA874+AB874</f>
        <v>57.29032258064516</v>
      </c>
      <c r="AD874" s="10"/>
      <c r="AE874" s="42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1"/>
    </row>
    <row r="875" spans="1:52" s="35" customFormat="1" outlineLevel="2" x14ac:dyDescent="0.15">
      <c r="A875" s="21"/>
      <c r="B875" s="21"/>
      <c r="C875" s="21" t="s">
        <v>2658</v>
      </c>
      <c r="D875" s="21" t="s">
        <v>2580</v>
      </c>
      <c r="E875" s="21" t="s">
        <v>2581</v>
      </c>
      <c r="F875" s="21"/>
      <c r="G875" s="21" t="s">
        <v>278</v>
      </c>
      <c r="H875" s="71" t="s">
        <v>2727</v>
      </c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 t="s">
        <v>29</v>
      </c>
      <c r="AC875" s="21">
        <v>32</v>
      </c>
      <c r="AD875" s="21" t="s">
        <v>2745</v>
      </c>
      <c r="AE875" s="42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1"/>
    </row>
    <row r="876" spans="1:52" s="35" customFormat="1" outlineLevel="2" x14ac:dyDescent="0.15">
      <c r="A876" s="61">
        <v>2014</v>
      </c>
      <c r="B876" s="61" t="s">
        <v>1680</v>
      </c>
      <c r="C876" s="61" t="s">
        <v>1681</v>
      </c>
      <c r="D876" s="62" t="s">
        <v>2765</v>
      </c>
      <c r="E876" s="21" t="s">
        <v>2758</v>
      </c>
      <c r="F876" s="62">
        <v>0.5</v>
      </c>
      <c r="G876" s="65" t="s">
        <v>2766</v>
      </c>
      <c r="H876" s="75" t="s">
        <v>2767</v>
      </c>
      <c r="I876" s="62"/>
      <c r="J876" s="62"/>
      <c r="K876" s="62"/>
      <c r="L876" s="62">
        <v>32</v>
      </c>
      <c r="M876" s="62">
        <v>30</v>
      </c>
      <c r="N876" s="62" t="s">
        <v>29</v>
      </c>
      <c r="O876" s="62" t="s">
        <v>29</v>
      </c>
      <c r="P876" s="62" t="s">
        <v>28</v>
      </c>
      <c r="Q876" s="62" t="s">
        <v>1355</v>
      </c>
      <c r="R876" s="62" t="s">
        <v>1682</v>
      </c>
      <c r="S876" s="62">
        <v>1</v>
      </c>
      <c r="T876" s="62">
        <v>16</v>
      </c>
      <c r="U876" s="62">
        <v>2</v>
      </c>
      <c r="V876" s="62">
        <v>14</v>
      </c>
      <c r="W876" s="62" t="s">
        <v>31</v>
      </c>
      <c r="X876" s="62">
        <v>2</v>
      </c>
      <c r="Y876" s="62"/>
      <c r="Z876" s="62"/>
      <c r="AA876" s="62"/>
      <c r="AB876" s="62"/>
      <c r="AC876" s="62">
        <v>32</v>
      </c>
      <c r="AD876" s="21" t="s">
        <v>2764</v>
      </c>
      <c r="AE876" s="42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1"/>
    </row>
    <row r="877" spans="1:52" s="35" customFormat="1" outlineLevel="2" x14ac:dyDescent="0.15">
      <c r="A877" s="10"/>
      <c r="B877" s="10"/>
      <c r="C877" s="25"/>
      <c r="D877" s="10"/>
      <c r="E877" s="27" t="s">
        <v>2320</v>
      </c>
      <c r="F877" s="10"/>
      <c r="G877" s="21" t="s">
        <v>278</v>
      </c>
      <c r="H877" s="72" t="s">
        <v>279</v>
      </c>
      <c r="I877" s="10"/>
      <c r="J877" s="10"/>
      <c r="K877" s="10"/>
      <c r="L877" s="10"/>
      <c r="M877" s="29">
        <v>6</v>
      </c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28"/>
      <c r="Z877" s="10"/>
      <c r="AA877" s="28"/>
      <c r="AB877" s="28"/>
      <c r="AC877" s="28">
        <f>M877*14</f>
        <v>84</v>
      </c>
      <c r="AD877" s="10"/>
      <c r="AE877" s="42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1"/>
    </row>
    <row r="878" spans="1:52" s="35" customFormat="1" ht="27" outlineLevel="2" x14ac:dyDescent="0.15">
      <c r="A878" s="21"/>
      <c r="B878" s="21"/>
      <c r="C878" s="26" t="s">
        <v>2340</v>
      </c>
      <c r="D878" s="21"/>
      <c r="E878" s="21" t="s">
        <v>2385</v>
      </c>
      <c r="F878" s="21"/>
      <c r="G878" s="21" t="s">
        <v>278</v>
      </c>
      <c r="H878" s="71" t="s">
        <v>2371</v>
      </c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8">
        <v>15</v>
      </c>
      <c r="AD878" s="10"/>
      <c r="AE878" s="42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1"/>
    </row>
    <row r="879" spans="1:52" s="35" customFormat="1" ht="27" outlineLevel="2" x14ac:dyDescent="0.15">
      <c r="A879" s="21"/>
      <c r="B879" s="21"/>
      <c r="C879" s="26" t="s">
        <v>2423</v>
      </c>
      <c r="D879" s="21"/>
      <c r="E879" s="21" t="s">
        <v>2385</v>
      </c>
      <c r="F879" s="21"/>
      <c r="G879" s="21" t="s">
        <v>278</v>
      </c>
      <c r="H879" s="71" t="s">
        <v>2461</v>
      </c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8">
        <v>15</v>
      </c>
      <c r="AD879" s="10"/>
      <c r="AE879" s="42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1"/>
    </row>
    <row r="880" spans="1:52" s="35" customFormat="1" ht="27" outlineLevel="2" x14ac:dyDescent="0.15">
      <c r="A880" s="21"/>
      <c r="B880" s="21"/>
      <c r="C880" s="26" t="s">
        <v>2440</v>
      </c>
      <c r="D880" s="21"/>
      <c r="E880" s="21" t="s">
        <v>2385</v>
      </c>
      <c r="F880" s="21"/>
      <c r="G880" s="21" t="s">
        <v>278</v>
      </c>
      <c r="H880" s="71" t="s">
        <v>2461</v>
      </c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8">
        <v>15</v>
      </c>
      <c r="AD880" s="10"/>
      <c r="AE880" s="42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1"/>
    </row>
    <row r="881" spans="1:85" s="35" customFormat="1" ht="27" outlineLevel="2" x14ac:dyDescent="0.15">
      <c r="A881" s="21"/>
      <c r="B881" s="21"/>
      <c r="C881" s="26" t="s">
        <v>2397</v>
      </c>
      <c r="D881" s="21"/>
      <c r="E881" s="21" t="s">
        <v>2385</v>
      </c>
      <c r="F881" s="21"/>
      <c r="G881" s="21" t="s">
        <v>278</v>
      </c>
      <c r="H881" s="71" t="s">
        <v>2461</v>
      </c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8">
        <v>15</v>
      </c>
      <c r="AD881" s="10"/>
      <c r="AE881" s="42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1"/>
    </row>
    <row r="882" spans="1:85" s="35" customFormat="1" outlineLevel="2" x14ac:dyDescent="0.15">
      <c r="A882" s="10">
        <v>2014</v>
      </c>
      <c r="B882" s="21" t="s">
        <v>1347</v>
      </c>
      <c r="C882" s="26" t="s">
        <v>1348</v>
      </c>
      <c r="D882" s="21" t="s">
        <v>1379</v>
      </c>
      <c r="E882" s="19" t="s">
        <v>2530</v>
      </c>
      <c r="F882" s="10" t="s">
        <v>2531</v>
      </c>
      <c r="G882" s="21" t="s">
        <v>278</v>
      </c>
      <c r="H882" s="71" t="s">
        <v>2532</v>
      </c>
      <c r="I882" s="21"/>
      <c r="J882" s="21"/>
      <c r="K882" s="21"/>
      <c r="L882" s="10"/>
      <c r="M882" s="10">
        <v>4</v>
      </c>
      <c r="N882" s="21"/>
      <c r="O882" s="21"/>
      <c r="P882" s="21"/>
      <c r="Q882" s="21"/>
      <c r="R882" s="21"/>
      <c r="S882" s="10"/>
      <c r="T882" s="21"/>
      <c r="U882" s="21"/>
      <c r="V882" s="21"/>
      <c r="W882" s="21"/>
      <c r="X882" s="10"/>
      <c r="Y882" s="28">
        <f>IF(M882&lt;25,1,1+(M882-25)/M882)</f>
        <v>1</v>
      </c>
      <c r="Z882" s="10"/>
      <c r="AA882" s="28"/>
      <c r="AB882" s="28"/>
      <c r="AC882" s="28">
        <f>0.3*13*M882</f>
        <v>15.6</v>
      </c>
      <c r="AD882" s="10"/>
      <c r="AE882" s="42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1"/>
    </row>
    <row r="883" spans="1:85" s="35" customFormat="1" outlineLevel="2" x14ac:dyDescent="0.15">
      <c r="A883" s="57"/>
      <c r="B883" s="52"/>
      <c r="C883" s="58"/>
      <c r="D883" s="52"/>
      <c r="E883" s="52" t="s">
        <v>2798</v>
      </c>
      <c r="F883" s="52"/>
      <c r="G883" s="21" t="s">
        <v>278</v>
      </c>
      <c r="H883" s="78" t="s">
        <v>2969</v>
      </c>
      <c r="I883" s="52"/>
      <c r="J883" s="52"/>
      <c r="K883" s="52"/>
      <c r="L883" s="52"/>
      <c r="M883" s="53">
        <v>11</v>
      </c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4"/>
      <c r="Y883" s="55"/>
      <c r="Z883" s="54"/>
      <c r="AA883" s="55"/>
      <c r="AB883" s="55"/>
      <c r="AC883" s="55">
        <f>2*M883</f>
        <v>22</v>
      </c>
      <c r="AD883" s="54"/>
      <c r="AE883" s="42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1"/>
    </row>
    <row r="884" spans="1:85" s="35" customFormat="1" outlineLevel="1" x14ac:dyDescent="0.15">
      <c r="A884" s="57"/>
      <c r="B884" s="52"/>
      <c r="C884" s="58"/>
      <c r="D884" s="52"/>
      <c r="E884" s="52"/>
      <c r="F884" s="52"/>
      <c r="G884" s="88" t="s">
        <v>3182</v>
      </c>
      <c r="H884" s="78"/>
      <c r="I884" s="52"/>
      <c r="J884" s="52"/>
      <c r="K884" s="52"/>
      <c r="L884" s="52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4"/>
      <c r="Y884" s="55"/>
      <c r="Z884" s="54"/>
      <c r="AA884" s="55"/>
      <c r="AB884" s="55"/>
      <c r="AC884" s="55">
        <f>SUBTOTAL(9,AC871:AC883)</f>
        <v>478.08035373329312</v>
      </c>
      <c r="AD884" s="54"/>
      <c r="AE884" s="42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1"/>
    </row>
    <row r="885" spans="1:85" s="35" customFormat="1" ht="26.25" customHeight="1" outlineLevel="2" x14ac:dyDescent="0.15">
      <c r="A885" s="10">
        <v>2014</v>
      </c>
      <c r="B885" s="21" t="s">
        <v>1756</v>
      </c>
      <c r="C885" s="26" t="s">
        <v>1757</v>
      </c>
      <c r="D885" s="21" t="s">
        <v>1413</v>
      </c>
      <c r="E885" s="21" t="s">
        <v>2280</v>
      </c>
      <c r="F885" s="10">
        <v>3</v>
      </c>
      <c r="G885" s="21" t="s">
        <v>1894</v>
      </c>
      <c r="H885" s="71" t="s">
        <v>1895</v>
      </c>
      <c r="I885" s="21" t="s">
        <v>23</v>
      </c>
      <c r="J885" s="21" t="s">
        <v>24</v>
      </c>
      <c r="K885" s="21" t="s">
        <v>25</v>
      </c>
      <c r="L885" s="10">
        <v>40</v>
      </c>
      <c r="M885" s="10">
        <v>46</v>
      </c>
      <c r="N885" s="21" t="s">
        <v>1539</v>
      </c>
      <c r="O885" s="21" t="s">
        <v>984</v>
      </c>
      <c r="P885" s="21" t="s">
        <v>28</v>
      </c>
      <c r="Q885" s="21" t="s">
        <v>1349</v>
      </c>
      <c r="R885" s="21" t="s">
        <v>1896</v>
      </c>
      <c r="S885" s="10">
        <v>1</v>
      </c>
      <c r="T885" s="10">
        <v>48</v>
      </c>
      <c r="U885" s="10">
        <v>48</v>
      </c>
      <c r="V885" s="21" t="s">
        <v>31</v>
      </c>
      <c r="W885" s="21" t="s">
        <v>31</v>
      </c>
      <c r="X885" s="10"/>
      <c r="Y885" s="28">
        <f>IF(M885&lt;25,1,1+(M885-25)/M885)</f>
        <v>1.4565217391304348</v>
      </c>
      <c r="Z885" s="10">
        <v>1</v>
      </c>
      <c r="AA885" s="28">
        <f>U885*Y885*Z885</f>
        <v>69.913043478260875</v>
      </c>
      <c r="AB885" s="28"/>
      <c r="AC885" s="28">
        <f>AA885+AB885</f>
        <v>69.913043478260875</v>
      </c>
      <c r="AD885" s="10"/>
      <c r="AE885" s="42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1"/>
    </row>
    <row r="886" spans="1:85" s="35" customFormat="1" outlineLevel="2" x14ac:dyDescent="0.15">
      <c r="A886" s="10"/>
      <c r="B886" s="10"/>
      <c r="C886" s="25"/>
      <c r="D886" s="10"/>
      <c r="E886" s="27" t="s">
        <v>2320</v>
      </c>
      <c r="F886" s="10"/>
      <c r="G886" s="21" t="s">
        <v>1894</v>
      </c>
      <c r="H886" s="72" t="s">
        <v>1895</v>
      </c>
      <c r="I886" s="10"/>
      <c r="J886" s="10"/>
      <c r="K886" s="10"/>
      <c r="L886" s="10"/>
      <c r="M886" s="29">
        <v>7</v>
      </c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28"/>
      <c r="Z886" s="10"/>
      <c r="AA886" s="28"/>
      <c r="AB886" s="28"/>
      <c r="AC886" s="28">
        <f>M886*14</f>
        <v>98</v>
      </c>
      <c r="AD886" s="10"/>
      <c r="AE886" s="42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1"/>
    </row>
    <row r="887" spans="1:85" s="46" customFormat="1" outlineLevel="2" x14ac:dyDescent="0.15">
      <c r="A887" s="10">
        <v>2014</v>
      </c>
      <c r="B887" s="21" t="s">
        <v>1347</v>
      </c>
      <c r="C887" s="26" t="s">
        <v>1348</v>
      </c>
      <c r="D887" s="21" t="s">
        <v>1379</v>
      </c>
      <c r="E887" s="19" t="s">
        <v>2491</v>
      </c>
      <c r="F887" s="10" t="s">
        <v>2492</v>
      </c>
      <c r="G887" s="21" t="s">
        <v>1894</v>
      </c>
      <c r="H887" s="72" t="s">
        <v>1895</v>
      </c>
      <c r="I887" s="21" t="s">
        <v>163</v>
      </c>
      <c r="J887" s="21" t="s">
        <v>24</v>
      </c>
      <c r="K887" s="21" t="s">
        <v>25</v>
      </c>
      <c r="L887" s="10">
        <v>124</v>
      </c>
      <c r="M887" s="10">
        <v>115</v>
      </c>
      <c r="N887" s="21" t="s">
        <v>29</v>
      </c>
      <c r="O887" s="21" t="s">
        <v>29</v>
      </c>
      <c r="P887" s="21" t="s">
        <v>28</v>
      </c>
      <c r="Q887" s="21" t="s">
        <v>1349</v>
      </c>
      <c r="R887" s="21" t="s">
        <v>1350</v>
      </c>
      <c r="S887" s="10">
        <v>1</v>
      </c>
      <c r="T887" s="21" t="s">
        <v>31</v>
      </c>
      <c r="U887" s="21" t="s">
        <v>31</v>
      </c>
      <c r="V887" s="21" t="s">
        <v>31</v>
      </c>
      <c r="W887" s="21" t="s">
        <v>31</v>
      </c>
      <c r="X887" s="10"/>
      <c r="Y887" s="28">
        <f>IF(M887&lt;25,1,1+(M887-25)/M887)</f>
        <v>1.7826086956521738</v>
      </c>
      <c r="Z887" s="10"/>
      <c r="AA887" s="28"/>
      <c r="AB887" s="28"/>
      <c r="AC887" s="28">
        <f>6*Y887*1</f>
        <v>10.695652173913043</v>
      </c>
      <c r="AD887" s="10"/>
      <c r="AE887" s="49"/>
      <c r="AF887" s="45"/>
      <c r="AG887" s="45"/>
      <c r="AH887" s="45"/>
      <c r="AI887" s="45"/>
      <c r="AJ887" s="45"/>
      <c r="AK887" s="45"/>
      <c r="AL887" s="45"/>
      <c r="AM887" s="45"/>
      <c r="AN887" s="45"/>
      <c r="AO887" s="45"/>
      <c r="AP887" s="45"/>
      <c r="AQ887" s="45"/>
      <c r="AR887" s="45"/>
      <c r="AS887" s="45"/>
      <c r="AT887" s="45"/>
      <c r="AU887" s="45"/>
      <c r="AV887" s="45"/>
      <c r="AW887" s="45"/>
      <c r="AX887" s="45"/>
      <c r="AY887" s="45"/>
      <c r="AZ887" s="45"/>
      <c r="BA887" s="45"/>
      <c r="BB887" s="45"/>
      <c r="BC887" s="45"/>
      <c r="BD887" s="45"/>
      <c r="BE887" s="45"/>
      <c r="BF887" s="45"/>
      <c r="BG887" s="45"/>
      <c r="BH887" s="45"/>
      <c r="BI887" s="45"/>
      <c r="BJ887" s="45"/>
      <c r="BK887" s="45"/>
      <c r="BL887" s="45"/>
      <c r="BM887" s="45"/>
      <c r="BN887" s="45"/>
      <c r="BO887" s="45"/>
      <c r="BP887" s="45"/>
      <c r="BQ887" s="45"/>
      <c r="BR887" s="45"/>
      <c r="BS887" s="45"/>
      <c r="BT887" s="45"/>
      <c r="BU887" s="45"/>
      <c r="BV887" s="45"/>
      <c r="BW887" s="45"/>
      <c r="BX887" s="45"/>
      <c r="BY887" s="45"/>
      <c r="BZ887" s="45"/>
      <c r="CA887" s="45"/>
      <c r="CB887" s="45"/>
      <c r="CC887" s="45"/>
      <c r="CD887" s="45"/>
      <c r="CE887" s="45"/>
      <c r="CF887" s="45"/>
      <c r="CG887" s="45"/>
    </row>
    <row r="888" spans="1:85" s="46" customFormat="1" outlineLevel="2" x14ac:dyDescent="0.15">
      <c r="A888" s="57"/>
      <c r="B888" s="52"/>
      <c r="C888" s="58"/>
      <c r="D888" s="52"/>
      <c r="E888" s="52" t="s">
        <v>2798</v>
      </c>
      <c r="F888" s="52"/>
      <c r="G888" s="21" t="s">
        <v>1894</v>
      </c>
      <c r="H888" s="78" t="s">
        <v>2970</v>
      </c>
      <c r="I888" s="52"/>
      <c r="J888" s="52"/>
      <c r="K888" s="52"/>
      <c r="L888" s="52"/>
      <c r="M888" s="53">
        <v>10</v>
      </c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4"/>
      <c r="Y888" s="55"/>
      <c r="Z888" s="54"/>
      <c r="AA888" s="55"/>
      <c r="AB888" s="55"/>
      <c r="AC888" s="55">
        <f>2*M888</f>
        <v>20</v>
      </c>
      <c r="AD888" s="54"/>
      <c r="AE888" s="49"/>
      <c r="AF888" s="45"/>
      <c r="AG888" s="45"/>
      <c r="AH888" s="45"/>
      <c r="AI888" s="45"/>
      <c r="AJ888" s="45"/>
      <c r="AK888" s="45"/>
      <c r="AL888" s="45"/>
      <c r="AM888" s="45"/>
      <c r="AN888" s="45"/>
      <c r="AO888" s="45"/>
      <c r="AP888" s="45"/>
      <c r="AQ888" s="45"/>
      <c r="AR888" s="45"/>
      <c r="AS888" s="45"/>
      <c r="AT888" s="45"/>
      <c r="AU888" s="45"/>
      <c r="AV888" s="45"/>
      <c r="AW888" s="45"/>
      <c r="AX888" s="45"/>
      <c r="AY888" s="45"/>
      <c r="AZ888" s="45"/>
      <c r="BA888" s="45"/>
      <c r="BB888" s="45"/>
      <c r="BC888" s="45"/>
      <c r="BD888" s="45"/>
      <c r="BE888" s="45"/>
      <c r="BF888" s="45"/>
      <c r="BG888" s="45"/>
      <c r="BH888" s="45"/>
      <c r="BI888" s="45"/>
      <c r="BJ888" s="45"/>
      <c r="BK888" s="45"/>
      <c r="BL888" s="45"/>
      <c r="BM888" s="45"/>
      <c r="BN888" s="45"/>
      <c r="BO888" s="45"/>
      <c r="BP888" s="45"/>
      <c r="BQ888" s="45"/>
      <c r="BR888" s="45"/>
      <c r="BS888" s="45"/>
      <c r="BT888" s="45"/>
      <c r="BU888" s="45"/>
      <c r="BV888" s="45"/>
      <c r="BW888" s="45"/>
      <c r="BX888" s="45"/>
      <c r="BY888" s="45"/>
      <c r="BZ888" s="45"/>
      <c r="CA888" s="45"/>
      <c r="CB888" s="45"/>
      <c r="CC888" s="45"/>
      <c r="CD888" s="45"/>
      <c r="CE888" s="45"/>
      <c r="CF888" s="45"/>
      <c r="CG888" s="45"/>
    </row>
    <row r="889" spans="1:85" s="46" customFormat="1" outlineLevel="1" x14ac:dyDescent="0.15">
      <c r="A889" s="57"/>
      <c r="B889" s="52"/>
      <c r="C889" s="58"/>
      <c r="D889" s="52"/>
      <c r="E889" s="52"/>
      <c r="F889" s="52"/>
      <c r="G889" s="88" t="s">
        <v>3183</v>
      </c>
      <c r="H889" s="78"/>
      <c r="I889" s="52"/>
      <c r="J889" s="52"/>
      <c r="K889" s="52"/>
      <c r="L889" s="52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4"/>
      <c r="Y889" s="55"/>
      <c r="Z889" s="54"/>
      <c r="AA889" s="55"/>
      <c r="AB889" s="55"/>
      <c r="AC889" s="55">
        <f>SUBTOTAL(9,AC885:AC888)</f>
        <v>198.60869565217391</v>
      </c>
      <c r="AD889" s="54"/>
      <c r="AE889" s="49"/>
      <c r="AF889" s="45"/>
      <c r="AG889" s="45"/>
      <c r="AH889" s="45"/>
      <c r="AI889" s="45"/>
      <c r="AJ889" s="45"/>
      <c r="AK889" s="45"/>
      <c r="AL889" s="45"/>
      <c r="AM889" s="45"/>
      <c r="AN889" s="45"/>
      <c r="AO889" s="45"/>
      <c r="AP889" s="45"/>
      <c r="AQ889" s="45"/>
      <c r="AR889" s="45"/>
      <c r="AS889" s="45"/>
      <c r="AT889" s="45"/>
      <c r="AU889" s="45"/>
      <c r="AV889" s="45"/>
      <c r="AW889" s="45"/>
      <c r="AX889" s="45"/>
      <c r="AY889" s="45"/>
      <c r="AZ889" s="45"/>
      <c r="BA889" s="45"/>
      <c r="BB889" s="45"/>
      <c r="BC889" s="45"/>
      <c r="BD889" s="45"/>
      <c r="BE889" s="45"/>
      <c r="BF889" s="45"/>
      <c r="BG889" s="45"/>
      <c r="BH889" s="45"/>
      <c r="BI889" s="45"/>
      <c r="BJ889" s="45"/>
      <c r="BK889" s="45"/>
      <c r="BL889" s="45"/>
      <c r="BM889" s="45"/>
      <c r="BN889" s="45"/>
      <c r="BO889" s="45"/>
      <c r="BP889" s="45"/>
      <c r="BQ889" s="45"/>
      <c r="BR889" s="45"/>
      <c r="BS889" s="45"/>
      <c r="BT889" s="45"/>
      <c r="BU889" s="45"/>
      <c r="BV889" s="45"/>
      <c r="BW889" s="45"/>
      <c r="BX889" s="45"/>
      <c r="BY889" s="45"/>
      <c r="BZ889" s="45"/>
      <c r="CA889" s="45"/>
      <c r="CB889" s="45"/>
      <c r="CC889" s="45"/>
      <c r="CD889" s="45"/>
      <c r="CE889" s="45"/>
      <c r="CF889" s="45"/>
      <c r="CG889" s="45"/>
    </row>
    <row r="890" spans="1:85" s="46" customFormat="1" outlineLevel="2" x14ac:dyDescent="0.15">
      <c r="A890" s="10">
        <v>2014</v>
      </c>
      <c r="B890" s="21" t="s">
        <v>1732</v>
      </c>
      <c r="C890" s="26" t="s">
        <v>1733</v>
      </c>
      <c r="D890" s="21" t="s">
        <v>1413</v>
      </c>
      <c r="E890" s="19" t="s">
        <v>2270</v>
      </c>
      <c r="F890" s="10">
        <v>2</v>
      </c>
      <c r="G890" s="21" t="s">
        <v>243</v>
      </c>
      <c r="H890" s="71" t="s">
        <v>244</v>
      </c>
      <c r="I890" s="21" t="s">
        <v>245</v>
      </c>
      <c r="J890" s="21" t="s">
        <v>24</v>
      </c>
      <c r="K890" s="21" t="s">
        <v>25</v>
      </c>
      <c r="L890" s="10">
        <v>74</v>
      </c>
      <c r="M890" s="10">
        <v>33</v>
      </c>
      <c r="N890" s="21" t="s">
        <v>1558</v>
      </c>
      <c r="O890" s="21" t="s">
        <v>1196</v>
      </c>
      <c r="P890" s="21" t="s">
        <v>28</v>
      </c>
      <c r="Q890" s="21" t="s">
        <v>1361</v>
      </c>
      <c r="R890" s="21" t="s">
        <v>1734</v>
      </c>
      <c r="S890" s="10">
        <v>1</v>
      </c>
      <c r="T890" s="10">
        <v>32</v>
      </c>
      <c r="U890" s="10">
        <v>32</v>
      </c>
      <c r="V890" s="21" t="s">
        <v>31</v>
      </c>
      <c r="W890" s="21" t="s">
        <v>31</v>
      </c>
      <c r="X890" s="10"/>
      <c r="Y890" s="28">
        <f>IF(M890&lt;25,1,1+(M890-25)/M890)</f>
        <v>1.2424242424242424</v>
      </c>
      <c r="Z890" s="10">
        <v>1</v>
      </c>
      <c r="AA890" s="28">
        <f>U890*Y890*Z890</f>
        <v>39.757575757575758</v>
      </c>
      <c r="AB890" s="28"/>
      <c r="AC890" s="28">
        <f>AA890+AB890</f>
        <v>39.757575757575758</v>
      </c>
      <c r="AD890" s="10"/>
      <c r="AE890" s="49"/>
      <c r="AF890" s="45"/>
      <c r="AG890" s="45"/>
      <c r="AH890" s="45"/>
      <c r="AI890" s="45"/>
      <c r="AJ890" s="45"/>
      <c r="AK890" s="45"/>
      <c r="AL890" s="45"/>
      <c r="AM890" s="45"/>
      <c r="AN890" s="45"/>
      <c r="AO890" s="45"/>
      <c r="AP890" s="45"/>
      <c r="AQ890" s="45"/>
      <c r="AR890" s="45"/>
      <c r="AS890" s="45"/>
      <c r="AT890" s="45"/>
      <c r="AU890" s="45"/>
      <c r="AV890" s="45"/>
      <c r="AW890" s="45"/>
      <c r="AX890" s="45"/>
      <c r="AY890" s="45"/>
      <c r="AZ890" s="45"/>
      <c r="BA890" s="45"/>
      <c r="BB890" s="45"/>
      <c r="BC890" s="45"/>
      <c r="BD890" s="45"/>
      <c r="BE890" s="45"/>
      <c r="BF890" s="45"/>
      <c r="BG890" s="45"/>
      <c r="BH890" s="45"/>
      <c r="BI890" s="45"/>
      <c r="BJ890" s="45"/>
      <c r="BK890" s="45"/>
      <c r="BL890" s="45"/>
      <c r="BM890" s="45"/>
      <c r="BN890" s="45"/>
      <c r="BO890" s="45"/>
      <c r="BP890" s="45"/>
      <c r="BQ890" s="45"/>
      <c r="BR890" s="45"/>
      <c r="BS890" s="45"/>
      <c r="BT890" s="45"/>
      <c r="BU890" s="45"/>
      <c r="BV890" s="45"/>
      <c r="BW890" s="45"/>
      <c r="BX890" s="45"/>
      <c r="BY890" s="45"/>
      <c r="BZ890" s="45"/>
      <c r="CA890" s="45"/>
      <c r="CB890" s="45"/>
      <c r="CC890" s="45"/>
      <c r="CD890" s="45"/>
      <c r="CE890" s="45"/>
      <c r="CF890" s="45"/>
      <c r="CG890" s="45"/>
    </row>
    <row r="891" spans="1:85" s="46" customFormat="1" outlineLevel="2" x14ac:dyDescent="0.15">
      <c r="A891" s="10">
        <v>2015</v>
      </c>
      <c r="B891" s="21" t="s">
        <v>228</v>
      </c>
      <c r="C891" s="26" t="s">
        <v>229</v>
      </c>
      <c r="D891" s="21" t="s">
        <v>1379</v>
      </c>
      <c r="E891" s="19" t="s">
        <v>2289</v>
      </c>
      <c r="F891" s="10">
        <v>3</v>
      </c>
      <c r="G891" s="21" t="s">
        <v>243</v>
      </c>
      <c r="H891" s="71" t="s">
        <v>244</v>
      </c>
      <c r="I891" s="21" t="s">
        <v>245</v>
      </c>
      <c r="J891" s="21" t="s">
        <v>24</v>
      </c>
      <c r="K891" s="21" t="s">
        <v>25</v>
      </c>
      <c r="L891" s="10">
        <v>75</v>
      </c>
      <c r="M891" s="10">
        <v>35</v>
      </c>
      <c r="N891" s="21" t="s">
        <v>46</v>
      </c>
      <c r="O891" s="21" t="s">
        <v>246</v>
      </c>
      <c r="P891" s="21" t="s">
        <v>28</v>
      </c>
      <c r="Q891" s="21" t="s">
        <v>76</v>
      </c>
      <c r="R891" s="21" t="s">
        <v>247</v>
      </c>
      <c r="S891" s="10">
        <v>1</v>
      </c>
      <c r="T891" s="10">
        <v>48</v>
      </c>
      <c r="U891" s="10">
        <v>32</v>
      </c>
      <c r="V891" s="21" t="s">
        <v>31</v>
      </c>
      <c r="W891" s="10">
        <v>16</v>
      </c>
      <c r="X891" s="27">
        <v>1</v>
      </c>
      <c r="Y891" s="28">
        <f>IF(M891&lt;25,1,1+(M891-25)/M891)</f>
        <v>1.2857142857142856</v>
      </c>
      <c r="Z891" s="10">
        <v>1</v>
      </c>
      <c r="AA891" s="28">
        <f>U891*Y891*Z891</f>
        <v>41.142857142857139</v>
      </c>
      <c r="AB891" s="28">
        <f>X891*W891*Y891</f>
        <v>20.571428571428569</v>
      </c>
      <c r="AC891" s="28">
        <f>AA891+AB891</f>
        <v>61.714285714285708</v>
      </c>
      <c r="AD891" s="10"/>
      <c r="AE891" s="49"/>
      <c r="AF891" s="45"/>
      <c r="AG891" s="45"/>
      <c r="AH891" s="45"/>
      <c r="AI891" s="45"/>
      <c r="AJ891" s="45"/>
      <c r="AK891" s="45"/>
      <c r="AL891" s="45"/>
      <c r="AM891" s="45"/>
      <c r="AN891" s="45"/>
      <c r="AO891" s="45"/>
      <c r="AP891" s="45"/>
      <c r="AQ891" s="45"/>
      <c r="AR891" s="45"/>
      <c r="AS891" s="45"/>
      <c r="AT891" s="45"/>
      <c r="AU891" s="45"/>
      <c r="AV891" s="45"/>
      <c r="AW891" s="45"/>
      <c r="AX891" s="45"/>
      <c r="AY891" s="45"/>
      <c r="AZ891" s="45"/>
      <c r="BA891" s="45"/>
      <c r="BB891" s="45"/>
      <c r="BC891" s="45"/>
      <c r="BD891" s="45"/>
      <c r="BE891" s="45"/>
      <c r="BF891" s="45"/>
      <c r="BG891" s="45"/>
      <c r="BH891" s="45"/>
      <c r="BI891" s="45"/>
      <c r="BJ891" s="45"/>
      <c r="BK891" s="45"/>
      <c r="BL891" s="45"/>
      <c r="BM891" s="45"/>
      <c r="BN891" s="45"/>
      <c r="BO891" s="45"/>
      <c r="BP891" s="45"/>
      <c r="BQ891" s="45"/>
      <c r="BR891" s="45"/>
      <c r="BS891" s="45"/>
      <c r="BT891" s="45"/>
      <c r="BU891" s="45"/>
      <c r="BV891" s="45"/>
      <c r="BW891" s="45"/>
      <c r="BX891" s="45"/>
      <c r="BY891" s="45"/>
      <c r="BZ891" s="45"/>
      <c r="CA891" s="45"/>
      <c r="CB891" s="45"/>
      <c r="CC891" s="45"/>
      <c r="CD891" s="45"/>
      <c r="CE891" s="45"/>
      <c r="CF891" s="45"/>
      <c r="CG891" s="45"/>
    </row>
    <row r="892" spans="1:85" s="46" customFormat="1" outlineLevel="2" x14ac:dyDescent="0.15">
      <c r="A892" s="21"/>
      <c r="B892" s="21"/>
      <c r="C892" s="21" t="s">
        <v>2650</v>
      </c>
      <c r="D892" s="21" t="s">
        <v>2580</v>
      </c>
      <c r="E892" s="21" t="s">
        <v>2581</v>
      </c>
      <c r="F892" s="21"/>
      <c r="G892" s="21" t="s">
        <v>243</v>
      </c>
      <c r="H892" s="71" t="s">
        <v>2653</v>
      </c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 t="s">
        <v>29</v>
      </c>
      <c r="AC892" s="21">
        <v>20.57</v>
      </c>
      <c r="AD892" s="21" t="s">
        <v>2745</v>
      </c>
      <c r="AE892" s="49"/>
      <c r="AF892" s="45"/>
      <c r="AG892" s="45"/>
      <c r="AH892" s="45"/>
      <c r="AI892" s="45"/>
      <c r="AJ892" s="45"/>
      <c r="AK892" s="45"/>
      <c r="AL892" s="45"/>
      <c r="AM892" s="45"/>
      <c r="AN892" s="45"/>
      <c r="AO892" s="45"/>
      <c r="AP892" s="45"/>
      <c r="AQ892" s="45"/>
      <c r="AR892" s="45"/>
      <c r="AS892" s="45"/>
      <c r="AT892" s="45"/>
      <c r="AU892" s="45"/>
      <c r="AV892" s="45"/>
      <c r="AW892" s="45"/>
      <c r="AX892" s="45"/>
      <c r="AY892" s="45"/>
      <c r="AZ892" s="45"/>
      <c r="BA892" s="45"/>
      <c r="BB892" s="45"/>
      <c r="BC892" s="45"/>
      <c r="BD892" s="45"/>
      <c r="BE892" s="45"/>
      <c r="BF892" s="45"/>
      <c r="BG892" s="45"/>
      <c r="BH892" s="45"/>
      <c r="BI892" s="45"/>
      <c r="BJ892" s="45"/>
      <c r="BK892" s="45"/>
      <c r="BL892" s="45"/>
      <c r="BM892" s="45"/>
      <c r="BN892" s="45"/>
      <c r="BO892" s="45"/>
      <c r="BP892" s="45"/>
      <c r="BQ892" s="45"/>
      <c r="BR892" s="45"/>
      <c r="BS892" s="45"/>
      <c r="BT892" s="45"/>
      <c r="BU892" s="45"/>
      <c r="BV892" s="45"/>
      <c r="BW892" s="45"/>
      <c r="BX892" s="45"/>
      <c r="BY892" s="45"/>
      <c r="BZ892" s="45"/>
      <c r="CA892" s="45"/>
      <c r="CB892" s="45"/>
      <c r="CC892" s="45"/>
      <c r="CD892" s="45"/>
      <c r="CE892" s="45"/>
      <c r="CF892" s="45"/>
      <c r="CG892" s="45"/>
    </row>
    <row r="893" spans="1:85" s="46" customFormat="1" outlineLevel="2" x14ac:dyDescent="0.15">
      <c r="A893" s="21">
        <v>2016</v>
      </c>
      <c r="B893" s="21" t="s">
        <v>724</v>
      </c>
      <c r="C893" s="21" t="s">
        <v>725</v>
      </c>
      <c r="D893" s="21"/>
      <c r="E893" s="21" t="s">
        <v>2578</v>
      </c>
      <c r="F893" s="21"/>
      <c r="G893" s="21" t="s">
        <v>243</v>
      </c>
      <c r="H893" s="71" t="s">
        <v>244</v>
      </c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>
        <v>40</v>
      </c>
      <c r="AD893" s="21" t="s">
        <v>2745</v>
      </c>
      <c r="AE893" s="49"/>
      <c r="AF893" s="45"/>
      <c r="AG893" s="45"/>
      <c r="AH893" s="45"/>
      <c r="AI893" s="45"/>
      <c r="AJ893" s="45"/>
      <c r="AK893" s="45"/>
      <c r="AL893" s="45"/>
      <c r="AM893" s="45"/>
      <c r="AN893" s="45"/>
      <c r="AO893" s="45"/>
      <c r="AP893" s="45"/>
      <c r="AQ893" s="45"/>
      <c r="AR893" s="45"/>
      <c r="AS893" s="45"/>
      <c r="AT893" s="45"/>
      <c r="AU893" s="45"/>
      <c r="AV893" s="45"/>
      <c r="AW893" s="45"/>
      <c r="AX893" s="45"/>
      <c r="AY893" s="45"/>
      <c r="AZ893" s="45"/>
      <c r="BA893" s="45"/>
      <c r="BB893" s="45"/>
      <c r="BC893" s="45"/>
      <c r="BD893" s="45"/>
      <c r="BE893" s="45"/>
      <c r="BF893" s="45"/>
      <c r="BG893" s="45"/>
      <c r="BH893" s="45"/>
      <c r="BI893" s="45"/>
      <c r="BJ893" s="45"/>
      <c r="BK893" s="45"/>
      <c r="BL893" s="45"/>
      <c r="BM893" s="45"/>
      <c r="BN893" s="45"/>
      <c r="BO893" s="45"/>
      <c r="BP893" s="45"/>
      <c r="BQ893" s="45"/>
      <c r="BR893" s="45"/>
      <c r="BS893" s="45"/>
      <c r="BT893" s="45"/>
      <c r="BU893" s="45"/>
      <c r="BV893" s="45"/>
      <c r="BW893" s="45"/>
      <c r="BX893" s="45"/>
      <c r="BY893" s="45"/>
      <c r="BZ893" s="45"/>
      <c r="CA893" s="45"/>
      <c r="CB893" s="45"/>
      <c r="CC893" s="45"/>
      <c r="CD893" s="45"/>
      <c r="CE893" s="45"/>
      <c r="CF893" s="45"/>
      <c r="CG893" s="45"/>
    </row>
    <row r="894" spans="1:85" s="46" customFormat="1" outlineLevel="2" x14ac:dyDescent="0.15">
      <c r="A894" s="10"/>
      <c r="B894" s="10"/>
      <c r="C894" s="25"/>
      <c r="D894" s="10"/>
      <c r="E894" s="27" t="s">
        <v>2320</v>
      </c>
      <c r="F894" s="10"/>
      <c r="G894" s="21" t="s">
        <v>243</v>
      </c>
      <c r="H894" s="72" t="s">
        <v>244</v>
      </c>
      <c r="I894" s="10"/>
      <c r="J894" s="10"/>
      <c r="K894" s="10"/>
      <c r="L894" s="10"/>
      <c r="M894" s="29">
        <v>4</v>
      </c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28"/>
      <c r="Z894" s="10"/>
      <c r="AA894" s="28"/>
      <c r="AB894" s="28"/>
      <c r="AC894" s="28">
        <f>M894*14</f>
        <v>56</v>
      </c>
      <c r="AD894" s="10"/>
      <c r="AE894" s="49"/>
      <c r="AF894" s="45"/>
      <c r="AG894" s="45"/>
      <c r="AH894" s="45"/>
      <c r="AI894" s="45"/>
      <c r="AJ894" s="45"/>
      <c r="AK894" s="45"/>
      <c r="AL894" s="45"/>
      <c r="AM894" s="45"/>
      <c r="AN894" s="45"/>
      <c r="AO894" s="45"/>
      <c r="AP894" s="45"/>
      <c r="AQ894" s="45"/>
      <c r="AR894" s="45"/>
      <c r="AS894" s="45"/>
      <c r="AT894" s="45"/>
      <c r="AU894" s="45"/>
      <c r="AV894" s="45"/>
      <c r="AW894" s="45"/>
      <c r="AX894" s="45"/>
      <c r="AY894" s="45"/>
      <c r="AZ894" s="45"/>
      <c r="BA894" s="45"/>
      <c r="BB894" s="45"/>
      <c r="BC894" s="45"/>
      <c r="BD894" s="45"/>
      <c r="BE894" s="45"/>
      <c r="BF894" s="45"/>
      <c r="BG894" s="45"/>
      <c r="BH894" s="45"/>
      <c r="BI894" s="45"/>
      <c r="BJ894" s="45"/>
      <c r="BK894" s="45"/>
      <c r="BL894" s="45"/>
      <c r="BM894" s="45"/>
      <c r="BN894" s="45"/>
      <c r="BO894" s="45"/>
      <c r="BP894" s="45"/>
      <c r="BQ894" s="45"/>
      <c r="BR894" s="45"/>
      <c r="BS894" s="45"/>
      <c r="BT894" s="45"/>
      <c r="BU894" s="45"/>
      <c r="BV894" s="45"/>
      <c r="BW894" s="45"/>
      <c r="BX894" s="45"/>
      <c r="BY894" s="45"/>
      <c r="BZ894" s="45"/>
      <c r="CA894" s="45"/>
      <c r="CB894" s="45"/>
      <c r="CC894" s="45"/>
      <c r="CD894" s="45"/>
      <c r="CE894" s="45"/>
      <c r="CF894" s="45"/>
      <c r="CG894" s="45"/>
    </row>
    <row r="895" spans="1:85" s="46" customFormat="1" ht="27" outlineLevel="2" x14ac:dyDescent="0.15">
      <c r="A895" s="21"/>
      <c r="B895" s="21"/>
      <c r="C895" s="26" t="s">
        <v>2341</v>
      </c>
      <c r="D895" s="21"/>
      <c r="E895" s="21" t="s">
        <v>2385</v>
      </c>
      <c r="F895" s="21"/>
      <c r="G895" s="21" t="s">
        <v>243</v>
      </c>
      <c r="H895" s="71" t="s">
        <v>2372</v>
      </c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8">
        <v>15</v>
      </c>
      <c r="AD895" s="10"/>
      <c r="AE895" s="49"/>
      <c r="AF895" s="45"/>
      <c r="AG895" s="45"/>
      <c r="AH895" s="45"/>
      <c r="AI895" s="45"/>
      <c r="AJ895" s="45"/>
      <c r="AK895" s="45"/>
      <c r="AL895" s="45"/>
      <c r="AM895" s="45"/>
      <c r="AN895" s="45"/>
      <c r="AO895" s="45"/>
      <c r="AP895" s="45"/>
      <c r="AQ895" s="45"/>
      <c r="AR895" s="45"/>
      <c r="AS895" s="45"/>
      <c r="AT895" s="45"/>
      <c r="AU895" s="45"/>
      <c r="AV895" s="45"/>
      <c r="AW895" s="45"/>
      <c r="AX895" s="45"/>
      <c r="AY895" s="45"/>
      <c r="AZ895" s="45"/>
      <c r="BA895" s="45"/>
      <c r="BB895" s="45"/>
      <c r="BC895" s="45"/>
      <c r="BD895" s="45"/>
      <c r="BE895" s="45"/>
      <c r="BF895" s="45"/>
      <c r="BG895" s="45"/>
      <c r="BH895" s="45"/>
      <c r="BI895" s="45"/>
      <c r="BJ895" s="45"/>
      <c r="BK895" s="45"/>
      <c r="BL895" s="45"/>
      <c r="BM895" s="45"/>
      <c r="BN895" s="45"/>
      <c r="BO895" s="45"/>
      <c r="BP895" s="45"/>
      <c r="BQ895" s="45"/>
      <c r="BR895" s="45"/>
      <c r="BS895" s="45"/>
      <c r="BT895" s="45"/>
      <c r="BU895" s="45"/>
      <c r="BV895" s="45"/>
      <c r="BW895" s="45"/>
      <c r="BX895" s="45"/>
      <c r="BY895" s="45"/>
      <c r="BZ895" s="45"/>
      <c r="CA895" s="45"/>
      <c r="CB895" s="45"/>
      <c r="CC895" s="45"/>
      <c r="CD895" s="45"/>
      <c r="CE895" s="45"/>
      <c r="CF895" s="45"/>
      <c r="CG895" s="45"/>
    </row>
    <row r="896" spans="1:85" s="46" customFormat="1" ht="27" outlineLevel="2" x14ac:dyDescent="0.15">
      <c r="A896" s="21"/>
      <c r="B896" s="21"/>
      <c r="C896" s="26" t="s">
        <v>2404</v>
      </c>
      <c r="D896" s="21"/>
      <c r="E896" s="21" t="s">
        <v>2385</v>
      </c>
      <c r="F896" s="21"/>
      <c r="G896" s="21" t="s">
        <v>243</v>
      </c>
      <c r="H896" s="71" t="s">
        <v>2467</v>
      </c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8">
        <v>15</v>
      </c>
      <c r="AD896" s="10"/>
      <c r="AE896" s="49"/>
      <c r="AF896" s="45"/>
      <c r="AG896" s="45"/>
      <c r="AH896" s="45"/>
      <c r="AI896" s="45"/>
      <c r="AJ896" s="45"/>
      <c r="AK896" s="45"/>
      <c r="AL896" s="45"/>
      <c r="AM896" s="45"/>
      <c r="AN896" s="45"/>
      <c r="AO896" s="45"/>
      <c r="AP896" s="45"/>
      <c r="AQ896" s="45"/>
      <c r="AR896" s="45"/>
      <c r="AS896" s="45"/>
      <c r="AT896" s="45"/>
      <c r="AU896" s="45"/>
      <c r="AV896" s="45"/>
      <c r="AW896" s="45"/>
      <c r="AX896" s="45"/>
      <c r="AY896" s="45"/>
      <c r="AZ896" s="45"/>
      <c r="BA896" s="45"/>
      <c r="BB896" s="45"/>
      <c r="BC896" s="45"/>
      <c r="BD896" s="45"/>
      <c r="BE896" s="45"/>
      <c r="BF896" s="45"/>
      <c r="BG896" s="45"/>
      <c r="BH896" s="45"/>
      <c r="BI896" s="45"/>
      <c r="BJ896" s="45"/>
      <c r="BK896" s="45"/>
      <c r="BL896" s="45"/>
      <c r="BM896" s="45"/>
      <c r="BN896" s="45"/>
      <c r="BO896" s="45"/>
      <c r="BP896" s="45"/>
      <c r="BQ896" s="45"/>
      <c r="BR896" s="45"/>
      <c r="BS896" s="45"/>
      <c r="BT896" s="45"/>
      <c r="BU896" s="45"/>
      <c r="BV896" s="45"/>
      <c r="BW896" s="45"/>
      <c r="BX896" s="45"/>
      <c r="BY896" s="45"/>
      <c r="BZ896" s="45"/>
      <c r="CA896" s="45"/>
      <c r="CB896" s="45"/>
      <c r="CC896" s="45"/>
      <c r="CD896" s="45"/>
      <c r="CE896" s="45"/>
      <c r="CF896" s="45"/>
      <c r="CG896" s="45"/>
    </row>
    <row r="897" spans="1:85" s="46" customFormat="1" outlineLevel="2" x14ac:dyDescent="0.15">
      <c r="A897" s="57"/>
      <c r="B897" s="52"/>
      <c r="C897" s="58"/>
      <c r="D897" s="52"/>
      <c r="E897" s="52" t="s">
        <v>2798</v>
      </c>
      <c r="F897" s="52"/>
      <c r="G897" s="21" t="s">
        <v>243</v>
      </c>
      <c r="H897" s="78" t="s">
        <v>2971</v>
      </c>
      <c r="I897" s="52"/>
      <c r="J897" s="52"/>
      <c r="K897" s="52"/>
      <c r="L897" s="52"/>
      <c r="M897" s="53">
        <v>13</v>
      </c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4"/>
      <c r="Y897" s="55"/>
      <c r="Z897" s="54"/>
      <c r="AA897" s="55"/>
      <c r="AB897" s="55"/>
      <c r="AC897" s="55">
        <f>2*M897</f>
        <v>26</v>
      </c>
      <c r="AD897" s="54"/>
      <c r="AE897" s="49"/>
      <c r="AF897" s="45"/>
      <c r="AG897" s="45"/>
      <c r="AH897" s="45"/>
      <c r="AI897" s="45"/>
      <c r="AJ897" s="45"/>
      <c r="AK897" s="45"/>
      <c r="AL897" s="45"/>
      <c r="AM897" s="45"/>
      <c r="AN897" s="45"/>
      <c r="AO897" s="45"/>
      <c r="AP897" s="45"/>
      <c r="AQ897" s="45"/>
      <c r="AR897" s="45"/>
      <c r="AS897" s="45"/>
      <c r="AT897" s="45"/>
      <c r="AU897" s="45"/>
      <c r="AV897" s="45"/>
      <c r="AW897" s="45"/>
      <c r="AX897" s="45"/>
      <c r="AY897" s="45"/>
      <c r="AZ897" s="45"/>
      <c r="BA897" s="45"/>
      <c r="BB897" s="45"/>
      <c r="BC897" s="45"/>
      <c r="BD897" s="45"/>
      <c r="BE897" s="45"/>
      <c r="BF897" s="45"/>
      <c r="BG897" s="45"/>
      <c r="BH897" s="45"/>
      <c r="BI897" s="45"/>
      <c r="BJ897" s="45"/>
      <c r="BK897" s="45"/>
      <c r="BL897" s="45"/>
      <c r="BM897" s="45"/>
      <c r="BN897" s="45"/>
      <c r="BO897" s="45"/>
      <c r="BP897" s="45"/>
      <c r="BQ897" s="45"/>
      <c r="BR897" s="45"/>
      <c r="BS897" s="45"/>
      <c r="BT897" s="45"/>
      <c r="BU897" s="45"/>
      <c r="BV897" s="45"/>
      <c r="BW897" s="45"/>
      <c r="BX897" s="45"/>
      <c r="BY897" s="45"/>
      <c r="BZ897" s="45"/>
      <c r="CA897" s="45"/>
      <c r="CB897" s="45"/>
      <c r="CC897" s="45"/>
      <c r="CD897" s="45"/>
      <c r="CE897" s="45"/>
      <c r="CF897" s="45"/>
      <c r="CG897" s="45"/>
    </row>
    <row r="898" spans="1:85" s="46" customFormat="1" outlineLevel="1" x14ac:dyDescent="0.15">
      <c r="A898" s="57"/>
      <c r="B898" s="52"/>
      <c r="C898" s="58"/>
      <c r="D898" s="52"/>
      <c r="E898" s="52"/>
      <c r="F898" s="52"/>
      <c r="G898" s="88" t="s">
        <v>3184</v>
      </c>
      <c r="H898" s="78"/>
      <c r="I898" s="52"/>
      <c r="J898" s="52"/>
      <c r="K898" s="52"/>
      <c r="L898" s="52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4"/>
      <c r="Y898" s="55"/>
      <c r="Z898" s="54"/>
      <c r="AA898" s="55"/>
      <c r="AB898" s="55"/>
      <c r="AC898" s="55">
        <f>SUBTOTAL(9,AC890:AC897)</f>
        <v>274.04186147186147</v>
      </c>
      <c r="AD898" s="54"/>
      <c r="AE898" s="49"/>
      <c r="AF898" s="45"/>
      <c r="AG898" s="45"/>
      <c r="AH898" s="45"/>
      <c r="AI898" s="45"/>
      <c r="AJ898" s="45"/>
      <c r="AK898" s="45"/>
      <c r="AL898" s="45"/>
      <c r="AM898" s="45"/>
      <c r="AN898" s="45"/>
      <c r="AO898" s="45"/>
      <c r="AP898" s="45"/>
      <c r="AQ898" s="45"/>
      <c r="AR898" s="45"/>
      <c r="AS898" s="45"/>
      <c r="AT898" s="45"/>
      <c r="AU898" s="45"/>
      <c r="AV898" s="45"/>
      <c r="AW898" s="45"/>
      <c r="AX898" s="45"/>
      <c r="AY898" s="45"/>
      <c r="AZ898" s="45"/>
      <c r="BA898" s="45"/>
      <c r="BB898" s="45"/>
      <c r="BC898" s="45"/>
      <c r="BD898" s="45"/>
      <c r="BE898" s="45"/>
      <c r="BF898" s="45"/>
      <c r="BG898" s="45"/>
      <c r="BH898" s="45"/>
      <c r="BI898" s="45"/>
      <c r="BJ898" s="45"/>
      <c r="BK898" s="45"/>
      <c r="BL898" s="45"/>
      <c r="BM898" s="45"/>
      <c r="BN898" s="45"/>
      <c r="BO898" s="45"/>
      <c r="BP898" s="45"/>
      <c r="BQ898" s="45"/>
      <c r="BR898" s="45"/>
      <c r="BS898" s="45"/>
      <c r="BT898" s="45"/>
      <c r="BU898" s="45"/>
      <c r="BV898" s="45"/>
      <c r="BW898" s="45"/>
      <c r="BX898" s="45"/>
      <c r="BY898" s="45"/>
      <c r="BZ898" s="45"/>
      <c r="CA898" s="45"/>
      <c r="CB898" s="45"/>
      <c r="CC898" s="45"/>
      <c r="CD898" s="45"/>
      <c r="CE898" s="45"/>
      <c r="CF898" s="45"/>
      <c r="CG898" s="45"/>
    </row>
    <row r="899" spans="1:85" s="46" customFormat="1" outlineLevel="2" x14ac:dyDescent="0.15">
      <c r="A899" s="50">
        <v>2016</v>
      </c>
      <c r="B899" s="50" t="s">
        <v>724</v>
      </c>
      <c r="C899" s="50" t="s">
        <v>725</v>
      </c>
      <c r="D899" s="15"/>
      <c r="E899" s="21" t="s">
        <v>2751</v>
      </c>
      <c r="F899" s="15"/>
      <c r="G899" s="60" t="s">
        <v>2782</v>
      </c>
      <c r="H899" s="74" t="s">
        <v>2783</v>
      </c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68">
        <v>40</v>
      </c>
      <c r="AD899" s="21" t="s">
        <v>2755</v>
      </c>
      <c r="AE899" s="49"/>
      <c r="AF899" s="45"/>
      <c r="AG899" s="45"/>
      <c r="AH899" s="45"/>
      <c r="AI899" s="45"/>
      <c r="AJ899" s="45"/>
      <c r="AK899" s="45"/>
      <c r="AL899" s="45"/>
      <c r="AM899" s="45"/>
      <c r="AN899" s="45"/>
      <c r="AO899" s="45"/>
      <c r="AP899" s="45"/>
      <c r="AQ899" s="45"/>
      <c r="AR899" s="45"/>
      <c r="AS899" s="45"/>
      <c r="AT899" s="45"/>
      <c r="AU899" s="45"/>
      <c r="AV899" s="45"/>
      <c r="AW899" s="45"/>
      <c r="AX899" s="45"/>
      <c r="AY899" s="45"/>
      <c r="AZ899" s="45"/>
      <c r="BA899" s="45"/>
      <c r="BB899" s="45"/>
      <c r="BC899" s="45"/>
      <c r="BD899" s="45"/>
      <c r="BE899" s="45"/>
      <c r="BF899" s="45"/>
      <c r="BG899" s="45"/>
      <c r="BH899" s="45"/>
      <c r="BI899" s="45"/>
      <c r="BJ899" s="45"/>
      <c r="BK899" s="45"/>
      <c r="BL899" s="45"/>
      <c r="BM899" s="45"/>
      <c r="BN899" s="45"/>
      <c r="BO899" s="45"/>
      <c r="BP899" s="45"/>
      <c r="BQ899" s="45"/>
      <c r="BR899" s="45"/>
      <c r="BS899" s="45"/>
      <c r="BT899" s="45"/>
      <c r="BU899" s="45"/>
      <c r="BV899" s="45"/>
      <c r="BW899" s="45"/>
      <c r="BX899" s="45"/>
      <c r="BY899" s="45"/>
      <c r="BZ899" s="45"/>
      <c r="CA899" s="45"/>
      <c r="CB899" s="45"/>
      <c r="CC899" s="45"/>
      <c r="CD899" s="45"/>
      <c r="CE899" s="45"/>
      <c r="CF899" s="45"/>
      <c r="CG899" s="45"/>
    </row>
    <row r="900" spans="1:85" s="46" customFormat="1" outlineLevel="1" x14ac:dyDescent="0.15">
      <c r="A900" s="50"/>
      <c r="B900" s="50"/>
      <c r="C900" s="50"/>
      <c r="D900" s="15"/>
      <c r="E900" s="21"/>
      <c r="F900" s="15"/>
      <c r="G900" s="90" t="s">
        <v>3185</v>
      </c>
      <c r="H900" s="74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68">
        <f>SUBTOTAL(9,AC899:AC899)</f>
        <v>40</v>
      </c>
      <c r="AD900" s="21"/>
      <c r="AE900" s="49"/>
      <c r="AF900" s="45"/>
      <c r="AG900" s="45"/>
      <c r="AH900" s="45"/>
      <c r="AI900" s="45"/>
      <c r="AJ900" s="45"/>
      <c r="AK900" s="45"/>
      <c r="AL900" s="45"/>
      <c r="AM900" s="45"/>
      <c r="AN900" s="45"/>
      <c r="AO900" s="45"/>
      <c r="AP900" s="45"/>
      <c r="AQ900" s="45"/>
      <c r="AR900" s="45"/>
      <c r="AS900" s="45"/>
      <c r="AT900" s="45"/>
      <c r="AU900" s="45"/>
      <c r="AV900" s="45"/>
      <c r="AW900" s="45"/>
      <c r="AX900" s="45"/>
      <c r="AY900" s="45"/>
      <c r="AZ900" s="45"/>
      <c r="BA900" s="45"/>
      <c r="BB900" s="45"/>
      <c r="BC900" s="45"/>
      <c r="BD900" s="45"/>
      <c r="BE900" s="45"/>
      <c r="BF900" s="45"/>
      <c r="BG900" s="45"/>
      <c r="BH900" s="45"/>
      <c r="BI900" s="45"/>
      <c r="BJ900" s="45"/>
      <c r="BK900" s="45"/>
      <c r="BL900" s="45"/>
      <c r="BM900" s="45"/>
      <c r="BN900" s="45"/>
      <c r="BO900" s="45"/>
      <c r="BP900" s="45"/>
      <c r="BQ900" s="45"/>
      <c r="BR900" s="45"/>
      <c r="BS900" s="45"/>
      <c r="BT900" s="45"/>
      <c r="BU900" s="45"/>
      <c r="BV900" s="45"/>
      <c r="BW900" s="45"/>
      <c r="BX900" s="45"/>
      <c r="BY900" s="45"/>
      <c r="BZ900" s="45"/>
      <c r="CA900" s="45"/>
      <c r="CB900" s="45"/>
      <c r="CC900" s="45"/>
      <c r="CD900" s="45"/>
      <c r="CE900" s="45"/>
      <c r="CF900" s="45"/>
      <c r="CG900" s="45"/>
    </row>
    <row r="901" spans="1:85" s="46" customFormat="1" outlineLevel="2" x14ac:dyDescent="0.15">
      <c r="A901" s="10">
        <v>2014</v>
      </c>
      <c r="B901" s="21" t="s">
        <v>1692</v>
      </c>
      <c r="C901" s="26" t="s">
        <v>948</v>
      </c>
      <c r="D901" s="21" t="s">
        <v>1413</v>
      </c>
      <c r="E901" s="19" t="s">
        <v>2270</v>
      </c>
      <c r="F901" s="10">
        <v>2</v>
      </c>
      <c r="G901" s="21" t="s">
        <v>1693</v>
      </c>
      <c r="H901" s="71" t="s">
        <v>1694</v>
      </c>
      <c r="I901" s="21" t="s">
        <v>23</v>
      </c>
      <c r="J901" s="21" t="s">
        <v>24</v>
      </c>
      <c r="K901" s="21" t="s">
        <v>45</v>
      </c>
      <c r="L901" s="10">
        <v>132</v>
      </c>
      <c r="M901" s="10">
        <v>31</v>
      </c>
      <c r="N901" s="21" t="s">
        <v>1513</v>
      </c>
      <c r="O901" s="21" t="s">
        <v>492</v>
      </c>
      <c r="P901" s="21" t="s">
        <v>28</v>
      </c>
      <c r="Q901" s="21" t="s">
        <v>1695</v>
      </c>
      <c r="R901" s="21" t="s">
        <v>1696</v>
      </c>
      <c r="S901" s="10">
        <v>1</v>
      </c>
      <c r="T901" s="10">
        <v>32</v>
      </c>
      <c r="U901" s="10">
        <v>32</v>
      </c>
      <c r="V901" s="21" t="s">
        <v>31</v>
      </c>
      <c r="W901" s="21" t="s">
        <v>31</v>
      </c>
      <c r="X901" s="10"/>
      <c r="Y901" s="28">
        <f>IF(M901&lt;25,1,1+(M901-25)/M901)</f>
        <v>1.1935483870967742</v>
      </c>
      <c r="Z901" s="10">
        <v>1</v>
      </c>
      <c r="AA901" s="28">
        <f>U901*Y901*Z901</f>
        <v>38.193548387096776</v>
      </c>
      <c r="AB901" s="28"/>
      <c r="AC901" s="28">
        <f>AA901+AB901</f>
        <v>38.193548387096776</v>
      </c>
      <c r="AD901" s="10"/>
      <c r="AE901" s="49"/>
      <c r="AF901" s="45"/>
      <c r="AG901" s="45"/>
      <c r="AH901" s="45"/>
      <c r="AI901" s="45"/>
      <c r="AJ901" s="45"/>
      <c r="AK901" s="45"/>
      <c r="AL901" s="45"/>
      <c r="AM901" s="45"/>
      <c r="AN901" s="45"/>
      <c r="AO901" s="45"/>
      <c r="AP901" s="45"/>
      <c r="AQ901" s="45"/>
      <c r="AR901" s="45"/>
      <c r="AS901" s="45"/>
      <c r="AT901" s="45"/>
      <c r="AU901" s="45"/>
      <c r="AV901" s="45"/>
      <c r="AW901" s="45"/>
      <c r="AX901" s="45"/>
      <c r="AY901" s="45"/>
      <c r="AZ901" s="45"/>
      <c r="BA901" s="45"/>
      <c r="BB901" s="45"/>
      <c r="BC901" s="45"/>
      <c r="BD901" s="45"/>
      <c r="BE901" s="45"/>
      <c r="BF901" s="45"/>
      <c r="BG901" s="45"/>
      <c r="BH901" s="45"/>
      <c r="BI901" s="45"/>
      <c r="BJ901" s="45"/>
      <c r="BK901" s="45"/>
      <c r="BL901" s="45"/>
      <c r="BM901" s="45"/>
      <c r="BN901" s="45"/>
      <c r="BO901" s="45"/>
      <c r="BP901" s="45"/>
      <c r="BQ901" s="45"/>
      <c r="BR901" s="45"/>
      <c r="BS901" s="45"/>
      <c r="BT901" s="45"/>
      <c r="BU901" s="45"/>
      <c r="BV901" s="45"/>
      <c r="BW901" s="45"/>
      <c r="BX901" s="45"/>
      <c r="BY901" s="45"/>
      <c r="BZ901" s="45"/>
      <c r="CA901" s="45"/>
      <c r="CB901" s="45"/>
      <c r="CC901" s="45"/>
      <c r="CD901" s="45"/>
      <c r="CE901" s="45"/>
      <c r="CF901" s="45"/>
      <c r="CG901" s="45"/>
    </row>
    <row r="902" spans="1:85" s="46" customFormat="1" outlineLevel="2" x14ac:dyDescent="0.15">
      <c r="A902" s="10">
        <v>2015</v>
      </c>
      <c r="B902" s="21" t="s">
        <v>2047</v>
      </c>
      <c r="C902" s="26" t="s">
        <v>2048</v>
      </c>
      <c r="D902" s="21" t="s">
        <v>1413</v>
      </c>
      <c r="E902" s="21" t="s">
        <v>2280</v>
      </c>
      <c r="F902" s="10">
        <v>3</v>
      </c>
      <c r="G902" s="21" t="s">
        <v>1693</v>
      </c>
      <c r="H902" s="71" t="s">
        <v>1694</v>
      </c>
      <c r="I902" s="21" t="s">
        <v>23</v>
      </c>
      <c r="J902" s="21" t="s">
        <v>24</v>
      </c>
      <c r="K902" s="21" t="s">
        <v>45</v>
      </c>
      <c r="L902" s="10">
        <v>50</v>
      </c>
      <c r="M902" s="10">
        <v>59</v>
      </c>
      <c r="N902" s="21" t="s">
        <v>2049</v>
      </c>
      <c r="O902" s="21" t="s">
        <v>92</v>
      </c>
      <c r="P902" s="21" t="s">
        <v>28</v>
      </c>
      <c r="Q902" s="21" t="s">
        <v>42</v>
      </c>
      <c r="R902" s="21" t="s">
        <v>2050</v>
      </c>
      <c r="S902" s="10">
        <v>1</v>
      </c>
      <c r="T902" s="10">
        <v>48</v>
      </c>
      <c r="U902" s="10">
        <v>48</v>
      </c>
      <c r="V902" s="21" t="s">
        <v>31</v>
      </c>
      <c r="W902" s="21" t="s">
        <v>31</v>
      </c>
      <c r="X902" s="10"/>
      <c r="Y902" s="28">
        <f>IF(M902&lt;25,1,1+(M902-25)/M902)</f>
        <v>1.576271186440678</v>
      </c>
      <c r="Z902" s="10">
        <v>1</v>
      </c>
      <c r="AA902" s="28">
        <f>U902*Y902*Z902</f>
        <v>75.66101694915254</v>
      </c>
      <c r="AB902" s="28"/>
      <c r="AC902" s="28">
        <f>AA902+AB902</f>
        <v>75.66101694915254</v>
      </c>
      <c r="AD902" s="10"/>
      <c r="AE902" s="49"/>
      <c r="AF902" s="45"/>
      <c r="AG902" s="45"/>
      <c r="AH902" s="45"/>
      <c r="AI902" s="45"/>
      <c r="AJ902" s="45"/>
      <c r="AK902" s="45"/>
      <c r="AL902" s="45"/>
      <c r="AM902" s="45"/>
      <c r="AN902" s="45"/>
      <c r="AO902" s="45"/>
      <c r="AP902" s="45"/>
      <c r="AQ902" s="45"/>
      <c r="AR902" s="45"/>
      <c r="AS902" s="45"/>
      <c r="AT902" s="45"/>
      <c r="AU902" s="45"/>
      <c r="AV902" s="45"/>
      <c r="AW902" s="45"/>
      <c r="AX902" s="45"/>
      <c r="AY902" s="45"/>
      <c r="AZ902" s="45"/>
      <c r="BA902" s="45"/>
      <c r="BB902" s="45"/>
      <c r="BC902" s="45"/>
      <c r="BD902" s="45"/>
      <c r="BE902" s="45"/>
      <c r="BF902" s="45"/>
      <c r="BG902" s="45"/>
      <c r="BH902" s="45"/>
      <c r="BI902" s="45"/>
      <c r="BJ902" s="45"/>
      <c r="BK902" s="45"/>
      <c r="BL902" s="45"/>
      <c r="BM902" s="45"/>
      <c r="BN902" s="45"/>
      <c r="BO902" s="45"/>
      <c r="BP902" s="45"/>
      <c r="BQ902" s="45"/>
      <c r="BR902" s="45"/>
      <c r="BS902" s="45"/>
      <c r="BT902" s="45"/>
      <c r="BU902" s="45"/>
      <c r="BV902" s="45"/>
      <c r="BW902" s="45"/>
      <c r="BX902" s="45"/>
      <c r="BY902" s="45"/>
      <c r="BZ902" s="45"/>
      <c r="CA902" s="45"/>
      <c r="CB902" s="45"/>
      <c r="CC902" s="45"/>
      <c r="CD902" s="45"/>
      <c r="CE902" s="45"/>
      <c r="CF902" s="45"/>
      <c r="CG902" s="45"/>
    </row>
    <row r="903" spans="1:85" s="46" customFormat="1" outlineLevel="2" x14ac:dyDescent="0.15">
      <c r="A903" s="21">
        <v>2016</v>
      </c>
      <c r="B903" s="21" t="s">
        <v>724</v>
      </c>
      <c r="C903" s="21" t="s">
        <v>725</v>
      </c>
      <c r="D903" s="21"/>
      <c r="E903" s="21" t="s">
        <v>2578</v>
      </c>
      <c r="F903" s="21"/>
      <c r="G903" s="21" t="s">
        <v>1693</v>
      </c>
      <c r="H903" s="71" t="s">
        <v>1694</v>
      </c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>
        <v>40</v>
      </c>
      <c r="AD903" s="21" t="s">
        <v>2745</v>
      </c>
      <c r="AE903" s="49"/>
      <c r="AF903" s="45"/>
      <c r="AG903" s="45"/>
      <c r="AH903" s="45"/>
      <c r="AI903" s="45"/>
      <c r="AJ903" s="45"/>
      <c r="AK903" s="45"/>
      <c r="AL903" s="45"/>
      <c r="AM903" s="45"/>
      <c r="AN903" s="45"/>
      <c r="AO903" s="45"/>
      <c r="AP903" s="45"/>
      <c r="AQ903" s="45"/>
      <c r="AR903" s="45"/>
      <c r="AS903" s="45"/>
      <c r="AT903" s="45"/>
      <c r="AU903" s="45"/>
      <c r="AV903" s="45"/>
      <c r="AW903" s="45"/>
      <c r="AX903" s="45"/>
      <c r="AY903" s="45"/>
      <c r="AZ903" s="45"/>
      <c r="BA903" s="45"/>
      <c r="BB903" s="45"/>
      <c r="BC903" s="45"/>
      <c r="BD903" s="45"/>
      <c r="BE903" s="45"/>
      <c r="BF903" s="45"/>
      <c r="BG903" s="45"/>
      <c r="BH903" s="45"/>
      <c r="BI903" s="45"/>
      <c r="BJ903" s="45"/>
      <c r="BK903" s="45"/>
      <c r="BL903" s="45"/>
      <c r="BM903" s="45"/>
      <c r="BN903" s="45"/>
      <c r="BO903" s="45"/>
      <c r="BP903" s="45"/>
      <c r="BQ903" s="45"/>
      <c r="BR903" s="45"/>
      <c r="BS903" s="45"/>
      <c r="BT903" s="45"/>
      <c r="BU903" s="45"/>
      <c r="BV903" s="45"/>
      <c r="BW903" s="45"/>
      <c r="BX903" s="45"/>
      <c r="BY903" s="45"/>
      <c r="BZ903" s="45"/>
      <c r="CA903" s="45"/>
      <c r="CB903" s="45"/>
      <c r="CC903" s="45"/>
      <c r="CD903" s="45"/>
      <c r="CE903" s="45"/>
      <c r="CF903" s="45"/>
      <c r="CG903" s="45"/>
    </row>
    <row r="904" spans="1:85" s="46" customFormat="1" outlineLevel="2" x14ac:dyDescent="0.15">
      <c r="A904" s="21"/>
      <c r="B904" s="21"/>
      <c r="C904" s="21" t="s">
        <v>1856</v>
      </c>
      <c r="D904" s="21" t="s">
        <v>1380</v>
      </c>
      <c r="E904" s="21" t="s">
        <v>2578</v>
      </c>
      <c r="F904" s="21"/>
      <c r="G904" s="21" t="s">
        <v>1693</v>
      </c>
      <c r="H904" s="71" t="s">
        <v>2568</v>
      </c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>
        <v>32</v>
      </c>
      <c r="AD904" s="21" t="s">
        <v>2745</v>
      </c>
      <c r="AE904" s="49"/>
      <c r="AF904" s="45"/>
      <c r="AG904" s="45"/>
      <c r="AH904" s="45"/>
      <c r="AI904" s="45"/>
      <c r="AJ904" s="45"/>
      <c r="AK904" s="45"/>
      <c r="AL904" s="45"/>
      <c r="AM904" s="45"/>
      <c r="AN904" s="45"/>
      <c r="AO904" s="45"/>
      <c r="AP904" s="45"/>
      <c r="AQ904" s="45"/>
      <c r="AR904" s="45"/>
      <c r="AS904" s="45"/>
      <c r="AT904" s="45"/>
      <c r="AU904" s="45"/>
      <c r="AV904" s="45"/>
      <c r="AW904" s="45"/>
      <c r="AX904" s="45"/>
      <c r="AY904" s="45"/>
      <c r="AZ904" s="45"/>
      <c r="BA904" s="45"/>
      <c r="BB904" s="45"/>
      <c r="BC904" s="45"/>
      <c r="BD904" s="45"/>
      <c r="BE904" s="45"/>
      <c r="BF904" s="45"/>
      <c r="BG904" s="45"/>
      <c r="BH904" s="45"/>
      <c r="BI904" s="45"/>
      <c r="BJ904" s="45"/>
      <c r="BK904" s="45"/>
      <c r="BL904" s="45"/>
      <c r="BM904" s="45"/>
      <c r="BN904" s="45"/>
      <c r="BO904" s="45"/>
      <c r="BP904" s="45"/>
      <c r="BQ904" s="45"/>
      <c r="BR904" s="45"/>
      <c r="BS904" s="45"/>
      <c r="BT904" s="45"/>
      <c r="BU904" s="45"/>
      <c r="BV904" s="45"/>
      <c r="BW904" s="45"/>
      <c r="BX904" s="45"/>
      <c r="BY904" s="45"/>
      <c r="BZ904" s="45"/>
      <c r="CA904" s="45"/>
      <c r="CB904" s="45"/>
      <c r="CC904" s="45"/>
      <c r="CD904" s="45"/>
      <c r="CE904" s="45"/>
      <c r="CF904" s="45"/>
      <c r="CG904" s="45"/>
    </row>
    <row r="905" spans="1:85" s="46" customFormat="1" outlineLevel="2" x14ac:dyDescent="0.15">
      <c r="A905" s="10"/>
      <c r="B905" s="10"/>
      <c r="C905" s="25"/>
      <c r="D905" s="10"/>
      <c r="E905" s="27" t="s">
        <v>2320</v>
      </c>
      <c r="F905" s="10"/>
      <c r="G905" s="21" t="s">
        <v>1693</v>
      </c>
      <c r="H905" s="72" t="s">
        <v>1694</v>
      </c>
      <c r="I905" s="10"/>
      <c r="J905" s="10"/>
      <c r="K905" s="10"/>
      <c r="L905" s="10"/>
      <c r="M905" s="29">
        <v>3</v>
      </c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28"/>
      <c r="Z905" s="10"/>
      <c r="AA905" s="28"/>
      <c r="AB905" s="28"/>
      <c r="AC905" s="28">
        <f>M905*14</f>
        <v>42</v>
      </c>
      <c r="AD905" s="10"/>
      <c r="AE905" s="49"/>
      <c r="AF905" s="45"/>
      <c r="AG905" s="45"/>
      <c r="AH905" s="45"/>
      <c r="AI905" s="45"/>
      <c r="AJ905" s="45"/>
      <c r="AK905" s="45"/>
      <c r="AL905" s="45"/>
      <c r="AM905" s="45"/>
      <c r="AN905" s="45"/>
      <c r="AO905" s="45"/>
      <c r="AP905" s="45"/>
      <c r="AQ905" s="45"/>
      <c r="AR905" s="45"/>
      <c r="AS905" s="45"/>
      <c r="AT905" s="45"/>
      <c r="AU905" s="45"/>
      <c r="AV905" s="45"/>
      <c r="AW905" s="45"/>
      <c r="AX905" s="45"/>
      <c r="AY905" s="45"/>
      <c r="AZ905" s="45"/>
      <c r="BA905" s="45"/>
      <c r="BB905" s="45"/>
      <c r="BC905" s="45"/>
      <c r="BD905" s="45"/>
      <c r="BE905" s="45"/>
      <c r="BF905" s="45"/>
      <c r="BG905" s="45"/>
      <c r="BH905" s="45"/>
      <c r="BI905" s="45"/>
      <c r="BJ905" s="45"/>
      <c r="BK905" s="45"/>
      <c r="BL905" s="45"/>
      <c r="BM905" s="45"/>
      <c r="BN905" s="45"/>
      <c r="BO905" s="45"/>
      <c r="BP905" s="45"/>
      <c r="BQ905" s="45"/>
      <c r="BR905" s="45"/>
      <c r="BS905" s="45"/>
      <c r="BT905" s="45"/>
      <c r="BU905" s="45"/>
      <c r="BV905" s="45"/>
      <c r="BW905" s="45"/>
      <c r="BX905" s="45"/>
      <c r="BY905" s="45"/>
      <c r="BZ905" s="45"/>
      <c r="CA905" s="45"/>
      <c r="CB905" s="45"/>
      <c r="CC905" s="45"/>
      <c r="CD905" s="45"/>
      <c r="CE905" s="45"/>
      <c r="CF905" s="45"/>
      <c r="CG905" s="45"/>
    </row>
    <row r="906" spans="1:85" s="46" customFormat="1" outlineLevel="2" x14ac:dyDescent="0.15">
      <c r="A906" s="10">
        <v>2014</v>
      </c>
      <c r="B906" s="21" t="s">
        <v>1347</v>
      </c>
      <c r="C906" s="26" t="s">
        <v>1348</v>
      </c>
      <c r="D906" s="21" t="s">
        <v>1379</v>
      </c>
      <c r="E906" s="19" t="s">
        <v>2530</v>
      </c>
      <c r="F906" s="10" t="s">
        <v>2531</v>
      </c>
      <c r="G906" s="21" t="s">
        <v>1693</v>
      </c>
      <c r="H906" s="74" t="s">
        <v>1694</v>
      </c>
      <c r="I906" s="52"/>
      <c r="J906" s="52"/>
      <c r="K906" s="52"/>
      <c r="L906" s="52"/>
      <c r="M906" s="51">
        <v>3</v>
      </c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4"/>
      <c r="Y906" s="55"/>
      <c r="Z906" s="54"/>
      <c r="AA906" s="55"/>
      <c r="AB906" s="55"/>
      <c r="AC906" s="28">
        <f>0.3*13*M906</f>
        <v>11.7</v>
      </c>
      <c r="AD906" s="54"/>
      <c r="AE906" s="49"/>
      <c r="AF906" s="45"/>
      <c r="AG906" s="45"/>
      <c r="AH906" s="45"/>
      <c r="AI906" s="45"/>
      <c r="AJ906" s="45"/>
      <c r="AK906" s="45"/>
      <c r="AL906" s="45"/>
      <c r="AM906" s="45"/>
      <c r="AN906" s="45"/>
      <c r="AO906" s="45"/>
      <c r="AP906" s="45"/>
      <c r="AQ906" s="45"/>
      <c r="AR906" s="45"/>
      <c r="AS906" s="45"/>
      <c r="AT906" s="45"/>
      <c r="AU906" s="45"/>
      <c r="AV906" s="45"/>
      <c r="AW906" s="45"/>
      <c r="AX906" s="45"/>
      <c r="AY906" s="45"/>
      <c r="AZ906" s="45"/>
      <c r="BA906" s="45"/>
      <c r="BB906" s="45"/>
      <c r="BC906" s="45"/>
      <c r="BD906" s="45"/>
      <c r="BE906" s="45"/>
      <c r="BF906" s="45"/>
      <c r="BG906" s="45"/>
      <c r="BH906" s="45"/>
      <c r="BI906" s="45"/>
      <c r="BJ906" s="45"/>
      <c r="BK906" s="45"/>
      <c r="BL906" s="45"/>
      <c r="BM906" s="45"/>
      <c r="BN906" s="45"/>
      <c r="BO906" s="45"/>
      <c r="BP906" s="45"/>
      <c r="BQ906" s="45"/>
      <c r="BR906" s="45"/>
      <c r="BS906" s="45"/>
      <c r="BT906" s="45"/>
      <c r="BU906" s="45"/>
      <c r="BV906" s="45"/>
      <c r="BW906" s="45"/>
      <c r="BX906" s="45"/>
      <c r="BY906" s="45"/>
      <c r="BZ906" s="45"/>
      <c r="CA906" s="45"/>
      <c r="CB906" s="45"/>
      <c r="CC906" s="45"/>
      <c r="CD906" s="45"/>
      <c r="CE906" s="45"/>
      <c r="CF906" s="45"/>
      <c r="CG906" s="45"/>
    </row>
    <row r="907" spans="1:85" s="46" customFormat="1" outlineLevel="2" x14ac:dyDescent="0.15">
      <c r="A907" s="57"/>
      <c r="B907" s="52"/>
      <c r="C907" s="58"/>
      <c r="D907" s="52"/>
      <c r="E907" s="52" t="s">
        <v>2798</v>
      </c>
      <c r="F907" s="52"/>
      <c r="G907" s="21" t="s">
        <v>1693</v>
      </c>
      <c r="H907" s="78" t="s">
        <v>2972</v>
      </c>
      <c r="I907" s="52"/>
      <c r="J907" s="52"/>
      <c r="K907" s="52"/>
      <c r="L907" s="52"/>
      <c r="M907" s="53">
        <v>14</v>
      </c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4"/>
      <c r="Y907" s="55"/>
      <c r="Z907" s="54"/>
      <c r="AA907" s="55"/>
      <c r="AB907" s="55"/>
      <c r="AC907" s="55">
        <f>2*M907</f>
        <v>28</v>
      </c>
      <c r="AD907" s="54"/>
      <c r="AE907" s="49"/>
      <c r="AF907" s="45"/>
      <c r="AG907" s="45"/>
      <c r="AH907" s="45"/>
      <c r="AI907" s="45"/>
      <c r="AJ907" s="45"/>
      <c r="AK907" s="45"/>
      <c r="AL907" s="45"/>
      <c r="AM907" s="45"/>
      <c r="AN907" s="45"/>
      <c r="AO907" s="45"/>
      <c r="AP907" s="45"/>
      <c r="AQ907" s="45"/>
      <c r="AR907" s="45"/>
      <c r="AS907" s="45"/>
      <c r="AT907" s="45"/>
      <c r="AU907" s="45"/>
      <c r="AV907" s="45"/>
      <c r="AW907" s="45"/>
      <c r="AX907" s="45"/>
      <c r="AY907" s="45"/>
      <c r="AZ907" s="45"/>
      <c r="BA907" s="45"/>
      <c r="BB907" s="45"/>
      <c r="BC907" s="45"/>
      <c r="BD907" s="45"/>
      <c r="BE907" s="45"/>
      <c r="BF907" s="45"/>
      <c r="BG907" s="45"/>
      <c r="BH907" s="45"/>
      <c r="BI907" s="45"/>
      <c r="BJ907" s="45"/>
      <c r="BK907" s="45"/>
      <c r="BL907" s="45"/>
      <c r="BM907" s="45"/>
      <c r="BN907" s="45"/>
      <c r="BO907" s="45"/>
      <c r="BP907" s="45"/>
      <c r="BQ907" s="45"/>
      <c r="BR907" s="45"/>
      <c r="BS907" s="45"/>
      <c r="BT907" s="45"/>
      <c r="BU907" s="45"/>
      <c r="BV907" s="45"/>
      <c r="BW907" s="45"/>
      <c r="BX907" s="45"/>
      <c r="BY907" s="45"/>
      <c r="BZ907" s="45"/>
      <c r="CA907" s="45"/>
      <c r="CB907" s="45"/>
      <c r="CC907" s="45"/>
      <c r="CD907" s="45"/>
      <c r="CE907" s="45"/>
      <c r="CF907" s="45"/>
      <c r="CG907" s="45"/>
    </row>
    <row r="908" spans="1:85" s="46" customFormat="1" outlineLevel="1" x14ac:dyDescent="0.15">
      <c r="A908" s="57"/>
      <c r="B908" s="52"/>
      <c r="C908" s="58"/>
      <c r="D908" s="52"/>
      <c r="E908" s="52"/>
      <c r="F908" s="52"/>
      <c r="G908" s="88" t="s">
        <v>3186</v>
      </c>
      <c r="H908" s="78"/>
      <c r="I908" s="52"/>
      <c r="J908" s="52"/>
      <c r="K908" s="52"/>
      <c r="L908" s="52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4"/>
      <c r="Y908" s="55"/>
      <c r="Z908" s="54"/>
      <c r="AA908" s="55"/>
      <c r="AB908" s="55"/>
      <c r="AC908" s="55">
        <f>SUBTOTAL(9,AC901:AC907)</f>
        <v>267.55456533624931</v>
      </c>
      <c r="AD908" s="54"/>
      <c r="AE908" s="49"/>
      <c r="AF908" s="45"/>
      <c r="AG908" s="45"/>
      <c r="AH908" s="45"/>
      <c r="AI908" s="45"/>
      <c r="AJ908" s="45"/>
      <c r="AK908" s="45"/>
      <c r="AL908" s="45"/>
      <c r="AM908" s="45"/>
      <c r="AN908" s="45"/>
      <c r="AO908" s="45"/>
      <c r="AP908" s="45"/>
      <c r="AQ908" s="45"/>
      <c r="AR908" s="45"/>
      <c r="AS908" s="45"/>
      <c r="AT908" s="45"/>
      <c r="AU908" s="45"/>
      <c r="AV908" s="45"/>
      <c r="AW908" s="45"/>
      <c r="AX908" s="45"/>
      <c r="AY908" s="45"/>
      <c r="AZ908" s="45"/>
      <c r="BA908" s="45"/>
      <c r="BB908" s="45"/>
      <c r="BC908" s="45"/>
      <c r="BD908" s="45"/>
      <c r="BE908" s="45"/>
      <c r="BF908" s="45"/>
      <c r="BG908" s="45"/>
      <c r="BH908" s="45"/>
      <c r="BI908" s="45"/>
      <c r="BJ908" s="45"/>
      <c r="BK908" s="45"/>
      <c r="BL908" s="45"/>
      <c r="BM908" s="45"/>
      <c r="BN908" s="45"/>
      <c r="BO908" s="45"/>
      <c r="BP908" s="45"/>
      <c r="BQ908" s="45"/>
      <c r="BR908" s="45"/>
      <c r="BS908" s="45"/>
      <c r="BT908" s="45"/>
      <c r="BU908" s="45"/>
      <c r="BV908" s="45"/>
      <c r="BW908" s="45"/>
      <c r="BX908" s="45"/>
      <c r="BY908" s="45"/>
      <c r="BZ908" s="45"/>
      <c r="CA908" s="45"/>
      <c r="CB908" s="45"/>
      <c r="CC908" s="45"/>
      <c r="CD908" s="45"/>
      <c r="CE908" s="45"/>
      <c r="CF908" s="45"/>
      <c r="CG908" s="45"/>
    </row>
    <row r="909" spans="1:85" s="46" customFormat="1" outlineLevel="2" x14ac:dyDescent="0.15">
      <c r="A909" s="10">
        <v>2015</v>
      </c>
      <c r="B909" s="21" t="s">
        <v>1213</v>
      </c>
      <c r="C909" s="26" t="s">
        <v>1214</v>
      </c>
      <c r="D909" s="21" t="s">
        <v>1379</v>
      </c>
      <c r="E909" s="21" t="s">
        <v>2280</v>
      </c>
      <c r="F909" s="10">
        <v>3</v>
      </c>
      <c r="G909" s="21" t="s">
        <v>747</v>
      </c>
      <c r="H909" s="71" t="s">
        <v>748</v>
      </c>
      <c r="I909" s="21" t="s">
        <v>23</v>
      </c>
      <c r="J909" s="21" t="s">
        <v>24</v>
      </c>
      <c r="K909" s="21" t="s">
        <v>25</v>
      </c>
      <c r="L909" s="10">
        <v>37</v>
      </c>
      <c r="M909" s="10">
        <v>20</v>
      </c>
      <c r="N909" s="21" t="s">
        <v>287</v>
      </c>
      <c r="O909" s="21" t="s">
        <v>1215</v>
      </c>
      <c r="P909" s="21" t="s">
        <v>28</v>
      </c>
      <c r="Q909" s="21" t="s">
        <v>233</v>
      </c>
      <c r="R909" s="21" t="s">
        <v>1216</v>
      </c>
      <c r="S909" s="10">
        <v>1</v>
      </c>
      <c r="T909" s="10">
        <v>48</v>
      </c>
      <c r="U909" s="10">
        <v>48</v>
      </c>
      <c r="V909" s="21" t="s">
        <v>31</v>
      </c>
      <c r="W909" s="21" t="s">
        <v>31</v>
      </c>
      <c r="X909" s="10"/>
      <c r="Y909" s="28">
        <f>IF(M909&lt;25,1,1+(M909-25)/M909)</f>
        <v>1</v>
      </c>
      <c r="Z909" s="10">
        <v>1</v>
      </c>
      <c r="AA909" s="28">
        <f>U909*Y909*Z909</f>
        <v>48</v>
      </c>
      <c r="AB909" s="28"/>
      <c r="AC909" s="28">
        <f>AA909+AB909</f>
        <v>48</v>
      </c>
      <c r="AD909" s="10"/>
      <c r="AE909" s="49"/>
      <c r="AF909" s="45"/>
      <c r="AG909" s="45"/>
      <c r="AH909" s="45"/>
      <c r="AI909" s="45"/>
      <c r="AJ909" s="45"/>
      <c r="AK909" s="45"/>
      <c r="AL909" s="45"/>
      <c r="AM909" s="45"/>
      <c r="AN909" s="45"/>
      <c r="AO909" s="45"/>
      <c r="AP909" s="45"/>
      <c r="AQ909" s="45"/>
      <c r="AR909" s="45"/>
      <c r="AS909" s="45"/>
      <c r="AT909" s="45"/>
      <c r="AU909" s="45"/>
      <c r="AV909" s="45"/>
      <c r="AW909" s="45"/>
      <c r="AX909" s="45"/>
      <c r="AY909" s="45"/>
      <c r="AZ909" s="45"/>
      <c r="BA909" s="45"/>
      <c r="BB909" s="45"/>
      <c r="BC909" s="45"/>
      <c r="BD909" s="45"/>
      <c r="BE909" s="45"/>
      <c r="BF909" s="45"/>
      <c r="BG909" s="45"/>
      <c r="BH909" s="45"/>
      <c r="BI909" s="45"/>
      <c r="BJ909" s="45"/>
      <c r="BK909" s="45"/>
      <c r="BL909" s="45"/>
      <c r="BM909" s="45"/>
      <c r="BN909" s="45"/>
      <c r="BO909" s="45"/>
      <c r="BP909" s="45"/>
      <c r="BQ909" s="45"/>
      <c r="BR909" s="45"/>
      <c r="BS909" s="45"/>
      <c r="BT909" s="45"/>
      <c r="BU909" s="45"/>
      <c r="BV909" s="45"/>
      <c r="BW909" s="45"/>
      <c r="BX909" s="45"/>
      <c r="BY909" s="45"/>
      <c r="BZ909" s="45"/>
      <c r="CA909" s="45"/>
      <c r="CB909" s="45"/>
      <c r="CC909" s="45"/>
      <c r="CD909" s="45"/>
      <c r="CE909" s="45"/>
      <c r="CF909" s="45"/>
      <c r="CG909" s="45"/>
    </row>
    <row r="910" spans="1:85" s="46" customFormat="1" outlineLevel="2" x14ac:dyDescent="0.15">
      <c r="A910" s="10">
        <v>2017</v>
      </c>
      <c r="B910" s="21" t="s">
        <v>742</v>
      </c>
      <c r="C910" s="26" t="s">
        <v>743</v>
      </c>
      <c r="D910" s="21" t="s">
        <v>1379</v>
      </c>
      <c r="E910" s="19" t="s">
        <v>2289</v>
      </c>
      <c r="F910" s="10">
        <v>3</v>
      </c>
      <c r="G910" s="21" t="s">
        <v>747</v>
      </c>
      <c r="H910" s="71" t="s">
        <v>748</v>
      </c>
      <c r="I910" s="21" t="s">
        <v>23</v>
      </c>
      <c r="J910" s="21" t="s">
        <v>24</v>
      </c>
      <c r="K910" s="21" t="s">
        <v>25</v>
      </c>
      <c r="L910" s="10">
        <v>100</v>
      </c>
      <c r="M910" s="10">
        <v>101</v>
      </c>
      <c r="N910" s="21" t="s">
        <v>303</v>
      </c>
      <c r="O910" s="21" t="s">
        <v>749</v>
      </c>
      <c r="P910" s="21" t="s">
        <v>28</v>
      </c>
      <c r="Q910" s="21" t="s">
        <v>29</v>
      </c>
      <c r="R910" s="21" t="s">
        <v>750</v>
      </c>
      <c r="S910" s="10">
        <v>1</v>
      </c>
      <c r="T910" s="10">
        <v>48</v>
      </c>
      <c r="U910" s="10">
        <v>24</v>
      </c>
      <c r="V910" s="21" t="s">
        <v>31</v>
      </c>
      <c r="W910" s="10">
        <v>24</v>
      </c>
      <c r="X910" s="27">
        <v>1</v>
      </c>
      <c r="Y910" s="28">
        <f>IF(M910&lt;25,1,1+(M910-25)/M910)</f>
        <v>1.7524752475247525</v>
      </c>
      <c r="Z910" s="10">
        <v>1</v>
      </c>
      <c r="AA910" s="28">
        <f>U910*Y910*Z910</f>
        <v>42.059405940594061</v>
      </c>
      <c r="AB910" s="28">
        <f>X910*W910*Y910</f>
        <v>42.059405940594061</v>
      </c>
      <c r="AC910" s="28">
        <v>42</v>
      </c>
      <c r="AD910" s="10"/>
      <c r="AE910" s="49"/>
      <c r="AF910" s="45"/>
      <c r="AG910" s="45"/>
      <c r="AH910" s="45"/>
      <c r="AI910" s="45"/>
      <c r="AJ910" s="45"/>
      <c r="AK910" s="45"/>
      <c r="AL910" s="45"/>
      <c r="AM910" s="45"/>
      <c r="AN910" s="45"/>
      <c r="AO910" s="45"/>
      <c r="AP910" s="45"/>
      <c r="AQ910" s="45"/>
      <c r="AR910" s="45"/>
      <c r="AS910" s="45"/>
      <c r="AT910" s="45"/>
      <c r="AU910" s="45"/>
      <c r="AV910" s="45"/>
      <c r="AW910" s="45"/>
      <c r="AX910" s="45"/>
      <c r="AY910" s="45"/>
      <c r="AZ910" s="45"/>
      <c r="BA910" s="45"/>
      <c r="BB910" s="45"/>
      <c r="BC910" s="45"/>
      <c r="BD910" s="45"/>
      <c r="BE910" s="45"/>
      <c r="BF910" s="45"/>
      <c r="BG910" s="45"/>
      <c r="BH910" s="45"/>
      <c r="BI910" s="45"/>
      <c r="BJ910" s="45"/>
      <c r="BK910" s="45"/>
      <c r="BL910" s="45"/>
      <c r="BM910" s="45"/>
      <c r="BN910" s="45"/>
      <c r="BO910" s="45"/>
      <c r="BP910" s="45"/>
      <c r="BQ910" s="45"/>
      <c r="BR910" s="45"/>
      <c r="BS910" s="45"/>
      <c r="BT910" s="45"/>
      <c r="BU910" s="45"/>
      <c r="BV910" s="45"/>
      <c r="BW910" s="45"/>
      <c r="BX910" s="45"/>
      <c r="BY910" s="45"/>
      <c r="BZ910" s="45"/>
      <c r="CA910" s="45"/>
      <c r="CB910" s="45"/>
      <c r="CC910" s="45"/>
      <c r="CD910" s="45"/>
      <c r="CE910" s="45"/>
      <c r="CF910" s="45"/>
      <c r="CG910" s="45"/>
    </row>
    <row r="911" spans="1:85" s="46" customFormat="1" outlineLevel="2" x14ac:dyDescent="0.15">
      <c r="A911" s="10">
        <v>2014</v>
      </c>
      <c r="B911" s="21" t="s">
        <v>1495</v>
      </c>
      <c r="C911" s="26" t="s">
        <v>1496</v>
      </c>
      <c r="D911" s="21" t="s">
        <v>1413</v>
      </c>
      <c r="E911" s="21" t="s">
        <v>2287</v>
      </c>
      <c r="F911" s="10">
        <v>2</v>
      </c>
      <c r="G911" s="21" t="s">
        <v>747</v>
      </c>
      <c r="H911" s="71" t="s">
        <v>748</v>
      </c>
      <c r="I911" s="21" t="s">
        <v>23</v>
      </c>
      <c r="J911" s="21" t="s">
        <v>24</v>
      </c>
      <c r="K911" s="21" t="s">
        <v>25</v>
      </c>
      <c r="L911" s="10">
        <v>40</v>
      </c>
      <c r="M911" s="10">
        <v>18</v>
      </c>
      <c r="N911" s="21" t="s">
        <v>1497</v>
      </c>
      <c r="O911" s="21" t="s">
        <v>232</v>
      </c>
      <c r="P911" s="21" t="s">
        <v>28</v>
      </c>
      <c r="Q911" s="21" t="s">
        <v>1354</v>
      </c>
      <c r="R911" s="21" t="s">
        <v>1498</v>
      </c>
      <c r="S911" s="10">
        <v>1</v>
      </c>
      <c r="T911" s="10">
        <v>32</v>
      </c>
      <c r="U911" s="10">
        <v>28</v>
      </c>
      <c r="V911" s="10">
        <v>4</v>
      </c>
      <c r="W911" s="21" t="s">
        <v>31</v>
      </c>
      <c r="X911" s="10">
        <v>1</v>
      </c>
      <c r="Y911" s="28">
        <f>IF(M911&lt;25,1,1+(M911-25)/M911)</f>
        <v>1</v>
      </c>
      <c r="Z911" s="10">
        <v>1</v>
      </c>
      <c r="AA911" s="28">
        <f>U911*Y911*Z911</f>
        <v>28</v>
      </c>
      <c r="AB911" s="28">
        <f>X911*V911*Y911</f>
        <v>4</v>
      </c>
      <c r="AC911" s="28">
        <f>AA911+AB911</f>
        <v>32</v>
      </c>
      <c r="AD911" s="10"/>
      <c r="AE911" s="49"/>
      <c r="AF911" s="45"/>
      <c r="AG911" s="45"/>
      <c r="AH911" s="45"/>
      <c r="AI911" s="45"/>
      <c r="AJ911" s="45"/>
      <c r="AK911" s="45"/>
      <c r="AL911" s="45"/>
      <c r="AM911" s="45"/>
      <c r="AN911" s="45"/>
      <c r="AO911" s="45"/>
      <c r="AP911" s="45"/>
      <c r="AQ911" s="45"/>
      <c r="AR911" s="45"/>
      <c r="AS911" s="45"/>
      <c r="AT911" s="45"/>
      <c r="AU911" s="45"/>
      <c r="AV911" s="45"/>
      <c r="AW911" s="45"/>
      <c r="AX911" s="45"/>
      <c r="AY911" s="45"/>
      <c r="AZ911" s="45"/>
      <c r="BA911" s="45"/>
      <c r="BB911" s="45"/>
      <c r="BC911" s="45"/>
      <c r="BD911" s="45"/>
      <c r="BE911" s="45"/>
      <c r="BF911" s="45"/>
      <c r="BG911" s="45"/>
      <c r="BH911" s="45"/>
      <c r="BI911" s="45"/>
      <c r="BJ911" s="45"/>
      <c r="BK911" s="45"/>
      <c r="BL911" s="45"/>
      <c r="BM911" s="45"/>
      <c r="BN911" s="45"/>
      <c r="BO911" s="45"/>
      <c r="BP911" s="45"/>
      <c r="BQ911" s="45"/>
      <c r="BR911" s="45"/>
      <c r="BS911" s="45"/>
      <c r="BT911" s="45"/>
      <c r="BU911" s="45"/>
      <c r="BV911" s="45"/>
      <c r="BW911" s="45"/>
      <c r="BX911" s="45"/>
      <c r="BY911" s="45"/>
      <c r="BZ911" s="45"/>
      <c r="CA911" s="45"/>
      <c r="CB911" s="45"/>
      <c r="CC911" s="45"/>
      <c r="CD911" s="45"/>
      <c r="CE911" s="45"/>
      <c r="CF911" s="45"/>
      <c r="CG911" s="45"/>
    </row>
    <row r="912" spans="1:85" s="46" customFormat="1" outlineLevel="2" x14ac:dyDescent="0.15">
      <c r="A912" s="21">
        <v>2016</v>
      </c>
      <c r="B912" s="21" t="s">
        <v>724</v>
      </c>
      <c r="C912" s="21" t="s">
        <v>725</v>
      </c>
      <c r="D912" s="21"/>
      <c r="E912" s="21" t="s">
        <v>2578</v>
      </c>
      <c r="F912" s="21"/>
      <c r="G912" s="21" t="s">
        <v>747</v>
      </c>
      <c r="H912" s="71" t="s">
        <v>748</v>
      </c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>
        <v>40</v>
      </c>
      <c r="AD912" s="21" t="s">
        <v>2745</v>
      </c>
      <c r="AE912" s="49"/>
      <c r="AF912" s="45"/>
      <c r="AG912" s="45"/>
      <c r="AH912" s="45"/>
      <c r="AI912" s="45"/>
      <c r="AJ912" s="45"/>
      <c r="AK912" s="45"/>
      <c r="AL912" s="45"/>
      <c r="AM912" s="45"/>
      <c r="AN912" s="45"/>
      <c r="AO912" s="45"/>
      <c r="AP912" s="45"/>
      <c r="AQ912" s="45"/>
      <c r="AR912" s="45"/>
      <c r="AS912" s="45"/>
      <c r="AT912" s="45"/>
      <c r="AU912" s="45"/>
      <c r="AV912" s="45"/>
      <c r="AW912" s="45"/>
      <c r="AX912" s="45"/>
      <c r="AY912" s="45"/>
      <c r="AZ912" s="45"/>
      <c r="BA912" s="45"/>
      <c r="BB912" s="45"/>
      <c r="BC912" s="45"/>
      <c r="BD912" s="45"/>
      <c r="BE912" s="45"/>
      <c r="BF912" s="45"/>
      <c r="BG912" s="45"/>
      <c r="BH912" s="45"/>
      <c r="BI912" s="45"/>
      <c r="BJ912" s="45"/>
      <c r="BK912" s="45"/>
      <c r="BL912" s="45"/>
      <c r="BM912" s="45"/>
      <c r="BN912" s="45"/>
      <c r="BO912" s="45"/>
      <c r="BP912" s="45"/>
      <c r="BQ912" s="45"/>
      <c r="BR912" s="45"/>
      <c r="BS912" s="45"/>
      <c r="BT912" s="45"/>
      <c r="BU912" s="45"/>
      <c r="BV912" s="45"/>
      <c r="BW912" s="45"/>
      <c r="BX912" s="45"/>
      <c r="BY912" s="45"/>
      <c r="BZ912" s="45"/>
      <c r="CA912" s="45"/>
      <c r="CB912" s="45"/>
      <c r="CC912" s="45"/>
      <c r="CD912" s="45"/>
      <c r="CE912" s="45"/>
      <c r="CF912" s="45"/>
      <c r="CG912" s="45"/>
    </row>
    <row r="913" spans="1:85" s="46" customFormat="1" outlineLevel="2" x14ac:dyDescent="0.15">
      <c r="A913" s="21"/>
      <c r="B913" s="21"/>
      <c r="C913" s="21" t="s">
        <v>2712</v>
      </c>
      <c r="D913" s="21" t="s">
        <v>2580</v>
      </c>
      <c r="E913" s="21" t="s">
        <v>2581</v>
      </c>
      <c r="F913" s="21"/>
      <c r="G913" s="21" t="s">
        <v>747</v>
      </c>
      <c r="H913" s="71" t="s">
        <v>2713</v>
      </c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 t="s">
        <v>29</v>
      </c>
      <c r="AC913" s="21">
        <v>16</v>
      </c>
      <c r="AD913" s="21" t="s">
        <v>2745</v>
      </c>
      <c r="AE913" s="49"/>
      <c r="AF913" s="45"/>
      <c r="AG913" s="45"/>
      <c r="AH913" s="45"/>
      <c r="AI913" s="45"/>
      <c r="AJ913" s="45"/>
      <c r="AK913" s="45"/>
      <c r="AL913" s="45"/>
      <c r="AM913" s="45"/>
      <c r="AN913" s="45"/>
      <c r="AO913" s="45"/>
      <c r="AP913" s="45"/>
      <c r="AQ913" s="45"/>
      <c r="AR913" s="45"/>
      <c r="AS913" s="45"/>
      <c r="AT913" s="45"/>
      <c r="AU913" s="45"/>
      <c r="AV913" s="45"/>
      <c r="AW913" s="45"/>
      <c r="AX913" s="45"/>
      <c r="AY913" s="45"/>
      <c r="AZ913" s="45"/>
      <c r="BA913" s="45"/>
      <c r="BB913" s="45"/>
      <c r="BC913" s="45"/>
      <c r="BD913" s="45"/>
      <c r="BE913" s="45"/>
      <c r="BF913" s="45"/>
      <c r="BG913" s="45"/>
      <c r="BH913" s="45"/>
      <c r="BI913" s="45"/>
      <c r="BJ913" s="45"/>
      <c r="BK913" s="45"/>
      <c r="BL913" s="45"/>
      <c r="BM913" s="45"/>
      <c r="BN913" s="45"/>
      <c r="BO913" s="45"/>
      <c r="BP913" s="45"/>
      <c r="BQ913" s="45"/>
      <c r="BR913" s="45"/>
      <c r="BS913" s="45"/>
      <c r="BT913" s="45"/>
      <c r="BU913" s="45"/>
      <c r="BV913" s="45"/>
      <c r="BW913" s="45"/>
      <c r="BX913" s="45"/>
      <c r="BY913" s="45"/>
      <c r="BZ913" s="45"/>
      <c r="CA913" s="45"/>
      <c r="CB913" s="45"/>
      <c r="CC913" s="45"/>
      <c r="CD913" s="45"/>
      <c r="CE913" s="45"/>
      <c r="CF913" s="45"/>
      <c r="CG913" s="45"/>
    </row>
    <row r="914" spans="1:85" s="46" customFormat="1" outlineLevel="2" x14ac:dyDescent="0.15">
      <c r="A914" s="10"/>
      <c r="B914" s="10"/>
      <c r="C914" s="25"/>
      <c r="D914" s="10"/>
      <c r="E914" s="27" t="s">
        <v>2320</v>
      </c>
      <c r="F914" s="10"/>
      <c r="G914" s="21" t="s">
        <v>747</v>
      </c>
      <c r="H914" s="72" t="s">
        <v>748</v>
      </c>
      <c r="I914" s="10"/>
      <c r="J914" s="10"/>
      <c r="K914" s="10"/>
      <c r="L914" s="10"/>
      <c r="M914" s="29">
        <v>1</v>
      </c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28"/>
      <c r="Z914" s="10"/>
      <c r="AA914" s="28"/>
      <c r="AB914" s="28"/>
      <c r="AC914" s="28">
        <f>M914*14</f>
        <v>14</v>
      </c>
      <c r="AD914" s="10"/>
      <c r="AE914" s="49"/>
      <c r="AF914" s="45"/>
      <c r="AG914" s="45"/>
      <c r="AH914" s="45"/>
      <c r="AI914" s="45"/>
      <c r="AJ914" s="45"/>
      <c r="AK914" s="45"/>
      <c r="AL914" s="45"/>
      <c r="AM914" s="45"/>
      <c r="AN914" s="45"/>
      <c r="AO914" s="45"/>
      <c r="AP914" s="45"/>
      <c r="AQ914" s="45"/>
      <c r="AR914" s="45"/>
      <c r="AS914" s="45"/>
      <c r="AT914" s="45"/>
      <c r="AU914" s="45"/>
      <c r="AV914" s="45"/>
      <c r="AW914" s="45"/>
      <c r="AX914" s="45"/>
      <c r="AY914" s="45"/>
      <c r="AZ914" s="45"/>
      <c r="BA914" s="45"/>
      <c r="BB914" s="45"/>
      <c r="BC914" s="45"/>
      <c r="BD914" s="45"/>
      <c r="BE914" s="45"/>
      <c r="BF914" s="45"/>
      <c r="BG914" s="45"/>
      <c r="BH914" s="45"/>
      <c r="BI914" s="45"/>
      <c r="BJ914" s="45"/>
      <c r="BK914" s="45"/>
      <c r="BL914" s="45"/>
      <c r="BM914" s="45"/>
      <c r="BN914" s="45"/>
      <c r="BO914" s="45"/>
      <c r="BP914" s="45"/>
      <c r="BQ914" s="45"/>
      <c r="BR914" s="45"/>
      <c r="BS914" s="45"/>
      <c r="BT914" s="45"/>
      <c r="BU914" s="45"/>
      <c r="BV914" s="45"/>
      <c r="BW914" s="45"/>
      <c r="BX914" s="45"/>
      <c r="BY914" s="45"/>
      <c r="BZ914" s="45"/>
      <c r="CA914" s="45"/>
      <c r="CB914" s="45"/>
      <c r="CC914" s="45"/>
      <c r="CD914" s="45"/>
      <c r="CE914" s="45"/>
      <c r="CF914" s="45"/>
      <c r="CG914" s="45"/>
    </row>
    <row r="915" spans="1:85" s="46" customFormat="1" outlineLevel="2" x14ac:dyDescent="0.15">
      <c r="A915" s="57"/>
      <c r="B915" s="52"/>
      <c r="C915" s="58"/>
      <c r="D915" s="52"/>
      <c r="E915" s="52" t="s">
        <v>2798</v>
      </c>
      <c r="F915" s="52"/>
      <c r="G915" s="21" t="s">
        <v>747</v>
      </c>
      <c r="H915" s="78" t="s">
        <v>2973</v>
      </c>
      <c r="I915" s="52"/>
      <c r="J915" s="52"/>
      <c r="K915" s="52"/>
      <c r="L915" s="52"/>
      <c r="M915" s="53">
        <v>7</v>
      </c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4"/>
      <c r="Y915" s="55"/>
      <c r="Z915" s="54"/>
      <c r="AA915" s="55"/>
      <c r="AB915" s="55"/>
      <c r="AC915" s="55">
        <f>2*M915</f>
        <v>14</v>
      </c>
      <c r="AD915" s="54"/>
      <c r="AE915" s="49"/>
      <c r="AF915" s="45"/>
      <c r="AG915" s="45"/>
      <c r="AH915" s="45"/>
      <c r="AI915" s="45"/>
      <c r="AJ915" s="45"/>
      <c r="AK915" s="45"/>
      <c r="AL915" s="45"/>
      <c r="AM915" s="45"/>
      <c r="AN915" s="45"/>
      <c r="AO915" s="45"/>
      <c r="AP915" s="45"/>
      <c r="AQ915" s="45"/>
      <c r="AR915" s="45"/>
      <c r="AS915" s="45"/>
      <c r="AT915" s="45"/>
      <c r="AU915" s="45"/>
      <c r="AV915" s="45"/>
      <c r="AW915" s="45"/>
      <c r="AX915" s="45"/>
      <c r="AY915" s="45"/>
      <c r="AZ915" s="45"/>
      <c r="BA915" s="45"/>
      <c r="BB915" s="45"/>
      <c r="BC915" s="45"/>
      <c r="BD915" s="45"/>
      <c r="BE915" s="45"/>
      <c r="BF915" s="45"/>
      <c r="BG915" s="45"/>
      <c r="BH915" s="45"/>
      <c r="BI915" s="45"/>
      <c r="BJ915" s="45"/>
      <c r="BK915" s="45"/>
      <c r="BL915" s="45"/>
      <c r="BM915" s="45"/>
      <c r="BN915" s="45"/>
      <c r="BO915" s="45"/>
      <c r="BP915" s="45"/>
      <c r="BQ915" s="45"/>
      <c r="BR915" s="45"/>
      <c r="BS915" s="45"/>
      <c r="BT915" s="45"/>
      <c r="BU915" s="45"/>
      <c r="BV915" s="45"/>
      <c r="BW915" s="45"/>
      <c r="BX915" s="45"/>
      <c r="BY915" s="45"/>
      <c r="BZ915" s="45"/>
      <c r="CA915" s="45"/>
      <c r="CB915" s="45"/>
      <c r="CC915" s="45"/>
      <c r="CD915" s="45"/>
      <c r="CE915" s="45"/>
      <c r="CF915" s="45"/>
      <c r="CG915" s="45"/>
    </row>
    <row r="916" spans="1:85" s="46" customFormat="1" outlineLevel="1" x14ac:dyDescent="0.15">
      <c r="A916" s="57"/>
      <c r="B916" s="52"/>
      <c r="C916" s="58"/>
      <c r="D916" s="52"/>
      <c r="E916" s="52"/>
      <c r="F916" s="52"/>
      <c r="G916" s="88" t="s">
        <v>3187</v>
      </c>
      <c r="H916" s="78"/>
      <c r="I916" s="52"/>
      <c r="J916" s="52"/>
      <c r="K916" s="52"/>
      <c r="L916" s="52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4"/>
      <c r="Y916" s="55"/>
      <c r="Z916" s="54"/>
      <c r="AA916" s="55"/>
      <c r="AB916" s="55"/>
      <c r="AC916" s="55">
        <f>SUBTOTAL(9,AC909:AC915)</f>
        <v>206</v>
      </c>
      <c r="AD916" s="54"/>
      <c r="AE916" s="49"/>
      <c r="AF916" s="45"/>
      <c r="AG916" s="45"/>
      <c r="AH916" s="45"/>
      <c r="AI916" s="45"/>
      <c r="AJ916" s="45"/>
      <c r="AK916" s="45"/>
      <c r="AL916" s="45"/>
      <c r="AM916" s="45"/>
      <c r="AN916" s="45"/>
      <c r="AO916" s="45"/>
      <c r="AP916" s="45"/>
      <c r="AQ916" s="45"/>
      <c r="AR916" s="45"/>
      <c r="AS916" s="45"/>
      <c r="AT916" s="45"/>
      <c r="AU916" s="45"/>
      <c r="AV916" s="45"/>
      <c r="AW916" s="45"/>
      <c r="AX916" s="45"/>
      <c r="AY916" s="45"/>
      <c r="AZ916" s="45"/>
      <c r="BA916" s="45"/>
      <c r="BB916" s="45"/>
      <c r="BC916" s="45"/>
      <c r="BD916" s="45"/>
      <c r="BE916" s="45"/>
      <c r="BF916" s="45"/>
      <c r="BG916" s="45"/>
      <c r="BH916" s="45"/>
      <c r="BI916" s="45"/>
      <c r="BJ916" s="45"/>
      <c r="BK916" s="45"/>
      <c r="BL916" s="45"/>
      <c r="BM916" s="45"/>
      <c r="BN916" s="45"/>
      <c r="BO916" s="45"/>
      <c r="BP916" s="45"/>
      <c r="BQ916" s="45"/>
      <c r="BR916" s="45"/>
      <c r="BS916" s="45"/>
      <c r="BT916" s="45"/>
      <c r="BU916" s="45"/>
      <c r="BV916" s="45"/>
      <c r="BW916" s="45"/>
      <c r="BX916" s="45"/>
      <c r="BY916" s="45"/>
      <c r="BZ916" s="45"/>
      <c r="CA916" s="45"/>
      <c r="CB916" s="45"/>
      <c r="CC916" s="45"/>
      <c r="CD916" s="45"/>
      <c r="CE916" s="45"/>
      <c r="CF916" s="45"/>
      <c r="CG916" s="45"/>
    </row>
    <row r="917" spans="1:85" s="46" customFormat="1" outlineLevel="2" x14ac:dyDescent="0.15">
      <c r="A917" s="10">
        <v>2015</v>
      </c>
      <c r="B917" s="21" t="s">
        <v>1068</v>
      </c>
      <c r="C917" s="26" t="s">
        <v>1069</v>
      </c>
      <c r="D917" s="21" t="s">
        <v>1413</v>
      </c>
      <c r="E917" s="21" t="s">
        <v>2280</v>
      </c>
      <c r="F917" s="10">
        <v>3</v>
      </c>
      <c r="G917" s="21" t="s">
        <v>2006</v>
      </c>
      <c r="H917" s="71" t="s">
        <v>2007</v>
      </c>
      <c r="I917" s="21" t="s">
        <v>86</v>
      </c>
      <c r="J917" s="21" t="s">
        <v>24</v>
      </c>
      <c r="K917" s="21" t="s">
        <v>45</v>
      </c>
      <c r="L917" s="10">
        <v>70</v>
      </c>
      <c r="M917" s="10">
        <v>56</v>
      </c>
      <c r="N917" s="21" t="s">
        <v>1986</v>
      </c>
      <c r="O917" s="21" t="s">
        <v>259</v>
      </c>
      <c r="P917" s="21" t="s">
        <v>28</v>
      </c>
      <c r="Q917" s="21" t="s">
        <v>1852</v>
      </c>
      <c r="R917" s="21" t="s">
        <v>2008</v>
      </c>
      <c r="S917" s="10">
        <v>1</v>
      </c>
      <c r="T917" s="10">
        <v>48</v>
      </c>
      <c r="U917" s="10">
        <v>48</v>
      </c>
      <c r="V917" s="21" t="s">
        <v>31</v>
      </c>
      <c r="W917" s="21" t="s">
        <v>31</v>
      </c>
      <c r="X917" s="10"/>
      <c r="Y917" s="28">
        <f>IF(M917&lt;25,1,1+(M917-25)/M917)</f>
        <v>1.5535714285714286</v>
      </c>
      <c r="Z917" s="10">
        <v>1</v>
      </c>
      <c r="AA917" s="28">
        <f>U917*Y917*Z917</f>
        <v>74.571428571428569</v>
      </c>
      <c r="AB917" s="28"/>
      <c r="AC917" s="28">
        <f>AA917+AB917</f>
        <v>74.571428571428569</v>
      </c>
      <c r="AD917" s="10"/>
      <c r="AE917" s="49"/>
      <c r="AF917" s="45"/>
      <c r="AG917" s="45"/>
      <c r="AH917" s="45"/>
      <c r="AI917" s="45"/>
      <c r="AJ917" s="45"/>
      <c r="AK917" s="45"/>
      <c r="AL917" s="45"/>
      <c r="AM917" s="45"/>
      <c r="AN917" s="45"/>
      <c r="AO917" s="45"/>
      <c r="AP917" s="45"/>
      <c r="AQ917" s="45"/>
      <c r="AR917" s="45"/>
      <c r="AS917" s="45"/>
      <c r="AT917" s="45"/>
      <c r="AU917" s="45"/>
      <c r="AV917" s="45"/>
      <c r="AW917" s="45"/>
      <c r="AX917" s="45"/>
      <c r="AY917" s="45"/>
      <c r="AZ917" s="45"/>
      <c r="BA917" s="45"/>
      <c r="BB917" s="45"/>
      <c r="BC917" s="45"/>
      <c r="BD917" s="45"/>
      <c r="BE917" s="45"/>
      <c r="BF917" s="45"/>
      <c r="BG917" s="45"/>
      <c r="BH917" s="45"/>
      <c r="BI917" s="45"/>
      <c r="BJ917" s="45"/>
      <c r="BK917" s="45"/>
      <c r="BL917" s="45"/>
      <c r="BM917" s="45"/>
      <c r="BN917" s="45"/>
      <c r="BO917" s="45"/>
      <c r="BP917" s="45"/>
      <c r="BQ917" s="45"/>
      <c r="BR917" s="45"/>
      <c r="BS917" s="45"/>
      <c r="BT917" s="45"/>
      <c r="BU917" s="45"/>
      <c r="BV917" s="45"/>
      <c r="BW917" s="45"/>
      <c r="BX917" s="45"/>
      <c r="BY917" s="45"/>
      <c r="BZ917" s="45"/>
      <c r="CA917" s="45"/>
      <c r="CB917" s="45"/>
      <c r="CC917" s="45"/>
      <c r="CD917" s="45"/>
      <c r="CE917" s="45"/>
      <c r="CF917" s="45"/>
      <c r="CG917" s="45"/>
    </row>
    <row r="918" spans="1:85" s="46" customFormat="1" outlineLevel="2" x14ac:dyDescent="0.15">
      <c r="A918" s="10"/>
      <c r="B918" s="10"/>
      <c r="C918" s="25"/>
      <c r="D918" s="10"/>
      <c r="E918" s="27" t="s">
        <v>2320</v>
      </c>
      <c r="F918" s="10"/>
      <c r="G918" s="21" t="s">
        <v>2006</v>
      </c>
      <c r="H918" s="72" t="s">
        <v>2007</v>
      </c>
      <c r="I918" s="10"/>
      <c r="J918" s="10"/>
      <c r="K918" s="10"/>
      <c r="L918" s="10"/>
      <c r="M918" s="29">
        <v>4</v>
      </c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28"/>
      <c r="Z918" s="10"/>
      <c r="AA918" s="28"/>
      <c r="AB918" s="28"/>
      <c r="AC918" s="28">
        <f>M918*14</f>
        <v>56</v>
      </c>
      <c r="AD918" s="10"/>
      <c r="AE918" s="49"/>
      <c r="AF918" s="45"/>
      <c r="AG918" s="45"/>
      <c r="AH918" s="45"/>
      <c r="AI918" s="45"/>
      <c r="AJ918" s="45"/>
      <c r="AK918" s="45"/>
      <c r="AL918" s="45"/>
      <c r="AM918" s="45"/>
      <c r="AN918" s="45"/>
      <c r="AO918" s="45"/>
      <c r="AP918" s="45"/>
      <c r="AQ918" s="45"/>
      <c r="AR918" s="45"/>
      <c r="AS918" s="45"/>
      <c r="AT918" s="45"/>
      <c r="AU918" s="45"/>
      <c r="AV918" s="45"/>
      <c r="AW918" s="45"/>
      <c r="AX918" s="45"/>
      <c r="AY918" s="45"/>
      <c r="AZ918" s="45"/>
      <c r="BA918" s="45"/>
      <c r="BB918" s="45"/>
      <c r="BC918" s="45"/>
      <c r="BD918" s="45"/>
      <c r="BE918" s="45"/>
      <c r="BF918" s="45"/>
      <c r="BG918" s="45"/>
      <c r="BH918" s="45"/>
      <c r="BI918" s="45"/>
      <c r="BJ918" s="45"/>
      <c r="BK918" s="45"/>
      <c r="BL918" s="45"/>
      <c r="BM918" s="45"/>
      <c r="BN918" s="45"/>
      <c r="BO918" s="45"/>
      <c r="BP918" s="45"/>
      <c r="BQ918" s="45"/>
      <c r="BR918" s="45"/>
      <c r="BS918" s="45"/>
      <c r="BT918" s="45"/>
      <c r="BU918" s="45"/>
      <c r="BV918" s="45"/>
      <c r="BW918" s="45"/>
      <c r="BX918" s="45"/>
      <c r="BY918" s="45"/>
      <c r="BZ918" s="45"/>
      <c r="CA918" s="45"/>
      <c r="CB918" s="45"/>
      <c r="CC918" s="45"/>
      <c r="CD918" s="45"/>
      <c r="CE918" s="45"/>
      <c r="CF918" s="45"/>
      <c r="CG918" s="45"/>
    </row>
    <row r="919" spans="1:85" s="46" customFormat="1" outlineLevel="2" x14ac:dyDescent="0.15">
      <c r="A919" s="57"/>
      <c r="B919" s="52"/>
      <c r="C919" s="58"/>
      <c r="D919" s="52"/>
      <c r="E919" s="52" t="s">
        <v>2798</v>
      </c>
      <c r="F919" s="52"/>
      <c r="G919" s="21" t="s">
        <v>2006</v>
      </c>
      <c r="H919" s="72" t="s">
        <v>2007</v>
      </c>
      <c r="I919" s="52"/>
      <c r="J919" s="52"/>
      <c r="K919" s="52"/>
      <c r="L919" s="52"/>
      <c r="M919" s="53">
        <v>4</v>
      </c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4"/>
      <c r="Y919" s="55"/>
      <c r="Z919" s="54"/>
      <c r="AA919" s="55"/>
      <c r="AB919" s="55"/>
      <c r="AC919" s="55">
        <f>2*M919</f>
        <v>8</v>
      </c>
      <c r="AD919" s="54"/>
      <c r="AE919" s="49"/>
      <c r="AF919" s="45"/>
      <c r="AG919" s="45"/>
      <c r="AH919" s="45"/>
      <c r="AI919" s="45"/>
      <c r="AJ919" s="45"/>
      <c r="AK919" s="45"/>
      <c r="AL919" s="45"/>
      <c r="AM919" s="45"/>
      <c r="AN919" s="45"/>
      <c r="AO919" s="45"/>
      <c r="AP919" s="45"/>
      <c r="AQ919" s="45"/>
      <c r="AR919" s="45"/>
      <c r="AS919" s="45"/>
      <c r="AT919" s="45"/>
      <c r="AU919" s="45"/>
      <c r="AV919" s="45"/>
      <c r="AW919" s="45"/>
      <c r="AX919" s="45"/>
      <c r="AY919" s="45"/>
      <c r="AZ919" s="45"/>
      <c r="BA919" s="45"/>
      <c r="BB919" s="45"/>
      <c r="BC919" s="45"/>
      <c r="BD919" s="45"/>
      <c r="BE919" s="45"/>
      <c r="BF919" s="45"/>
      <c r="BG919" s="45"/>
      <c r="BH919" s="45"/>
      <c r="BI919" s="45"/>
      <c r="BJ919" s="45"/>
      <c r="BK919" s="45"/>
      <c r="BL919" s="45"/>
      <c r="BM919" s="45"/>
      <c r="BN919" s="45"/>
      <c r="BO919" s="45"/>
      <c r="BP919" s="45"/>
      <c r="BQ919" s="45"/>
      <c r="BR919" s="45"/>
      <c r="BS919" s="45"/>
      <c r="BT919" s="45"/>
      <c r="BU919" s="45"/>
      <c r="BV919" s="45"/>
      <c r="BW919" s="45"/>
      <c r="BX919" s="45"/>
      <c r="BY919" s="45"/>
      <c r="BZ919" s="45"/>
      <c r="CA919" s="45"/>
      <c r="CB919" s="45"/>
      <c r="CC919" s="45"/>
      <c r="CD919" s="45"/>
      <c r="CE919" s="45"/>
      <c r="CF919" s="45"/>
      <c r="CG919" s="45"/>
    </row>
    <row r="920" spans="1:85" s="46" customFormat="1" outlineLevel="1" x14ac:dyDescent="0.15">
      <c r="A920" s="57"/>
      <c r="B920" s="52"/>
      <c r="C920" s="58"/>
      <c r="D920" s="52"/>
      <c r="E920" s="52"/>
      <c r="F920" s="52"/>
      <c r="G920" s="88" t="s">
        <v>3188</v>
      </c>
      <c r="H920" s="72"/>
      <c r="I920" s="52"/>
      <c r="J920" s="52"/>
      <c r="K920" s="52"/>
      <c r="L920" s="52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4"/>
      <c r="Y920" s="55"/>
      <c r="Z920" s="54"/>
      <c r="AA920" s="55"/>
      <c r="AB920" s="55"/>
      <c r="AC920" s="55">
        <f>SUBTOTAL(9,AC917:AC919)</f>
        <v>138.57142857142856</v>
      </c>
      <c r="AD920" s="54"/>
      <c r="AE920" s="49"/>
      <c r="AF920" s="45"/>
      <c r="AG920" s="45"/>
      <c r="AH920" s="45"/>
      <c r="AI920" s="45"/>
      <c r="AJ920" s="45"/>
      <c r="AK920" s="45"/>
      <c r="AL920" s="45"/>
      <c r="AM920" s="45"/>
      <c r="AN920" s="45"/>
      <c r="AO920" s="45"/>
      <c r="AP920" s="45"/>
      <c r="AQ920" s="45"/>
      <c r="AR920" s="45"/>
      <c r="AS920" s="45"/>
      <c r="AT920" s="45"/>
      <c r="AU920" s="45"/>
      <c r="AV920" s="45"/>
      <c r="AW920" s="45"/>
      <c r="AX920" s="45"/>
      <c r="AY920" s="45"/>
      <c r="AZ920" s="45"/>
      <c r="BA920" s="45"/>
      <c r="BB920" s="45"/>
      <c r="BC920" s="45"/>
      <c r="BD920" s="45"/>
      <c r="BE920" s="45"/>
      <c r="BF920" s="45"/>
      <c r="BG920" s="45"/>
      <c r="BH920" s="45"/>
      <c r="BI920" s="45"/>
      <c r="BJ920" s="45"/>
      <c r="BK920" s="45"/>
      <c r="BL920" s="45"/>
      <c r="BM920" s="45"/>
      <c r="BN920" s="45"/>
      <c r="BO920" s="45"/>
      <c r="BP920" s="45"/>
      <c r="BQ920" s="45"/>
      <c r="BR920" s="45"/>
      <c r="BS920" s="45"/>
      <c r="BT920" s="45"/>
      <c r="BU920" s="45"/>
      <c r="BV920" s="45"/>
      <c r="BW920" s="45"/>
      <c r="BX920" s="45"/>
      <c r="BY920" s="45"/>
      <c r="BZ920" s="45"/>
      <c r="CA920" s="45"/>
      <c r="CB920" s="45"/>
      <c r="CC920" s="45"/>
      <c r="CD920" s="45"/>
      <c r="CE920" s="45"/>
      <c r="CF920" s="45"/>
      <c r="CG920" s="45"/>
    </row>
    <row r="921" spans="1:85" s="46" customFormat="1" outlineLevel="2" x14ac:dyDescent="0.15">
      <c r="A921" s="10">
        <v>2015</v>
      </c>
      <c r="B921" s="21" t="s">
        <v>947</v>
      </c>
      <c r="C921" s="26" t="s">
        <v>948</v>
      </c>
      <c r="D921" s="21" t="s">
        <v>1379</v>
      </c>
      <c r="E921" s="21" t="s">
        <v>139</v>
      </c>
      <c r="F921" s="10">
        <v>2</v>
      </c>
      <c r="G921" s="21" t="s">
        <v>523</v>
      </c>
      <c r="H921" s="71" t="s">
        <v>524</v>
      </c>
      <c r="I921" s="21" t="s">
        <v>41</v>
      </c>
      <c r="J921" s="21" t="s">
        <v>24</v>
      </c>
      <c r="K921" s="21" t="s">
        <v>80</v>
      </c>
      <c r="L921" s="10">
        <v>100</v>
      </c>
      <c r="M921" s="10">
        <v>7</v>
      </c>
      <c r="N921" s="21" t="s">
        <v>949</v>
      </c>
      <c r="O921" s="21" t="s">
        <v>143</v>
      </c>
      <c r="P921" s="21" t="s">
        <v>28</v>
      </c>
      <c r="Q921" s="21" t="s">
        <v>29</v>
      </c>
      <c r="R921" s="21" t="s">
        <v>950</v>
      </c>
      <c r="S921" s="10">
        <v>1</v>
      </c>
      <c r="T921" s="10">
        <v>32</v>
      </c>
      <c r="U921" s="10">
        <v>28</v>
      </c>
      <c r="V921" s="10">
        <v>4</v>
      </c>
      <c r="W921" s="21" t="s">
        <v>31</v>
      </c>
      <c r="X921" s="10"/>
      <c r="Y921" s="28">
        <f>IF(M921&lt;25,1,1+(M921-25)/M921)</f>
        <v>1</v>
      </c>
      <c r="Z921" s="10">
        <v>1</v>
      </c>
      <c r="AA921" s="28"/>
      <c r="AB921" s="28"/>
      <c r="AC921" s="28">
        <f>T921*Z921</f>
        <v>32</v>
      </c>
      <c r="AD921" s="10"/>
      <c r="AE921" s="49"/>
      <c r="AF921" s="45"/>
      <c r="AG921" s="45"/>
      <c r="AH921" s="45"/>
      <c r="AI921" s="45"/>
      <c r="AJ921" s="45"/>
      <c r="AK921" s="45"/>
      <c r="AL921" s="45"/>
      <c r="AM921" s="45"/>
      <c r="AN921" s="45"/>
      <c r="AO921" s="45"/>
      <c r="AP921" s="45"/>
      <c r="AQ921" s="45"/>
      <c r="AR921" s="45"/>
      <c r="AS921" s="45"/>
      <c r="AT921" s="45"/>
      <c r="AU921" s="45"/>
      <c r="AV921" s="45"/>
      <c r="AW921" s="45"/>
      <c r="AX921" s="45"/>
      <c r="AY921" s="45"/>
      <c r="AZ921" s="45"/>
      <c r="BA921" s="45"/>
      <c r="BB921" s="45"/>
      <c r="BC921" s="45"/>
      <c r="BD921" s="45"/>
      <c r="BE921" s="45"/>
      <c r="BF921" s="45"/>
      <c r="BG921" s="45"/>
      <c r="BH921" s="45"/>
      <c r="BI921" s="45"/>
      <c r="BJ921" s="45"/>
      <c r="BK921" s="45"/>
      <c r="BL921" s="45"/>
      <c r="BM921" s="45"/>
      <c r="BN921" s="45"/>
      <c r="BO921" s="45"/>
      <c r="BP921" s="45"/>
      <c r="BQ921" s="45"/>
      <c r="BR921" s="45"/>
      <c r="BS921" s="45"/>
      <c r="BT921" s="45"/>
      <c r="BU921" s="45"/>
      <c r="BV921" s="45"/>
      <c r="BW921" s="45"/>
      <c r="BX921" s="45"/>
      <c r="BY921" s="45"/>
      <c r="BZ921" s="45"/>
      <c r="CA921" s="45"/>
      <c r="CB921" s="45"/>
      <c r="CC921" s="45"/>
      <c r="CD921" s="45"/>
      <c r="CE921" s="45"/>
      <c r="CF921" s="45"/>
      <c r="CG921" s="45"/>
    </row>
    <row r="922" spans="1:85" s="46" customFormat="1" ht="27" outlineLevel="2" x14ac:dyDescent="0.15">
      <c r="A922" s="10">
        <v>2016</v>
      </c>
      <c r="B922" s="21" t="s">
        <v>521</v>
      </c>
      <c r="C922" s="26" t="s">
        <v>522</v>
      </c>
      <c r="D922" s="21" t="s">
        <v>1413</v>
      </c>
      <c r="E922" s="21" t="s">
        <v>2287</v>
      </c>
      <c r="F922" s="10">
        <v>3</v>
      </c>
      <c r="G922" s="21" t="s">
        <v>523</v>
      </c>
      <c r="H922" s="71" t="s">
        <v>524</v>
      </c>
      <c r="I922" s="21" t="s">
        <v>41</v>
      </c>
      <c r="J922" s="21" t="s">
        <v>24</v>
      </c>
      <c r="K922" s="21" t="s">
        <v>80</v>
      </c>
      <c r="L922" s="10">
        <v>100</v>
      </c>
      <c r="M922" s="10">
        <v>26</v>
      </c>
      <c r="N922" s="21" t="s">
        <v>1482</v>
      </c>
      <c r="O922" s="21" t="s">
        <v>482</v>
      </c>
      <c r="P922" s="21" t="s">
        <v>28</v>
      </c>
      <c r="Q922" s="21" t="s">
        <v>29</v>
      </c>
      <c r="R922" s="21" t="s">
        <v>1571</v>
      </c>
      <c r="S922" s="10">
        <v>1</v>
      </c>
      <c r="T922" s="10">
        <v>48</v>
      </c>
      <c r="U922" s="10">
        <v>20</v>
      </c>
      <c r="V922" s="10">
        <v>28</v>
      </c>
      <c r="W922" s="21" t="s">
        <v>31</v>
      </c>
      <c r="X922" s="10">
        <v>1</v>
      </c>
      <c r="Y922" s="28">
        <f>IF(M922&lt;25,1,1+(M922-25)/M922)</f>
        <v>1.0384615384615385</v>
      </c>
      <c r="Z922" s="10">
        <v>1</v>
      </c>
      <c r="AA922" s="28">
        <f>U922*Y922*Z922</f>
        <v>20.76923076923077</v>
      </c>
      <c r="AB922" s="28">
        <f>X922*V922*Y922</f>
        <v>29.07692307692308</v>
      </c>
      <c r="AC922" s="28">
        <f>AA922+AB922</f>
        <v>49.846153846153854</v>
      </c>
      <c r="AD922" s="10"/>
      <c r="AE922" s="49"/>
      <c r="AF922" s="45"/>
      <c r="AG922" s="45"/>
      <c r="AH922" s="45"/>
      <c r="AI922" s="45"/>
      <c r="AJ922" s="45"/>
      <c r="AK922" s="45"/>
      <c r="AL922" s="45"/>
      <c r="AM922" s="45"/>
      <c r="AN922" s="45"/>
      <c r="AO922" s="45"/>
      <c r="AP922" s="45"/>
      <c r="AQ922" s="45"/>
      <c r="AR922" s="45"/>
      <c r="AS922" s="45"/>
      <c r="AT922" s="45"/>
      <c r="AU922" s="45"/>
      <c r="AV922" s="45"/>
      <c r="AW922" s="45"/>
      <c r="AX922" s="45"/>
      <c r="AY922" s="45"/>
      <c r="AZ922" s="45"/>
      <c r="BA922" s="45"/>
      <c r="BB922" s="45"/>
      <c r="BC922" s="45"/>
      <c r="BD922" s="45"/>
      <c r="BE922" s="45"/>
      <c r="BF922" s="45"/>
      <c r="BG922" s="45"/>
      <c r="BH922" s="45"/>
      <c r="BI922" s="45"/>
      <c r="BJ922" s="45"/>
      <c r="BK922" s="45"/>
      <c r="BL922" s="45"/>
      <c r="BM922" s="45"/>
      <c r="BN922" s="45"/>
      <c r="BO922" s="45"/>
      <c r="BP922" s="45"/>
      <c r="BQ922" s="45"/>
      <c r="BR922" s="45"/>
      <c r="BS922" s="45"/>
      <c r="BT922" s="45"/>
      <c r="BU922" s="45"/>
      <c r="BV922" s="45"/>
      <c r="BW922" s="45"/>
      <c r="BX922" s="45"/>
      <c r="BY922" s="45"/>
      <c r="BZ922" s="45"/>
      <c r="CA922" s="45"/>
      <c r="CB922" s="45"/>
      <c r="CC922" s="45"/>
      <c r="CD922" s="45"/>
      <c r="CE922" s="45"/>
      <c r="CF922" s="45"/>
      <c r="CG922" s="45"/>
    </row>
    <row r="923" spans="1:85" s="46" customFormat="1" ht="27" outlineLevel="2" x14ac:dyDescent="0.15">
      <c r="A923" s="10">
        <v>2017</v>
      </c>
      <c r="B923" s="21" t="s">
        <v>521</v>
      </c>
      <c r="C923" s="26" t="s">
        <v>522</v>
      </c>
      <c r="D923" s="21" t="s">
        <v>1379</v>
      </c>
      <c r="E923" s="21" t="s">
        <v>2287</v>
      </c>
      <c r="F923" s="10">
        <v>3</v>
      </c>
      <c r="G923" s="21" t="s">
        <v>523</v>
      </c>
      <c r="H923" s="71" t="s">
        <v>524</v>
      </c>
      <c r="I923" s="21" t="s">
        <v>41</v>
      </c>
      <c r="J923" s="21" t="s">
        <v>24</v>
      </c>
      <c r="K923" s="21" t="s">
        <v>80</v>
      </c>
      <c r="L923" s="10">
        <v>100</v>
      </c>
      <c r="M923" s="10">
        <v>41</v>
      </c>
      <c r="N923" s="21" t="s">
        <v>525</v>
      </c>
      <c r="O923" s="21" t="s">
        <v>412</v>
      </c>
      <c r="P923" s="21" t="s">
        <v>28</v>
      </c>
      <c r="Q923" s="21" t="s">
        <v>29</v>
      </c>
      <c r="R923" s="21" t="s">
        <v>526</v>
      </c>
      <c r="S923" s="10">
        <v>1</v>
      </c>
      <c r="T923" s="10">
        <v>48</v>
      </c>
      <c r="U923" s="10">
        <v>20</v>
      </c>
      <c r="V923" s="10">
        <v>28</v>
      </c>
      <c r="W923" s="21" t="s">
        <v>31</v>
      </c>
      <c r="X923" s="10">
        <v>1</v>
      </c>
      <c r="Y923" s="28">
        <f>IF(M923&lt;25,1,1+(M923-25)/M923)</f>
        <v>1.3902439024390243</v>
      </c>
      <c r="Z923" s="10">
        <v>1</v>
      </c>
      <c r="AA923" s="28">
        <f>U923*Y923*Z923</f>
        <v>27.804878048780488</v>
      </c>
      <c r="AB923" s="28">
        <f>X923*V923*Y923</f>
        <v>38.926829268292678</v>
      </c>
      <c r="AC923" s="28">
        <f>AA923+AB923</f>
        <v>66.731707317073159</v>
      </c>
      <c r="AD923" s="10"/>
      <c r="AE923" s="49"/>
      <c r="AF923" s="45"/>
      <c r="AG923" s="45"/>
      <c r="AH923" s="45"/>
      <c r="AI923" s="45"/>
      <c r="AJ923" s="45"/>
      <c r="AK923" s="45"/>
      <c r="AL923" s="45"/>
      <c r="AM923" s="45"/>
      <c r="AN923" s="45"/>
      <c r="AO923" s="45"/>
      <c r="AP923" s="45"/>
      <c r="AQ923" s="45"/>
      <c r="AR923" s="45"/>
      <c r="AS923" s="45"/>
      <c r="AT923" s="45"/>
      <c r="AU923" s="45"/>
      <c r="AV923" s="45"/>
      <c r="AW923" s="45"/>
      <c r="AX923" s="45"/>
      <c r="AY923" s="45"/>
      <c r="AZ923" s="45"/>
      <c r="BA923" s="45"/>
      <c r="BB923" s="45"/>
      <c r="BC923" s="45"/>
      <c r="BD923" s="45"/>
      <c r="BE923" s="45"/>
      <c r="BF923" s="45"/>
      <c r="BG923" s="45"/>
      <c r="BH923" s="45"/>
      <c r="BI923" s="45"/>
      <c r="BJ923" s="45"/>
      <c r="BK923" s="45"/>
      <c r="BL923" s="45"/>
      <c r="BM923" s="45"/>
      <c r="BN923" s="45"/>
      <c r="BO923" s="45"/>
      <c r="BP923" s="45"/>
      <c r="BQ923" s="45"/>
      <c r="BR923" s="45"/>
      <c r="BS923" s="45"/>
      <c r="BT923" s="45"/>
      <c r="BU923" s="45"/>
      <c r="BV923" s="45"/>
      <c r="BW923" s="45"/>
      <c r="BX923" s="45"/>
      <c r="BY923" s="45"/>
      <c r="BZ923" s="45"/>
      <c r="CA923" s="45"/>
      <c r="CB923" s="45"/>
      <c r="CC923" s="45"/>
      <c r="CD923" s="45"/>
      <c r="CE923" s="45"/>
      <c r="CF923" s="45"/>
      <c r="CG923" s="45"/>
    </row>
    <row r="924" spans="1:85" s="46" customFormat="1" outlineLevel="2" x14ac:dyDescent="0.15">
      <c r="A924" s="10"/>
      <c r="B924" s="10"/>
      <c r="C924" s="25"/>
      <c r="D924" s="10"/>
      <c r="E924" s="27" t="s">
        <v>2320</v>
      </c>
      <c r="F924" s="10"/>
      <c r="G924" s="21" t="s">
        <v>523</v>
      </c>
      <c r="H924" s="72" t="s">
        <v>524</v>
      </c>
      <c r="I924" s="10"/>
      <c r="J924" s="10"/>
      <c r="K924" s="10"/>
      <c r="L924" s="10"/>
      <c r="M924" s="29">
        <v>2</v>
      </c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28"/>
      <c r="Z924" s="10"/>
      <c r="AA924" s="28"/>
      <c r="AB924" s="28"/>
      <c r="AC924" s="28">
        <f>M924*14</f>
        <v>28</v>
      </c>
      <c r="AD924" s="10"/>
      <c r="AE924" s="49"/>
      <c r="AF924" s="45"/>
      <c r="AG924" s="45"/>
      <c r="AH924" s="45"/>
      <c r="AI924" s="45"/>
      <c r="AJ924" s="45"/>
      <c r="AK924" s="45"/>
      <c r="AL924" s="45"/>
      <c r="AM924" s="45"/>
      <c r="AN924" s="45"/>
      <c r="AO924" s="45"/>
      <c r="AP924" s="45"/>
      <c r="AQ924" s="45"/>
      <c r="AR924" s="45"/>
      <c r="AS924" s="45"/>
      <c r="AT924" s="45"/>
      <c r="AU924" s="45"/>
      <c r="AV924" s="45"/>
      <c r="AW924" s="45"/>
      <c r="AX924" s="45"/>
      <c r="AY924" s="45"/>
      <c r="AZ924" s="45"/>
      <c r="BA924" s="45"/>
      <c r="BB924" s="45"/>
      <c r="BC924" s="45"/>
      <c r="BD924" s="45"/>
      <c r="BE924" s="45"/>
      <c r="BF924" s="45"/>
      <c r="BG924" s="45"/>
      <c r="BH924" s="45"/>
      <c r="BI924" s="45"/>
      <c r="BJ924" s="45"/>
      <c r="BK924" s="45"/>
      <c r="BL924" s="45"/>
      <c r="BM924" s="45"/>
      <c r="BN924" s="45"/>
      <c r="BO924" s="45"/>
      <c r="BP924" s="45"/>
      <c r="BQ924" s="45"/>
      <c r="BR924" s="45"/>
      <c r="BS924" s="45"/>
      <c r="BT924" s="45"/>
      <c r="BU924" s="45"/>
      <c r="BV924" s="45"/>
      <c r="BW924" s="45"/>
      <c r="BX924" s="45"/>
      <c r="BY924" s="45"/>
      <c r="BZ924" s="45"/>
      <c r="CA924" s="45"/>
      <c r="CB924" s="45"/>
      <c r="CC924" s="45"/>
      <c r="CD924" s="45"/>
      <c r="CE924" s="45"/>
      <c r="CF924" s="45"/>
      <c r="CG924" s="45"/>
    </row>
    <row r="925" spans="1:85" s="46" customFormat="1" outlineLevel="2" x14ac:dyDescent="0.15">
      <c r="A925" s="10">
        <v>2014</v>
      </c>
      <c r="B925" s="21" t="s">
        <v>1347</v>
      </c>
      <c r="C925" s="26" t="s">
        <v>1348</v>
      </c>
      <c r="D925" s="21" t="s">
        <v>1379</v>
      </c>
      <c r="E925" s="19" t="s">
        <v>2530</v>
      </c>
      <c r="F925" s="10" t="s">
        <v>2531</v>
      </c>
      <c r="G925" s="21" t="s">
        <v>523</v>
      </c>
      <c r="H925" s="72" t="s">
        <v>524</v>
      </c>
      <c r="I925" s="52"/>
      <c r="J925" s="52"/>
      <c r="K925" s="52"/>
      <c r="L925" s="52"/>
      <c r="M925" s="51">
        <v>2</v>
      </c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4"/>
      <c r="Y925" s="55"/>
      <c r="Z925" s="54"/>
      <c r="AA925" s="55"/>
      <c r="AB925" s="55"/>
      <c r="AC925" s="28">
        <f>0.3*13*M925</f>
        <v>7.8</v>
      </c>
      <c r="AD925" s="54"/>
      <c r="AE925" s="49"/>
      <c r="AF925" s="45"/>
      <c r="AG925" s="45"/>
      <c r="AH925" s="45"/>
      <c r="AI925" s="45"/>
      <c r="AJ925" s="45"/>
      <c r="AK925" s="45"/>
      <c r="AL925" s="45"/>
      <c r="AM925" s="45"/>
      <c r="AN925" s="45"/>
      <c r="AO925" s="45"/>
      <c r="AP925" s="45"/>
      <c r="AQ925" s="45"/>
      <c r="AR925" s="45"/>
      <c r="AS925" s="45"/>
      <c r="AT925" s="45"/>
      <c r="AU925" s="45"/>
      <c r="AV925" s="45"/>
      <c r="AW925" s="45"/>
      <c r="AX925" s="45"/>
      <c r="AY925" s="45"/>
      <c r="AZ925" s="45"/>
      <c r="BA925" s="45"/>
      <c r="BB925" s="45"/>
      <c r="BC925" s="45"/>
      <c r="BD925" s="45"/>
      <c r="BE925" s="45"/>
      <c r="BF925" s="45"/>
      <c r="BG925" s="45"/>
      <c r="BH925" s="45"/>
      <c r="BI925" s="45"/>
      <c r="BJ925" s="45"/>
      <c r="BK925" s="45"/>
      <c r="BL925" s="45"/>
      <c r="BM925" s="45"/>
      <c r="BN925" s="45"/>
      <c r="BO925" s="45"/>
      <c r="BP925" s="45"/>
      <c r="BQ925" s="45"/>
      <c r="BR925" s="45"/>
      <c r="BS925" s="45"/>
      <c r="BT925" s="45"/>
      <c r="BU925" s="45"/>
      <c r="BV925" s="45"/>
      <c r="BW925" s="45"/>
      <c r="BX925" s="45"/>
      <c r="BY925" s="45"/>
      <c r="BZ925" s="45"/>
      <c r="CA925" s="45"/>
      <c r="CB925" s="45"/>
      <c r="CC925" s="45"/>
      <c r="CD925" s="45"/>
      <c r="CE925" s="45"/>
      <c r="CF925" s="45"/>
      <c r="CG925" s="45"/>
    </row>
    <row r="926" spans="1:85" s="46" customFormat="1" outlineLevel="2" x14ac:dyDescent="0.15">
      <c r="A926" s="57"/>
      <c r="B926" s="52"/>
      <c r="C926" s="58"/>
      <c r="D926" s="52"/>
      <c r="E926" s="52" t="s">
        <v>2798</v>
      </c>
      <c r="F926" s="52"/>
      <c r="G926" s="21" t="s">
        <v>523</v>
      </c>
      <c r="H926" s="78" t="s">
        <v>2974</v>
      </c>
      <c r="I926" s="52"/>
      <c r="J926" s="52"/>
      <c r="K926" s="52"/>
      <c r="L926" s="52"/>
      <c r="M926" s="53">
        <v>11</v>
      </c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4"/>
      <c r="Y926" s="55"/>
      <c r="Z926" s="54"/>
      <c r="AA926" s="55"/>
      <c r="AB926" s="55"/>
      <c r="AC926" s="55">
        <f>2*M926</f>
        <v>22</v>
      </c>
      <c r="AD926" s="54"/>
      <c r="AE926" s="49"/>
      <c r="AF926" s="45"/>
      <c r="AG926" s="45"/>
      <c r="AH926" s="45"/>
      <c r="AI926" s="45"/>
      <c r="AJ926" s="45"/>
      <c r="AK926" s="45"/>
      <c r="AL926" s="45"/>
      <c r="AM926" s="45"/>
      <c r="AN926" s="45"/>
      <c r="AO926" s="45"/>
      <c r="AP926" s="45"/>
      <c r="AQ926" s="45"/>
      <c r="AR926" s="45"/>
      <c r="AS926" s="45"/>
      <c r="AT926" s="45"/>
      <c r="AU926" s="45"/>
      <c r="AV926" s="45"/>
      <c r="AW926" s="45"/>
      <c r="AX926" s="45"/>
      <c r="AY926" s="45"/>
      <c r="AZ926" s="45"/>
      <c r="BA926" s="45"/>
      <c r="BB926" s="45"/>
      <c r="BC926" s="45"/>
      <c r="BD926" s="45"/>
      <c r="BE926" s="45"/>
      <c r="BF926" s="45"/>
      <c r="BG926" s="45"/>
      <c r="BH926" s="45"/>
      <c r="BI926" s="45"/>
      <c r="BJ926" s="45"/>
      <c r="BK926" s="45"/>
      <c r="BL926" s="45"/>
      <c r="BM926" s="45"/>
      <c r="BN926" s="45"/>
      <c r="BO926" s="45"/>
      <c r="BP926" s="45"/>
      <c r="BQ926" s="45"/>
      <c r="BR926" s="45"/>
      <c r="BS926" s="45"/>
      <c r="BT926" s="45"/>
      <c r="BU926" s="45"/>
      <c r="BV926" s="45"/>
      <c r="BW926" s="45"/>
      <c r="BX926" s="45"/>
      <c r="BY926" s="45"/>
      <c r="BZ926" s="45"/>
      <c r="CA926" s="45"/>
      <c r="CB926" s="45"/>
      <c r="CC926" s="45"/>
      <c r="CD926" s="45"/>
      <c r="CE926" s="45"/>
      <c r="CF926" s="45"/>
      <c r="CG926" s="45"/>
    </row>
    <row r="927" spans="1:85" s="46" customFormat="1" outlineLevel="1" x14ac:dyDescent="0.15">
      <c r="A927" s="57"/>
      <c r="B927" s="52"/>
      <c r="C927" s="58"/>
      <c r="D927" s="52"/>
      <c r="E927" s="52"/>
      <c r="F927" s="52"/>
      <c r="G927" s="88" t="s">
        <v>3189</v>
      </c>
      <c r="H927" s="78"/>
      <c r="I927" s="52"/>
      <c r="J927" s="52"/>
      <c r="K927" s="52"/>
      <c r="L927" s="52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4"/>
      <c r="Y927" s="55"/>
      <c r="Z927" s="54"/>
      <c r="AA927" s="55"/>
      <c r="AB927" s="55"/>
      <c r="AC927" s="55">
        <f>SUBTOTAL(9,AC921:AC926)</f>
        <v>206.37786116322701</v>
      </c>
      <c r="AD927" s="54"/>
      <c r="AE927" s="49"/>
      <c r="AF927" s="45"/>
      <c r="AG927" s="45"/>
      <c r="AH927" s="45"/>
      <c r="AI927" s="45"/>
      <c r="AJ927" s="45"/>
      <c r="AK927" s="45"/>
      <c r="AL927" s="45"/>
      <c r="AM927" s="45"/>
      <c r="AN927" s="45"/>
      <c r="AO927" s="45"/>
      <c r="AP927" s="45"/>
      <c r="AQ927" s="45"/>
      <c r="AR927" s="45"/>
      <c r="AS927" s="45"/>
      <c r="AT927" s="45"/>
      <c r="AU927" s="45"/>
      <c r="AV927" s="45"/>
      <c r="AW927" s="45"/>
      <c r="AX927" s="45"/>
      <c r="AY927" s="45"/>
      <c r="AZ927" s="45"/>
      <c r="BA927" s="45"/>
      <c r="BB927" s="45"/>
      <c r="BC927" s="45"/>
      <c r="BD927" s="45"/>
      <c r="BE927" s="45"/>
      <c r="BF927" s="45"/>
      <c r="BG927" s="45"/>
      <c r="BH927" s="45"/>
      <c r="BI927" s="45"/>
      <c r="BJ927" s="45"/>
      <c r="BK927" s="45"/>
      <c r="BL927" s="45"/>
      <c r="BM927" s="45"/>
      <c r="BN927" s="45"/>
      <c r="BO927" s="45"/>
      <c r="BP927" s="45"/>
      <c r="BQ927" s="45"/>
      <c r="BR927" s="45"/>
      <c r="BS927" s="45"/>
      <c r="BT927" s="45"/>
      <c r="BU927" s="45"/>
      <c r="BV927" s="45"/>
      <c r="BW927" s="45"/>
      <c r="BX927" s="45"/>
      <c r="BY927" s="45"/>
      <c r="BZ927" s="45"/>
      <c r="CA927" s="45"/>
      <c r="CB927" s="45"/>
      <c r="CC927" s="45"/>
      <c r="CD927" s="45"/>
      <c r="CE927" s="45"/>
      <c r="CF927" s="45"/>
      <c r="CG927" s="45"/>
    </row>
    <row r="928" spans="1:85" s="46" customFormat="1" outlineLevel="2" x14ac:dyDescent="0.15">
      <c r="A928" s="10">
        <v>2015</v>
      </c>
      <c r="B928" s="21" t="s">
        <v>1213</v>
      </c>
      <c r="C928" s="26" t="s">
        <v>1214</v>
      </c>
      <c r="D928" s="21" t="s">
        <v>1379</v>
      </c>
      <c r="E928" s="21" t="s">
        <v>2280</v>
      </c>
      <c r="F928" s="10">
        <v>3</v>
      </c>
      <c r="G928" s="21" t="s">
        <v>1217</v>
      </c>
      <c r="H928" s="71" t="s">
        <v>1218</v>
      </c>
      <c r="I928" s="21" t="s">
        <v>23</v>
      </c>
      <c r="J928" s="21" t="s">
        <v>24</v>
      </c>
      <c r="K928" s="21" t="s">
        <v>25</v>
      </c>
      <c r="L928" s="10">
        <v>29</v>
      </c>
      <c r="M928" s="10">
        <v>20</v>
      </c>
      <c r="N928" s="21" t="s">
        <v>287</v>
      </c>
      <c r="O928" s="21" t="s">
        <v>836</v>
      </c>
      <c r="P928" s="21" t="s">
        <v>28</v>
      </c>
      <c r="Q928" s="21" t="s">
        <v>238</v>
      </c>
      <c r="R928" s="21" t="s">
        <v>1219</v>
      </c>
      <c r="S928" s="10">
        <v>1</v>
      </c>
      <c r="T928" s="10">
        <v>48</v>
      </c>
      <c r="U928" s="10">
        <v>48</v>
      </c>
      <c r="V928" s="21" t="s">
        <v>31</v>
      </c>
      <c r="W928" s="21" t="s">
        <v>31</v>
      </c>
      <c r="X928" s="10"/>
      <c r="Y928" s="28">
        <f>IF(M928&lt;25,1,1+(M928-25)/M928)</f>
        <v>1</v>
      </c>
      <c r="Z928" s="10">
        <v>1</v>
      </c>
      <c r="AA928" s="28">
        <f>U928*Y928*Z928</f>
        <v>48</v>
      </c>
      <c r="AB928" s="28"/>
      <c r="AC928" s="28">
        <f>AA928+AB928</f>
        <v>48</v>
      </c>
      <c r="AD928" s="10"/>
      <c r="AE928" s="49"/>
      <c r="AF928" s="45"/>
      <c r="AG928" s="45"/>
      <c r="AH928" s="45"/>
      <c r="AI928" s="45"/>
      <c r="AJ928" s="45"/>
      <c r="AK928" s="45"/>
      <c r="AL928" s="45"/>
      <c r="AM928" s="45"/>
      <c r="AN928" s="45"/>
      <c r="AO928" s="45"/>
      <c r="AP928" s="45"/>
      <c r="AQ928" s="45"/>
      <c r="AR928" s="45"/>
      <c r="AS928" s="45"/>
      <c r="AT928" s="45"/>
      <c r="AU928" s="45"/>
      <c r="AV928" s="45"/>
      <c r="AW928" s="45"/>
      <c r="AX928" s="45"/>
      <c r="AY928" s="45"/>
      <c r="AZ928" s="45"/>
      <c r="BA928" s="45"/>
      <c r="BB928" s="45"/>
      <c r="BC928" s="45"/>
      <c r="BD928" s="45"/>
      <c r="BE928" s="45"/>
      <c r="BF928" s="45"/>
      <c r="BG928" s="45"/>
      <c r="BH928" s="45"/>
      <c r="BI928" s="45"/>
      <c r="BJ928" s="45"/>
      <c r="BK928" s="45"/>
      <c r="BL928" s="45"/>
      <c r="BM928" s="45"/>
      <c r="BN928" s="45"/>
      <c r="BO928" s="45"/>
      <c r="BP928" s="45"/>
      <c r="BQ928" s="45"/>
      <c r="BR928" s="45"/>
      <c r="BS928" s="45"/>
      <c r="BT928" s="45"/>
      <c r="BU928" s="45"/>
      <c r="BV928" s="45"/>
      <c r="BW928" s="45"/>
      <c r="BX928" s="45"/>
      <c r="BY928" s="45"/>
      <c r="BZ928" s="45"/>
      <c r="CA928" s="45"/>
      <c r="CB928" s="45"/>
      <c r="CC928" s="45"/>
      <c r="CD928" s="45"/>
      <c r="CE928" s="45"/>
      <c r="CF928" s="45"/>
      <c r="CG928" s="45"/>
    </row>
    <row r="929" spans="1:85" s="46" customFormat="1" outlineLevel="2" x14ac:dyDescent="0.15">
      <c r="A929" s="10">
        <v>2014</v>
      </c>
      <c r="B929" s="21" t="s">
        <v>1457</v>
      </c>
      <c r="C929" s="26" t="s">
        <v>1458</v>
      </c>
      <c r="D929" s="21" t="s">
        <v>1413</v>
      </c>
      <c r="E929" s="21" t="s">
        <v>2287</v>
      </c>
      <c r="F929" s="10">
        <v>2</v>
      </c>
      <c r="G929" s="21" t="s">
        <v>1217</v>
      </c>
      <c r="H929" s="71" t="s">
        <v>1218</v>
      </c>
      <c r="I929" s="21" t="s">
        <v>23</v>
      </c>
      <c r="J929" s="21" t="s">
        <v>24</v>
      </c>
      <c r="K929" s="21" t="s">
        <v>25</v>
      </c>
      <c r="L929" s="10">
        <v>74</v>
      </c>
      <c r="M929" s="10">
        <v>14</v>
      </c>
      <c r="N929" s="21" t="s">
        <v>1459</v>
      </c>
      <c r="O929" s="21" t="s">
        <v>246</v>
      </c>
      <c r="P929" s="21" t="s">
        <v>28</v>
      </c>
      <c r="Q929" s="21" t="s">
        <v>1361</v>
      </c>
      <c r="R929" s="21" t="s">
        <v>1460</v>
      </c>
      <c r="S929" s="10">
        <v>1</v>
      </c>
      <c r="T929" s="10">
        <v>32</v>
      </c>
      <c r="U929" s="10">
        <v>28</v>
      </c>
      <c r="V929" s="10">
        <v>4</v>
      </c>
      <c r="W929" s="21" t="s">
        <v>31</v>
      </c>
      <c r="X929" s="10">
        <v>1</v>
      </c>
      <c r="Y929" s="28">
        <f>IF(M929&lt;25,1,1+(M929-25)/M929)</f>
        <v>1</v>
      </c>
      <c r="Z929" s="10">
        <v>1</v>
      </c>
      <c r="AA929" s="28">
        <f>U929*Y929*Z929</f>
        <v>28</v>
      </c>
      <c r="AB929" s="28">
        <f>X929*V929*Y929</f>
        <v>4</v>
      </c>
      <c r="AC929" s="28">
        <f>AA929+AB929</f>
        <v>32</v>
      </c>
      <c r="AD929" s="10"/>
      <c r="AE929" s="49"/>
      <c r="AF929" s="45"/>
      <c r="AG929" s="45"/>
      <c r="AH929" s="45"/>
      <c r="AI929" s="45"/>
      <c r="AJ929" s="45"/>
      <c r="AK929" s="45"/>
      <c r="AL929" s="45"/>
      <c r="AM929" s="45"/>
      <c r="AN929" s="45"/>
      <c r="AO929" s="45"/>
      <c r="AP929" s="45"/>
      <c r="AQ929" s="45"/>
      <c r="AR929" s="45"/>
      <c r="AS929" s="45"/>
      <c r="AT929" s="45"/>
      <c r="AU929" s="45"/>
      <c r="AV929" s="45"/>
      <c r="AW929" s="45"/>
      <c r="AX929" s="45"/>
      <c r="AY929" s="45"/>
      <c r="AZ929" s="45"/>
      <c r="BA929" s="45"/>
      <c r="BB929" s="45"/>
      <c r="BC929" s="45"/>
      <c r="BD929" s="45"/>
      <c r="BE929" s="45"/>
      <c r="BF929" s="45"/>
      <c r="BG929" s="45"/>
      <c r="BH929" s="45"/>
      <c r="BI929" s="45"/>
      <c r="BJ929" s="45"/>
      <c r="BK929" s="45"/>
      <c r="BL929" s="45"/>
      <c r="BM929" s="45"/>
      <c r="BN929" s="45"/>
      <c r="BO929" s="45"/>
      <c r="BP929" s="45"/>
      <c r="BQ929" s="45"/>
      <c r="BR929" s="45"/>
      <c r="BS929" s="45"/>
      <c r="BT929" s="45"/>
      <c r="BU929" s="45"/>
      <c r="BV929" s="45"/>
      <c r="BW929" s="45"/>
      <c r="BX929" s="45"/>
      <c r="BY929" s="45"/>
      <c r="BZ929" s="45"/>
      <c r="CA929" s="45"/>
      <c r="CB929" s="45"/>
      <c r="CC929" s="45"/>
      <c r="CD929" s="45"/>
      <c r="CE929" s="45"/>
      <c r="CF929" s="45"/>
      <c r="CG929" s="45"/>
    </row>
    <row r="930" spans="1:85" s="46" customFormat="1" outlineLevel="2" x14ac:dyDescent="0.15">
      <c r="A930" s="21"/>
      <c r="B930" s="21"/>
      <c r="C930" s="21" t="s">
        <v>1760</v>
      </c>
      <c r="D930" s="21" t="s">
        <v>1380</v>
      </c>
      <c r="E930" s="21" t="s">
        <v>2578</v>
      </c>
      <c r="F930" s="21"/>
      <c r="G930" s="21" t="s">
        <v>1217</v>
      </c>
      <c r="H930" s="71" t="s">
        <v>1218</v>
      </c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>
        <v>64</v>
      </c>
      <c r="AD930" s="21" t="s">
        <v>2745</v>
      </c>
      <c r="AE930" s="49"/>
      <c r="AF930" s="45"/>
      <c r="AG930" s="45"/>
      <c r="AH930" s="45"/>
      <c r="AI930" s="45"/>
      <c r="AJ930" s="45"/>
      <c r="AK930" s="45"/>
      <c r="AL930" s="45"/>
      <c r="AM930" s="45"/>
      <c r="AN930" s="45"/>
      <c r="AO930" s="45"/>
      <c r="AP930" s="45"/>
      <c r="AQ930" s="45"/>
      <c r="AR930" s="45"/>
      <c r="AS930" s="45"/>
      <c r="AT930" s="45"/>
      <c r="AU930" s="45"/>
      <c r="AV930" s="45"/>
      <c r="AW930" s="45"/>
      <c r="AX930" s="45"/>
      <c r="AY930" s="45"/>
      <c r="AZ930" s="45"/>
      <c r="BA930" s="45"/>
      <c r="BB930" s="45"/>
      <c r="BC930" s="45"/>
      <c r="BD930" s="45"/>
      <c r="BE930" s="45"/>
      <c r="BF930" s="45"/>
      <c r="BG930" s="45"/>
      <c r="BH930" s="45"/>
      <c r="BI930" s="45"/>
      <c r="BJ930" s="45"/>
      <c r="BK930" s="45"/>
      <c r="BL930" s="45"/>
      <c r="BM930" s="45"/>
      <c r="BN930" s="45"/>
      <c r="BO930" s="45"/>
      <c r="BP930" s="45"/>
      <c r="BQ930" s="45"/>
      <c r="BR930" s="45"/>
      <c r="BS930" s="45"/>
      <c r="BT930" s="45"/>
      <c r="BU930" s="45"/>
      <c r="BV930" s="45"/>
      <c r="BW930" s="45"/>
      <c r="BX930" s="45"/>
      <c r="BY930" s="45"/>
      <c r="BZ930" s="45"/>
      <c r="CA930" s="45"/>
      <c r="CB930" s="45"/>
      <c r="CC930" s="45"/>
      <c r="CD930" s="45"/>
      <c r="CE930" s="45"/>
      <c r="CF930" s="45"/>
      <c r="CG930" s="45"/>
    </row>
    <row r="931" spans="1:85" s="46" customFormat="1" outlineLevel="2" x14ac:dyDescent="0.15">
      <c r="A931" s="21"/>
      <c r="B931" s="21"/>
      <c r="C931" s="21" t="s">
        <v>2712</v>
      </c>
      <c r="D931" s="21" t="s">
        <v>2580</v>
      </c>
      <c r="E931" s="21" t="s">
        <v>2581</v>
      </c>
      <c r="F931" s="21"/>
      <c r="G931" s="21" t="s">
        <v>1217</v>
      </c>
      <c r="H931" s="71" t="s">
        <v>2714</v>
      </c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 t="s">
        <v>29</v>
      </c>
      <c r="AC931" s="21">
        <v>16</v>
      </c>
      <c r="AD931" s="21" t="s">
        <v>2745</v>
      </c>
      <c r="AE931" s="49"/>
      <c r="AF931" s="45"/>
      <c r="AG931" s="45"/>
      <c r="AH931" s="45"/>
      <c r="AI931" s="45"/>
      <c r="AJ931" s="45"/>
      <c r="AK931" s="45"/>
      <c r="AL931" s="45"/>
      <c r="AM931" s="45"/>
      <c r="AN931" s="45"/>
      <c r="AO931" s="45"/>
      <c r="AP931" s="45"/>
      <c r="AQ931" s="45"/>
      <c r="AR931" s="45"/>
      <c r="AS931" s="45"/>
      <c r="AT931" s="45"/>
      <c r="AU931" s="45"/>
      <c r="AV931" s="45"/>
      <c r="AW931" s="45"/>
      <c r="AX931" s="45"/>
      <c r="AY931" s="45"/>
      <c r="AZ931" s="45"/>
      <c r="BA931" s="45"/>
      <c r="BB931" s="45"/>
      <c r="BC931" s="45"/>
      <c r="BD931" s="45"/>
      <c r="BE931" s="45"/>
      <c r="BF931" s="45"/>
      <c r="BG931" s="45"/>
      <c r="BH931" s="45"/>
      <c r="BI931" s="45"/>
      <c r="BJ931" s="45"/>
      <c r="BK931" s="45"/>
      <c r="BL931" s="45"/>
      <c r="BM931" s="45"/>
      <c r="BN931" s="45"/>
      <c r="BO931" s="45"/>
      <c r="BP931" s="45"/>
      <c r="BQ931" s="45"/>
      <c r="BR931" s="45"/>
      <c r="BS931" s="45"/>
      <c r="BT931" s="45"/>
      <c r="BU931" s="45"/>
      <c r="BV931" s="45"/>
      <c r="BW931" s="45"/>
      <c r="BX931" s="45"/>
      <c r="BY931" s="45"/>
      <c r="BZ931" s="45"/>
      <c r="CA931" s="45"/>
      <c r="CB931" s="45"/>
      <c r="CC931" s="45"/>
      <c r="CD931" s="45"/>
      <c r="CE931" s="45"/>
      <c r="CF931" s="45"/>
      <c r="CG931" s="45"/>
    </row>
    <row r="932" spans="1:85" s="46" customFormat="1" outlineLevel="2" x14ac:dyDescent="0.15">
      <c r="A932" s="10"/>
      <c r="B932" s="10"/>
      <c r="C932" s="25"/>
      <c r="D932" s="10"/>
      <c r="E932" s="27" t="s">
        <v>2320</v>
      </c>
      <c r="F932" s="10"/>
      <c r="G932" s="21" t="s">
        <v>1217</v>
      </c>
      <c r="H932" s="72" t="s">
        <v>1218</v>
      </c>
      <c r="I932" s="10"/>
      <c r="J932" s="10"/>
      <c r="K932" s="10"/>
      <c r="L932" s="10"/>
      <c r="M932" s="29">
        <v>6</v>
      </c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28"/>
      <c r="Z932" s="10"/>
      <c r="AA932" s="28"/>
      <c r="AB932" s="28"/>
      <c r="AC932" s="28">
        <f>M932*14</f>
        <v>84</v>
      </c>
      <c r="AD932" s="10"/>
      <c r="AE932" s="49"/>
      <c r="AF932" s="45"/>
      <c r="AG932" s="45"/>
      <c r="AH932" s="45"/>
      <c r="AI932" s="45"/>
      <c r="AJ932" s="45"/>
      <c r="AK932" s="45"/>
      <c r="AL932" s="45"/>
      <c r="AM932" s="45"/>
      <c r="AN932" s="45"/>
      <c r="AO932" s="45"/>
      <c r="AP932" s="45"/>
      <c r="AQ932" s="45"/>
      <c r="AR932" s="45"/>
      <c r="AS932" s="45"/>
      <c r="AT932" s="45"/>
      <c r="AU932" s="45"/>
      <c r="AV932" s="45"/>
      <c r="AW932" s="45"/>
      <c r="AX932" s="45"/>
      <c r="AY932" s="45"/>
      <c r="AZ932" s="45"/>
      <c r="BA932" s="45"/>
      <c r="BB932" s="45"/>
      <c r="BC932" s="45"/>
      <c r="BD932" s="45"/>
      <c r="BE932" s="45"/>
      <c r="BF932" s="45"/>
      <c r="BG932" s="45"/>
      <c r="BH932" s="45"/>
      <c r="BI932" s="45"/>
      <c r="BJ932" s="45"/>
      <c r="BK932" s="45"/>
      <c r="BL932" s="45"/>
      <c r="BM932" s="45"/>
      <c r="BN932" s="45"/>
      <c r="BO932" s="45"/>
      <c r="BP932" s="45"/>
      <c r="BQ932" s="45"/>
      <c r="BR932" s="45"/>
      <c r="BS932" s="45"/>
      <c r="BT932" s="45"/>
      <c r="BU932" s="45"/>
      <c r="BV932" s="45"/>
      <c r="BW932" s="45"/>
      <c r="BX932" s="45"/>
      <c r="BY932" s="45"/>
      <c r="BZ932" s="45"/>
      <c r="CA932" s="45"/>
      <c r="CB932" s="45"/>
      <c r="CC932" s="45"/>
      <c r="CD932" s="45"/>
      <c r="CE932" s="45"/>
      <c r="CF932" s="45"/>
      <c r="CG932" s="45"/>
    </row>
    <row r="933" spans="1:85" s="46" customFormat="1" outlineLevel="2" x14ac:dyDescent="0.15">
      <c r="A933" s="21"/>
      <c r="B933" s="21"/>
      <c r="C933" s="26" t="s">
        <v>2392</v>
      </c>
      <c r="D933" s="21"/>
      <c r="E933" s="21" t="s">
        <v>2385</v>
      </c>
      <c r="F933" s="21"/>
      <c r="G933" s="21" t="s">
        <v>1217</v>
      </c>
      <c r="H933" s="71" t="s">
        <v>2457</v>
      </c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8">
        <v>15</v>
      </c>
      <c r="AD933" s="10"/>
      <c r="AE933" s="49"/>
      <c r="AF933" s="45"/>
      <c r="AG933" s="45"/>
      <c r="AH933" s="45"/>
      <c r="AI933" s="45"/>
      <c r="AJ933" s="45"/>
      <c r="AK933" s="45"/>
      <c r="AL933" s="45"/>
      <c r="AM933" s="45"/>
      <c r="AN933" s="45"/>
      <c r="AO933" s="45"/>
      <c r="AP933" s="45"/>
      <c r="AQ933" s="45"/>
      <c r="AR933" s="45"/>
      <c r="AS933" s="45"/>
      <c r="AT933" s="45"/>
      <c r="AU933" s="45"/>
      <c r="AV933" s="45"/>
      <c r="AW933" s="45"/>
      <c r="AX933" s="45"/>
      <c r="AY933" s="45"/>
      <c r="AZ933" s="45"/>
      <c r="BA933" s="45"/>
      <c r="BB933" s="45"/>
      <c r="BC933" s="45"/>
      <c r="BD933" s="45"/>
      <c r="BE933" s="45"/>
      <c r="BF933" s="45"/>
      <c r="BG933" s="45"/>
      <c r="BH933" s="45"/>
      <c r="BI933" s="45"/>
      <c r="BJ933" s="45"/>
      <c r="BK933" s="45"/>
      <c r="BL933" s="45"/>
      <c r="BM933" s="45"/>
      <c r="BN933" s="45"/>
      <c r="BO933" s="45"/>
      <c r="BP933" s="45"/>
      <c r="BQ933" s="45"/>
      <c r="BR933" s="45"/>
      <c r="BS933" s="45"/>
      <c r="BT933" s="45"/>
      <c r="BU933" s="45"/>
      <c r="BV933" s="45"/>
      <c r="BW933" s="45"/>
      <c r="BX933" s="45"/>
      <c r="BY933" s="45"/>
      <c r="BZ933" s="45"/>
      <c r="CA933" s="45"/>
      <c r="CB933" s="45"/>
      <c r="CC933" s="45"/>
      <c r="CD933" s="45"/>
      <c r="CE933" s="45"/>
      <c r="CF933" s="45"/>
      <c r="CG933" s="45"/>
    </row>
    <row r="934" spans="1:85" s="46" customFormat="1" outlineLevel="2" x14ac:dyDescent="0.15">
      <c r="A934" s="57"/>
      <c r="B934" s="52"/>
      <c r="C934" s="58"/>
      <c r="D934" s="52"/>
      <c r="E934" s="52" t="s">
        <v>2798</v>
      </c>
      <c r="F934" s="52"/>
      <c r="G934" s="21" t="s">
        <v>1217</v>
      </c>
      <c r="H934" s="78" t="s">
        <v>2975</v>
      </c>
      <c r="I934" s="52"/>
      <c r="J934" s="52"/>
      <c r="K934" s="52"/>
      <c r="L934" s="52"/>
      <c r="M934" s="53">
        <v>7</v>
      </c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4"/>
      <c r="Y934" s="55"/>
      <c r="Z934" s="54"/>
      <c r="AA934" s="55"/>
      <c r="AB934" s="55"/>
      <c r="AC934" s="55">
        <f>2*M934</f>
        <v>14</v>
      </c>
      <c r="AD934" s="54"/>
      <c r="AE934" s="49"/>
      <c r="AF934" s="45"/>
      <c r="AG934" s="45"/>
      <c r="AH934" s="45"/>
      <c r="AI934" s="45"/>
      <c r="AJ934" s="45"/>
      <c r="AK934" s="45"/>
      <c r="AL934" s="45"/>
      <c r="AM934" s="45"/>
      <c r="AN934" s="45"/>
      <c r="AO934" s="45"/>
      <c r="AP934" s="45"/>
      <c r="AQ934" s="45"/>
      <c r="AR934" s="45"/>
      <c r="AS934" s="45"/>
      <c r="AT934" s="45"/>
      <c r="AU934" s="45"/>
      <c r="AV934" s="45"/>
      <c r="AW934" s="45"/>
      <c r="AX934" s="45"/>
      <c r="AY934" s="45"/>
      <c r="AZ934" s="45"/>
      <c r="BA934" s="45"/>
      <c r="BB934" s="45"/>
      <c r="BC934" s="45"/>
      <c r="BD934" s="45"/>
      <c r="BE934" s="45"/>
      <c r="BF934" s="45"/>
      <c r="BG934" s="45"/>
      <c r="BH934" s="45"/>
      <c r="BI934" s="45"/>
      <c r="BJ934" s="45"/>
      <c r="BK934" s="45"/>
      <c r="BL934" s="45"/>
      <c r="BM934" s="45"/>
      <c r="BN934" s="45"/>
      <c r="BO934" s="45"/>
      <c r="BP934" s="45"/>
      <c r="BQ934" s="45"/>
      <c r="BR934" s="45"/>
      <c r="BS934" s="45"/>
      <c r="BT934" s="45"/>
      <c r="BU934" s="45"/>
      <c r="BV934" s="45"/>
      <c r="BW934" s="45"/>
      <c r="BX934" s="45"/>
      <c r="BY934" s="45"/>
      <c r="BZ934" s="45"/>
      <c r="CA934" s="45"/>
      <c r="CB934" s="45"/>
      <c r="CC934" s="45"/>
      <c r="CD934" s="45"/>
      <c r="CE934" s="45"/>
      <c r="CF934" s="45"/>
      <c r="CG934" s="45"/>
    </row>
    <row r="935" spans="1:85" s="46" customFormat="1" outlineLevel="1" x14ac:dyDescent="0.15">
      <c r="A935" s="57"/>
      <c r="B935" s="52"/>
      <c r="C935" s="58"/>
      <c r="D935" s="52"/>
      <c r="E935" s="52"/>
      <c r="F935" s="52"/>
      <c r="G935" s="88" t="s">
        <v>3190</v>
      </c>
      <c r="H935" s="78"/>
      <c r="I935" s="52"/>
      <c r="J935" s="52"/>
      <c r="K935" s="52"/>
      <c r="L935" s="52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4"/>
      <c r="Y935" s="55"/>
      <c r="Z935" s="54"/>
      <c r="AA935" s="55"/>
      <c r="AB935" s="55"/>
      <c r="AC935" s="55">
        <f>SUBTOTAL(9,AC928:AC934)</f>
        <v>273</v>
      </c>
      <c r="AD935" s="54"/>
      <c r="AE935" s="49"/>
      <c r="AF935" s="45"/>
      <c r="AG935" s="45"/>
      <c r="AH935" s="45"/>
      <c r="AI935" s="45"/>
      <c r="AJ935" s="45"/>
      <c r="AK935" s="45"/>
      <c r="AL935" s="45"/>
      <c r="AM935" s="45"/>
      <c r="AN935" s="45"/>
      <c r="AO935" s="45"/>
      <c r="AP935" s="45"/>
      <c r="AQ935" s="45"/>
      <c r="AR935" s="45"/>
      <c r="AS935" s="45"/>
      <c r="AT935" s="45"/>
      <c r="AU935" s="45"/>
      <c r="AV935" s="45"/>
      <c r="AW935" s="45"/>
      <c r="AX935" s="45"/>
      <c r="AY935" s="45"/>
      <c r="AZ935" s="45"/>
      <c r="BA935" s="45"/>
      <c r="BB935" s="45"/>
      <c r="BC935" s="45"/>
      <c r="BD935" s="45"/>
      <c r="BE935" s="45"/>
      <c r="BF935" s="45"/>
      <c r="BG935" s="45"/>
      <c r="BH935" s="45"/>
      <c r="BI935" s="45"/>
      <c r="BJ935" s="45"/>
      <c r="BK935" s="45"/>
      <c r="BL935" s="45"/>
      <c r="BM935" s="45"/>
      <c r="BN935" s="45"/>
      <c r="BO935" s="45"/>
      <c r="BP935" s="45"/>
      <c r="BQ935" s="45"/>
      <c r="BR935" s="45"/>
      <c r="BS935" s="45"/>
      <c r="BT935" s="45"/>
      <c r="BU935" s="45"/>
      <c r="BV935" s="45"/>
      <c r="BW935" s="45"/>
      <c r="BX935" s="45"/>
      <c r="BY935" s="45"/>
      <c r="BZ935" s="45"/>
      <c r="CA935" s="45"/>
      <c r="CB935" s="45"/>
      <c r="CC935" s="45"/>
      <c r="CD935" s="45"/>
      <c r="CE935" s="45"/>
      <c r="CF935" s="45"/>
      <c r="CG935" s="45"/>
    </row>
    <row r="936" spans="1:85" s="46" customFormat="1" outlineLevel="2" x14ac:dyDescent="0.15">
      <c r="A936" s="10">
        <v>2015</v>
      </c>
      <c r="B936" s="21" t="s">
        <v>386</v>
      </c>
      <c r="C936" s="26" t="s">
        <v>387</v>
      </c>
      <c r="D936" s="21" t="s">
        <v>1379</v>
      </c>
      <c r="E936" s="21" t="s">
        <v>2280</v>
      </c>
      <c r="F936" s="10">
        <v>3</v>
      </c>
      <c r="G936" s="21" t="s">
        <v>388</v>
      </c>
      <c r="H936" s="71" t="s">
        <v>389</v>
      </c>
      <c r="I936" s="21" t="s">
        <v>23</v>
      </c>
      <c r="J936" s="21" t="s">
        <v>24</v>
      </c>
      <c r="K936" s="21" t="s">
        <v>45</v>
      </c>
      <c r="L936" s="10">
        <v>43</v>
      </c>
      <c r="M936" s="10">
        <v>21</v>
      </c>
      <c r="N936" s="21" t="s">
        <v>46</v>
      </c>
      <c r="O936" s="21" t="s">
        <v>390</v>
      </c>
      <c r="P936" s="21" t="s">
        <v>28</v>
      </c>
      <c r="Q936" s="21" t="s">
        <v>391</v>
      </c>
      <c r="R936" s="21" t="s">
        <v>392</v>
      </c>
      <c r="S936" s="10">
        <v>1</v>
      </c>
      <c r="T936" s="10">
        <v>48</v>
      </c>
      <c r="U936" s="10">
        <v>48</v>
      </c>
      <c r="V936" s="21" t="s">
        <v>31</v>
      </c>
      <c r="W936" s="21" t="s">
        <v>31</v>
      </c>
      <c r="X936" s="10"/>
      <c r="Y936" s="28">
        <f>IF(M936&lt;25,1,1+(M936-25)/M936)</f>
        <v>1</v>
      </c>
      <c r="Z936" s="10">
        <v>1</v>
      </c>
      <c r="AA936" s="28">
        <f>U936*Y936*Z936</f>
        <v>48</v>
      </c>
      <c r="AB936" s="28"/>
      <c r="AC936" s="28">
        <f>AA936+AB936</f>
        <v>48</v>
      </c>
      <c r="AD936" s="10"/>
      <c r="AE936" s="49"/>
      <c r="AF936" s="45"/>
      <c r="AG936" s="45"/>
      <c r="AH936" s="45"/>
      <c r="AI936" s="45"/>
      <c r="AJ936" s="45"/>
      <c r="AK936" s="45"/>
      <c r="AL936" s="45"/>
      <c r="AM936" s="45"/>
      <c r="AN936" s="45"/>
      <c r="AO936" s="45"/>
      <c r="AP936" s="45"/>
      <c r="AQ936" s="45"/>
      <c r="AR936" s="45"/>
      <c r="AS936" s="45"/>
      <c r="AT936" s="45"/>
      <c r="AU936" s="45"/>
      <c r="AV936" s="45"/>
      <c r="AW936" s="45"/>
      <c r="AX936" s="45"/>
      <c r="AY936" s="45"/>
      <c r="AZ936" s="45"/>
      <c r="BA936" s="45"/>
      <c r="BB936" s="45"/>
      <c r="BC936" s="45"/>
      <c r="BD936" s="45"/>
      <c r="BE936" s="45"/>
      <c r="BF936" s="45"/>
      <c r="BG936" s="45"/>
      <c r="BH936" s="45"/>
      <c r="BI936" s="45"/>
      <c r="BJ936" s="45"/>
      <c r="BK936" s="45"/>
      <c r="BL936" s="45"/>
      <c r="BM936" s="45"/>
      <c r="BN936" s="45"/>
      <c r="BO936" s="45"/>
      <c r="BP936" s="45"/>
      <c r="BQ936" s="45"/>
      <c r="BR936" s="45"/>
      <c r="BS936" s="45"/>
      <c r="BT936" s="45"/>
      <c r="BU936" s="45"/>
      <c r="BV936" s="45"/>
      <c r="BW936" s="45"/>
      <c r="BX936" s="45"/>
      <c r="BY936" s="45"/>
      <c r="BZ936" s="45"/>
      <c r="CA936" s="45"/>
      <c r="CB936" s="45"/>
      <c r="CC936" s="45"/>
      <c r="CD936" s="45"/>
      <c r="CE936" s="45"/>
      <c r="CF936" s="45"/>
      <c r="CG936" s="45"/>
    </row>
    <row r="937" spans="1:85" s="46" customFormat="1" outlineLevel="2" x14ac:dyDescent="0.15">
      <c r="A937" s="21"/>
      <c r="B937" s="21"/>
      <c r="C937" s="21" t="s">
        <v>2728</v>
      </c>
      <c r="D937" s="21" t="s">
        <v>2580</v>
      </c>
      <c r="E937" s="21" t="s">
        <v>2581</v>
      </c>
      <c r="F937" s="21"/>
      <c r="G937" s="21" t="s">
        <v>388</v>
      </c>
      <c r="H937" s="71" t="s">
        <v>2729</v>
      </c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 t="s">
        <v>29</v>
      </c>
      <c r="AC937" s="21">
        <v>32</v>
      </c>
      <c r="AD937" s="21" t="s">
        <v>2745</v>
      </c>
      <c r="AE937" s="49"/>
      <c r="AF937" s="45"/>
      <c r="AG937" s="45"/>
      <c r="AH937" s="45"/>
      <c r="AI937" s="45"/>
      <c r="AJ937" s="45"/>
      <c r="AK937" s="45"/>
      <c r="AL937" s="45"/>
      <c r="AM937" s="45"/>
      <c r="AN937" s="45"/>
      <c r="AO937" s="45"/>
      <c r="AP937" s="45"/>
      <c r="AQ937" s="45"/>
      <c r="AR937" s="45"/>
      <c r="AS937" s="45"/>
      <c r="AT937" s="45"/>
      <c r="AU937" s="45"/>
      <c r="AV937" s="45"/>
      <c r="AW937" s="45"/>
      <c r="AX937" s="45"/>
      <c r="AY937" s="45"/>
      <c r="AZ937" s="45"/>
      <c r="BA937" s="45"/>
      <c r="BB937" s="45"/>
      <c r="BC937" s="45"/>
      <c r="BD937" s="45"/>
      <c r="BE937" s="45"/>
      <c r="BF937" s="45"/>
      <c r="BG937" s="45"/>
      <c r="BH937" s="45"/>
      <c r="BI937" s="45"/>
      <c r="BJ937" s="45"/>
      <c r="BK937" s="45"/>
      <c r="BL937" s="45"/>
      <c r="BM937" s="45"/>
      <c r="BN937" s="45"/>
      <c r="BO937" s="45"/>
      <c r="BP937" s="45"/>
      <c r="BQ937" s="45"/>
      <c r="BR937" s="45"/>
      <c r="BS937" s="45"/>
      <c r="BT937" s="45"/>
      <c r="BU937" s="45"/>
      <c r="BV937" s="45"/>
      <c r="BW937" s="45"/>
      <c r="BX937" s="45"/>
      <c r="BY937" s="45"/>
      <c r="BZ937" s="45"/>
      <c r="CA937" s="45"/>
      <c r="CB937" s="45"/>
      <c r="CC937" s="45"/>
      <c r="CD937" s="45"/>
      <c r="CE937" s="45"/>
      <c r="CF937" s="45"/>
      <c r="CG937" s="45"/>
    </row>
    <row r="938" spans="1:85" s="46" customFormat="1" outlineLevel="2" x14ac:dyDescent="0.15">
      <c r="A938" s="10"/>
      <c r="B938" s="10"/>
      <c r="C938" s="25"/>
      <c r="D938" s="10"/>
      <c r="E938" s="27" t="s">
        <v>2320</v>
      </c>
      <c r="F938" s="10"/>
      <c r="G938" s="21" t="s">
        <v>388</v>
      </c>
      <c r="H938" s="72" t="s">
        <v>389</v>
      </c>
      <c r="I938" s="10"/>
      <c r="J938" s="10"/>
      <c r="K938" s="10"/>
      <c r="L938" s="10"/>
      <c r="M938" s="29">
        <v>2</v>
      </c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28"/>
      <c r="Z938" s="10"/>
      <c r="AA938" s="28"/>
      <c r="AB938" s="28"/>
      <c r="AC938" s="28">
        <f>M938*14</f>
        <v>28</v>
      </c>
      <c r="AD938" s="10"/>
      <c r="AE938" s="49"/>
      <c r="AF938" s="45"/>
      <c r="AG938" s="45"/>
      <c r="AH938" s="45"/>
      <c r="AI938" s="45"/>
      <c r="AJ938" s="45"/>
      <c r="AK938" s="45"/>
      <c r="AL938" s="45"/>
      <c r="AM938" s="45"/>
      <c r="AN938" s="45"/>
      <c r="AO938" s="45"/>
      <c r="AP938" s="45"/>
      <c r="AQ938" s="45"/>
      <c r="AR938" s="45"/>
      <c r="AS938" s="45"/>
      <c r="AT938" s="45"/>
      <c r="AU938" s="45"/>
      <c r="AV938" s="45"/>
      <c r="AW938" s="45"/>
      <c r="AX938" s="45"/>
      <c r="AY938" s="45"/>
      <c r="AZ938" s="45"/>
      <c r="BA938" s="45"/>
      <c r="BB938" s="45"/>
      <c r="BC938" s="45"/>
      <c r="BD938" s="45"/>
      <c r="BE938" s="45"/>
      <c r="BF938" s="45"/>
      <c r="BG938" s="45"/>
      <c r="BH938" s="45"/>
      <c r="BI938" s="45"/>
      <c r="BJ938" s="45"/>
      <c r="BK938" s="45"/>
      <c r="BL938" s="45"/>
      <c r="BM938" s="45"/>
      <c r="BN938" s="45"/>
      <c r="BO938" s="45"/>
      <c r="BP938" s="45"/>
      <c r="BQ938" s="45"/>
      <c r="BR938" s="45"/>
      <c r="BS938" s="45"/>
      <c r="BT938" s="45"/>
      <c r="BU938" s="45"/>
      <c r="BV938" s="45"/>
      <c r="BW938" s="45"/>
      <c r="BX938" s="45"/>
      <c r="BY938" s="45"/>
      <c r="BZ938" s="45"/>
      <c r="CA938" s="45"/>
      <c r="CB938" s="45"/>
      <c r="CC938" s="45"/>
      <c r="CD938" s="45"/>
      <c r="CE938" s="45"/>
      <c r="CF938" s="45"/>
      <c r="CG938" s="45"/>
    </row>
    <row r="939" spans="1:85" s="46" customFormat="1" outlineLevel="2" x14ac:dyDescent="0.15">
      <c r="A939" s="10">
        <v>2014</v>
      </c>
      <c r="B939" s="21" t="s">
        <v>1347</v>
      </c>
      <c r="C939" s="26" t="s">
        <v>1348</v>
      </c>
      <c r="D939" s="21" t="s">
        <v>1379</v>
      </c>
      <c r="E939" s="19" t="s">
        <v>2530</v>
      </c>
      <c r="F939" s="10" t="s">
        <v>2531</v>
      </c>
      <c r="G939" s="21" t="s">
        <v>388</v>
      </c>
      <c r="H939" s="74" t="s">
        <v>389</v>
      </c>
      <c r="I939" s="52"/>
      <c r="J939" s="52"/>
      <c r="K939" s="52"/>
      <c r="L939" s="52"/>
      <c r="M939" s="51">
        <v>2</v>
      </c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4"/>
      <c r="Y939" s="55"/>
      <c r="Z939" s="54"/>
      <c r="AA939" s="55"/>
      <c r="AB939" s="55"/>
      <c r="AC939" s="28">
        <f>0.3*13*M939</f>
        <v>7.8</v>
      </c>
      <c r="AD939" s="54"/>
      <c r="AE939" s="49"/>
      <c r="AF939" s="45"/>
      <c r="AG939" s="45"/>
      <c r="AH939" s="45"/>
      <c r="AI939" s="45"/>
      <c r="AJ939" s="45"/>
      <c r="AK939" s="45"/>
      <c r="AL939" s="45"/>
      <c r="AM939" s="45"/>
      <c r="AN939" s="45"/>
      <c r="AO939" s="45"/>
      <c r="AP939" s="45"/>
      <c r="AQ939" s="45"/>
      <c r="AR939" s="45"/>
      <c r="AS939" s="45"/>
      <c r="AT939" s="45"/>
      <c r="AU939" s="45"/>
      <c r="AV939" s="45"/>
      <c r="AW939" s="45"/>
      <c r="AX939" s="45"/>
      <c r="AY939" s="45"/>
      <c r="AZ939" s="45"/>
      <c r="BA939" s="45"/>
      <c r="BB939" s="45"/>
      <c r="BC939" s="45"/>
      <c r="BD939" s="45"/>
      <c r="BE939" s="45"/>
      <c r="BF939" s="45"/>
      <c r="BG939" s="45"/>
      <c r="BH939" s="45"/>
      <c r="BI939" s="45"/>
      <c r="BJ939" s="45"/>
      <c r="BK939" s="45"/>
      <c r="BL939" s="45"/>
      <c r="BM939" s="45"/>
      <c r="BN939" s="45"/>
      <c r="BO939" s="45"/>
      <c r="BP939" s="45"/>
      <c r="BQ939" s="45"/>
      <c r="BR939" s="45"/>
      <c r="BS939" s="45"/>
      <c r="BT939" s="45"/>
      <c r="BU939" s="45"/>
      <c r="BV939" s="45"/>
      <c r="BW939" s="45"/>
      <c r="BX939" s="45"/>
      <c r="BY939" s="45"/>
      <c r="BZ939" s="45"/>
      <c r="CA939" s="45"/>
      <c r="CB939" s="45"/>
      <c r="CC939" s="45"/>
      <c r="CD939" s="45"/>
      <c r="CE939" s="45"/>
      <c r="CF939" s="45"/>
      <c r="CG939" s="45"/>
    </row>
    <row r="940" spans="1:85" s="46" customFormat="1" outlineLevel="2" x14ac:dyDescent="0.15">
      <c r="A940" s="57"/>
      <c r="B940" s="52"/>
      <c r="C940" s="58"/>
      <c r="D940" s="52"/>
      <c r="E940" s="52" t="s">
        <v>2798</v>
      </c>
      <c r="F940" s="52"/>
      <c r="G940" s="21" t="s">
        <v>388</v>
      </c>
      <c r="H940" s="78" t="s">
        <v>2976</v>
      </c>
      <c r="I940" s="52"/>
      <c r="J940" s="52"/>
      <c r="K940" s="52"/>
      <c r="L940" s="52"/>
      <c r="M940" s="53">
        <v>9</v>
      </c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4"/>
      <c r="Y940" s="55"/>
      <c r="Z940" s="54"/>
      <c r="AA940" s="55"/>
      <c r="AB940" s="55"/>
      <c r="AC940" s="55">
        <f>2*M940</f>
        <v>18</v>
      </c>
      <c r="AD940" s="54"/>
      <c r="AE940" s="49"/>
      <c r="AF940" s="45"/>
      <c r="AG940" s="45"/>
      <c r="AH940" s="45"/>
      <c r="AI940" s="45"/>
      <c r="AJ940" s="45"/>
      <c r="AK940" s="45"/>
      <c r="AL940" s="45"/>
      <c r="AM940" s="45"/>
      <c r="AN940" s="45"/>
      <c r="AO940" s="45"/>
      <c r="AP940" s="45"/>
      <c r="AQ940" s="45"/>
      <c r="AR940" s="45"/>
      <c r="AS940" s="45"/>
      <c r="AT940" s="45"/>
      <c r="AU940" s="45"/>
      <c r="AV940" s="45"/>
      <c r="AW940" s="45"/>
      <c r="AX940" s="45"/>
      <c r="AY940" s="45"/>
      <c r="AZ940" s="45"/>
      <c r="BA940" s="45"/>
      <c r="BB940" s="45"/>
      <c r="BC940" s="45"/>
      <c r="BD940" s="45"/>
      <c r="BE940" s="45"/>
      <c r="BF940" s="45"/>
      <c r="BG940" s="45"/>
      <c r="BH940" s="45"/>
      <c r="BI940" s="45"/>
      <c r="BJ940" s="45"/>
      <c r="BK940" s="45"/>
      <c r="BL940" s="45"/>
      <c r="BM940" s="45"/>
      <c r="BN940" s="45"/>
      <c r="BO940" s="45"/>
      <c r="BP940" s="45"/>
      <c r="BQ940" s="45"/>
      <c r="BR940" s="45"/>
      <c r="BS940" s="45"/>
      <c r="BT940" s="45"/>
      <c r="BU940" s="45"/>
      <c r="BV940" s="45"/>
      <c r="BW940" s="45"/>
      <c r="BX940" s="45"/>
      <c r="BY940" s="45"/>
      <c r="BZ940" s="45"/>
      <c r="CA940" s="45"/>
      <c r="CB940" s="45"/>
      <c r="CC940" s="45"/>
      <c r="CD940" s="45"/>
      <c r="CE940" s="45"/>
      <c r="CF940" s="45"/>
      <c r="CG940" s="45"/>
    </row>
    <row r="941" spans="1:85" s="46" customFormat="1" outlineLevel="1" x14ac:dyDescent="0.15">
      <c r="A941" s="57"/>
      <c r="B941" s="52"/>
      <c r="C941" s="58"/>
      <c r="D941" s="52"/>
      <c r="E941" s="52"/>
      <c r="F941" s="52"/>
      <c r="G941" s="88" t="s">
        <v>3191</v>
      </c>
      <c r="H941" s="78"/>
      <c r="I941" s="52"/>
      <c r="J941" s="52"/>
      <c r="K941" s="52"/>
      <c r="L941" s="52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4"/>
      <c r="Y941" s="55"/>
      <c r="Z941" s="54"/>
      <c r="AA941" s="55"/>
      <c r="AB941" s="55"/>
      <c r="AC941" s="55">
        <f>SUBTOTAL(9,AC936:AC940)</f>
        <v>133.80000000000001</v>
      </c>
      <c r="AD941" s="54"/>
      <c r="AE941" s="49"/>
      <c r="AF941" s="45"/>
      <c r="AG941" s="45"/>
      <c r="AH941" s="45"/>
      <c r="AI941" s="45"/>
      <c r="AJ941" s="45"/>
      <c r="AK941" s="45"/>
      <c r="AL941" s="45"/>
      <c r="AM941" s="45"/>
      <c r="AN941" s="45"/>
      <c r="AO941" s="45"/>
      <c r="AP941" s="45"/>
      <c r="AQ941" s="45"/>
      <c r="AR941" s="45"/>
      <c r="AS941" s="45"/>
      <c r="AT941" s="45"/>
      <c r="AU941" s="45"/>
      <c r="AV941" s="45"/>
      <c r="AW941" s="45"/>
      <c r="AX941" s="45"/>
      <c r="AY941" s="45"/>
      <c r="AZ941" s="45"/>
      <c r="BA941" s="45"/>
      <c r="BB941" s="45"/>
      <c r="BC941" s="45"/>
      <c r="BD941" s="45"/>
      <c r="BE941" s="45"/>
      <c r="BF941" s="45"/>
      <c r="BG941" s="45"/>
      <c r="BH941" s="45"/>
      <c r="BI941" s="45"/>
      <c r="BJ941" s="45"/>
      <c r="BK941" s="45"/>
      <c r="BL941" s="45"/>
      <c r="BM941" s="45"/>
      <c r="BN941" s="45"/>
      <c r="BO941" s="45"/>
      <c r="BP941" s="45"/>
      <c r="BQ941" s="45"/>
      <c r="BR941" s="45"/>
      <c r="BS941" s="45"/>
      <c r="BT941" s="45"/>
      <c r="BU941" s="45"/>
      <c r="BV941" s="45"/>
      <c r="BW941" s="45"/>
      <c r="BX941" s="45"/>
      <c r="BY941" s="45"/>
      <c r="BZ941" s="45"/>
      <c r="CA941" s="45"/>
      <c r="CB941" s="45"/>
      <c r="CC941" s="45"/>
      <c r="CD941" s="45"/>
      <c r="CE941" s="45"/>
      <c r="CF941" s="45"/>
      <c r="CG941" s="45"/>
    </row>
    <row r="942" spans="1:85" s="46" customFormat="1" outlineLevel="2" x14ac:dyDescent="0.15">
      <c r="A942" s="10">
        <v>2014</v>
      </c>
      <c r="B942" s="21" t="s">
        <v>1817</v>
      </c>
      <c r="C942" s="26" t="s">
        <v>1818</v>
      </c>
      <c r="D942" s="21" t="s">
        <v>1413</v>
      </c>
      <c r="E942" s="21" t="s">
        <v>2280</v>
      </c>
      <c r="F942" s="10">
        <v>3</v>
      </c>
      <c r="G942" s="21" t="s">
        <v>764</v>
      </c>
      <c r="H942" s="71" t="s">
        <v>765</v>
      </c>
      <c r="I942" s="21" t="s">
        <v>23</v>
      </c>
      <c r="J942" s="21" t="s">
        <v>24</v>
      </c>
      <c r="K942" s="21" t="s">
        <v>80</v>
      </c>
      <c r="L942" s="10">
        <v>38</v>
      </c>
      <c r="M942" s="10">
        <v>38</v>
      </c>
      <c r="N942" s="21" t="s">
        <v>1539</v>
      </c>
      <c r="O942" s="21" t="s">
        <v>443</v>
      </c>
      <c r="P942" s="21" t="s">
        <v>28</v>
      </c>
      <c r="Q942" s="21" t="s">
        <v>1360</v>
      </c>
      <c r="R942" s="21" t="s">
        <v>1819</v>
      </c>
      <c r="S942" s="10">
        <v>1</v>
      </c>
      <c r="T942" s="10">
        <v>48</v>
      </c>
      <c r="U942" s="10">
        <v>48</v>
      </c>
      <c r="V942" s="21" t="s">
        <v>31</v>
      </c>
      <c r="W942" s="21" t="s">
        <v>31</v>
      </c>
      <c r="X942" s="10"/>
      <c r="Y942" s="28">
        <f>IF(M942&lt;25,1,1+(M942-25)/M942)</f>
        <v>1.3421052631578947</v>
      </c>
      <c r="Z942" s="10">
        <v>1</v>
      </c>
      <c r="AA942" s="28">
        <f>U942*Y942*Z942</f>
        <v>64.421052631578945</v>
      </c>
      <c r="AB942" s="28"/>
      <c r="AC942" s="28">
        <f>AA942+AB942</f>
        <v>64.421052631578945</v>
      </c>
      <c r="AD942" s="10"/>
      <c r="AE942" s="49"/>
      <c r="AF942" s="45"/>
      <c r="AG942" s="45"/>
      <c r="AH942" s="45"/>
      <c r="AI942" s="45"/>
      <c r="AJ942" s="45"/>
      <c r="AK942" s="45"/>
      <c r="AL942" s="45"/>
      <c r="AM942" s="45"/>
      <c r="AN942" s="45"/>
      <c r="AO942" s="45"/>
      <c r="AP942" s="45"/>
      <c r="AQ942" s="45"/>
      <c r="AR942" s="45"/>
      <c r="AS942" s="45"/>
      <c r="AT942" s="45"/>
      <c r="AU942" s="45"/>
      <c r="AV942" s="45"/>
      <c r="AW942" s="45"/>
      <c r="AX942" s="45"/>
      <c r="AY942" s="45"/>
      <c r="AZ942" s="45"/>
      <c r="BA942" s="45"/>
      <c r="BB942" s="45"/>
      <c r="BC942" s="45"/>
      <c r="BD942" s="45"/>
      <c r="BE942" s="45"/>
      <c r="BF942" s="45"/>
      <c r="BG942" s="45"/>
      <c r="BH942" s="45"/>
      <c r="BI942" s="45"/>
      <c r="BJ942" s="45"/>
      <c r="BK942" s="45"/>
      <c r="BL942" s="45"/>
      <c r="BM942" s="45"/>
      <c r="BN942" s="45"/>
      <c r="BO942" s="45"/>
      <c r="BP942" s="45"/>
      <c r="BQ942" s="45"/>
      <c r="BR942" s="45"/>
      <c r="BS942" s="45"/>
      <c r="BT942" s="45"/>
      <c r="BU942" s="45"/>
      <c r="BV942" s="45"/>
      <c r="BW942" s="45"/>
      <c r="BX942" s="45"/>
      <c r="BY942" s="45"/>
      <c r="BZ942" s="45"/>
      <c r="CA942" s="45"/>
      <c r="CB942" s="45"/>
      <c r="CC942" s="45"/>
      <c r="CD942" s="45"/>
      <c r="CE942" s="45"/>
      <c r="CF942" s="45"/>
      <c r="CG942" s="45"/>
    </row>
    <row r="943" spans="1:85" s="46" customFormat="1" outlineLevel="2" x14ac:dyDescent="0.15">
      <c r="A943" s="10">
        <v>2015</v>
      </c>
      <c r="B943" s="21" t="s">
        <v>762</v>
      </c>
      <c r="C943" s="26" t="s">
        <v>763</v>
      </c>
      <c r="D943" s="21" t="s">
        <v>1379</v>
      </c>
      <c r="E943" s="21" t="s">
        <v>2283</v>
      </c>
      <c r="F943" s="10">
        <v>3</v>
      </c>
      <c r="G943" s="21" t="s">
        <v>764</v>
      </c>
      <c r="H943" s="71" t="s">
        <v>765</v>
      </c>
      <c r="I943" s="21" t="s">
        <v>23</v>
      </c>
      <c r="J943" s="21" t="s">
        <v>24</v>
      </c>
      <c r="K943" s="21" t="s">
        <v>80</v>
      </c>
      <c r="L943" s="10">
        <v>23</v>
      </c>
      <c r="M943" s="10">
        <v>20</v>
      </c>
      <c r="N943" s="21" t="s">
        <v>303</v>
      </c>
      <c r="O943" s="21" t="s">
        <v>390</v>
      </c>
      <c r="P943" s="21" t="s">
        <v>28</v>
      </c>
      <c r="Q943" s="21" t="s">
        <v>391</v>
      </c>
      <c r="R943" s="21" t="s">
        <v>766</v>
      </c>
      <c r="S943" s="10">
        <v>1</v>
      </c>
      <c r="T943" s="10">
        <v>48</v>
      </c>
      <c r="U943" s="10">
        <v>48</v>
      </c>
      <c r="V943" s="21" t="s">
        <v>31</v>
      </c>
      <c r="W943" s="21" t="s">
        <v>31</v>
      </c>
      <c r="X943" s="10"/>
      <c r="Y943" s="28">
        <f>IF(M943&lt;25,1,1+(M943-25)/M943)</f>
        <v>1</v>
      </c>
      <c r="Z943" s="10">
        <v>1.2</v>
      </c>
      <c r="AA943" s="28">
        <f>U943*Y943*Z943</f>
        <v>57.599999999999994</v>
      </c>
      <c r="AB943" s="28"/>
      <c r="AC943" s="28">
        <f>AA943+AB943</f>
        <v>57.599999999999994</v>
      </c>
      <c r="AD943" s="10"/>
      <c r="AE943" s="49"/>
      <c r="AF943" s="45"/>
      <c r="AG943" s="45"/>
      <c r="AH943" s="45"/>
      <c r="AI943" s="45"/>
      <c r="AJ943" s="45"/>
      <c r="AK943" s="45"/>
      <c r="AL943" s="45"/>
      <c r="AM943" s="45"/>
      <c r="AN943" s="45"/>
      <c r="AO943" s="45"/>
      <c r="AP943" s="45"/>
      <c r="AQ943" s="45"/>
      <c r="AR943" s="45"/>
      <c r="AS943" s="45"/>
      <c r="AT943" s="45"/>
      <c r="AU943" s="45"/>
      <c r="AV943" s="45"/>
      <c r="AW943" s="45"/>
      <c r="AX943" s="45"/>
      <c r="AY943" s="45"/>
      <c r="AZ943" s="45"/>
      <c r="BA943" s="45"/>
      <c r="BB943" s="45"/>
      <c r="BC943" s="45"/>
      <c r="BD943" s="45"/>
      <c r="BE943" s="45"/>
      <c r="BF943" s="45"/>
      <c r="BG943" s="45"/>
      <c r="BH943" s="45"/>
      <c r="BI943" s="45"/>
      <c r="BJ943" s="45"/>
      <c r="BK943" s="45"/>
      <c r="BL943" s="45"/>
      <c r="BM943" s="45"/>
      <c r="BN943" s="45"/>
      <c r="BO943" s="45"/>
      <c r="BP943" s="45"/>
      <c r="BQ943" s="45"/>
      <c r="BR943" s="45"/>
      <c r="BS943" s="45"/>
      <c r="BT943" s="45"/>
      <c r="BU943" s="45"/>
      <c r="BV943" s="45"/>
      <c r="BW943" s="45"/>
      <c r="BX943" s="45"/>
      <c r="BY943" s="45"/>
      <c r="BZ943" s="45"/>
      <c r="CA943" s="45"/>
      <c r="CB943" s="45"/>
      <c r="CC943" s="45"/>
      <c r="CD943" s="45"/>
      <c r="CE943" s="45"/>
      <c r="CF943" s="45"/>
      <c r="CG943" s="45"/>
    </row>
    <row r="944" spans="1:85" s="46" customFormat="1" outlineLevel="2" x14ac:dyDescent="0.15">
      <c r="A944" s="10">
        <v>2014</v>
      </c>
      <c r="B944" s="21" t="s">
        <v>1447</v>
      </c>
      <c r="C944" s="26" t="s">
        <v>1448</v>
      </c>
      <c r="D944" s="21" t="s">
        <v>1413</v>
      </c>
      <c r="E944" s="21" t="s">
        <v>2294</v>
      </c>
      <c r="F944" s="10">
        <v>3</v>
      </c>
      <c r="G944" s="21" t="s">
        <v>764</v>
      </c>
      <c r="H944" s="71" t="s">
        <v>765</v>
      </c>
      <c r="I944" s="21" t="s">
        <v>23</v>
      </c>
      <c r="J944" s="21" t="s">
        <v>24</v>
      </c>
      <c r="K944" s="21" t="s">
        <v>80</v>
      </c>
      <c r="L944" s="10">
        <v>18</v>
      </c>
      <c r="M944" s="10">
        <v>20</v>
      </c>
      <c r="N944" s="21" t="s">
        <v>1449</v>
      </c>
      <c r="O944" s="21" t="s">
        <v>246</v>
      </c>
      <c r="P944" s="21" t="s">
        <v>28</v>
      </c>
      <c r="Q944" s="21" t="s">
        <v>1360</v>
      </c>
      <c r="R944" s="21" t="s">
        <v>1510</v>
      </c>
      <c r="S944" s="10">
        <v>1</v>
      </c>
      <c r="T944" s="10">
        <v>48</v>
      </c>
      <c r="U944" s="10">
        <v>42</v>
      </c>
      <c r="V944" s="10">
        <v>6</v>
      </c>
      <c r="W944" s="21" t="s">
        <v>31</v>
      </c>
      <c r="X944" s="10"/>
      <c r="Y944" s="28">
        <f>IF(M944&lt;25,1,1+(M944-25)/M944)</f>
        <v>1</v>
      </c>
      <c r="Z944" s="10">
        <v>1.2</v>
      </c>
      <c r="AA944" s="28">
        <f>T944*Y944*Z944</f>
        <v>57.599999999999994</v>
      </c>
      <c r="AB944" s="28"/>
      <c r="AC944" s="28">
        <f>AA944+AB944</f>
        <v>57.599999999999994</v>
      </c>
      <c r="AD944" s="10"/>
      <c r="AE944" s="49"/>
      <c r="AF944" s="45"/>
      <c r="AG944" s="45"/>
      <c r="AH944" s="45"/>
      <c r="AI944" s="45"/>
      <c r="AJ944" s="45"/>
      <c r="AK944" s="45"/>
      <c r="AL944" s="45"/>
      <c r="AM944" s="45"/>
      <c r="AN944" s="45"/>
      <c r="AO944" s="45"/>
      <c r="AP944" s="45"/>
      <c r="AQ944" s="45"/>
      <c r="AR944" s="45"/>
      <c r="AS944" s="45"/>
      <c r="AT944" s="45"/>
      <c r="AU944" s="45"/>
      <c r="AV944" s="45"/>
      <c r="AW944" s="45"/>
      <c r="AX944" s="45"/>
      <c r="AY944" s="45"/>
      <c r="AZ944" s="45"/>
      <c r="BA944" s="45"/>
      <c r="BB944" s="45"/>
      <c r="BC944" s="45"/>
      <c r="BD944" s="45"/>
      <c r="BE944" s="45"/>
      <c r="BF944" s="45"/>
      <c r="BG944" s="45"/>
      <c r="BH944" s="45"/>
      <c r="BI944" s="45"/>
      <c r="BJ944" s="45"/>
      <c r="BK944" s="45"/>
      <c r="BL944" s="45"/>
      <c r="BM944" s="45"/>
      <c r="BN944" s="45"/>
      <c r="BO944" s="45"/>
      <c r="BP944" s="45"/>
      <c r="BQ944" s="45"/>
      <c r="BR944" s="45"/>
      <c r="BS944" s="45"/>
      <c r="BT944" s="45"/>
      <c r="BU944" s="45"/>
      <c r="BV944" s="45"/>
      <c r="BW944" s="45"/>
      <c r="BX944" s="45"/>
      <c r="BY944" s="45"/>
      <c r="BZ944" s="45"/>
      <c r="CA944" s="45"/>
      <c r="CB944" s="45"/>
      <c r="CC944" s="45"/>
      <c r="CD944" s="45"/>
      <c r="CE944" s="45"/>
      <c r="CF944" s="45"/>
      <c r="CG944" s="45"/>
    </row>
    <row r="945" spans="1:85" s="46" customFormat="1" outlineLevel="2" x14ac:dyDescent="0.15">
      <c r="A945" s="21"/>
      <c r="B945" s="21"/>
      <c r="C945" s="21" t="s">
        <v>1786</v>
      </c>
      <c r="D945" s="21" t="s">
        <v>1380</v>
      </c>
      <c r="E945" s="21" t="s">
        <v>2578</v>
      </c>
      <c r="F945" s="21"/>
      <c r="G945" s="21" t="s">
        <v>764</v>
      </c>
      <c r="H945" s="71" t="s">
        <v>765</v>
      </c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1">
        <v>128</v>
      </c>
      <c r="AD945" s="21" t="s">
        <v>2745</v>
      </c>
      <c r="AE945" s="49"/>
      <c r="AF945" s="45"/>
      <c r="AG945" s="45"/>
      <c r="AH945" s="45"/>
      <c r="AI945" s="45"/>
      <c r="AJ945" s="45"/>
      <c r="AK945" s="45"/>
      <c r="AL945" s="45"/>
      <c r="AM945" s="45"/>
      <c r="AN945" s="45"/>
      <c r="AO945" s="45"/>
      <c r="AP945" s="45"/>
      <c r="AQ945" s="45"/>
      <c r="AR945" s="45"/>
      <c r="AS945" s="45"/>
      <c r="AT945" s="45"/>
      <c r="AU945" s="45"/>
      <c r="AV945" s="45"/>
      <c r="AW945" s="45"/>
      <c r="AX945" s="45"/>
      <c r="AY945" s="45"/>
      <c r="AZ945" s="45"/>
      <c r="BA945" s="45"/>
      <c r="BB945" s="45"/>
      <c r="BC945" s="45"/>
      <c r="BD945" s="45"/>
      <c r="BE945" s="45"/>
      <c r="BF945" s="45"/>
      <c r="BG945" s="45"/>
      <c r="BH945" s="45"/>
      <c r="BI945" s="45"/>
      <c r="BJ945" s="45"/>
      <c r="BK945" s="45"/>
      <c r="BL945" s="45"/>
      <c r="BM945" s="45"/>
      <c r="BN945" s="45"/>
      <c r="BO945" s="45"/>
      <c r="BP945" s="45"/>
      <c r="BQ945" s="45"/>
      <c r="BR945" s="45"/>
      <c r="BS945" s="45"/>
      <c r="BT945" s="45"/>
      <c r="BU945" s="45"/>
      <c r="BV945" s="45"/>
      <c r="BW945" s="45"/>
      <c r="BX945" s="45"/>
      <c r="BY945" s="45"/>
      <c r="BZ945" s="45"/>
      <c r="CA945" s="45"/>
      <c r="CB945" s="45"/>
      <c r="CC945" s="45"/>
      <c r="CD945" s="45"/>
      <c r="CE945" s="45"/>
      <c r="CF945" s="45"/>
      <c r="CG945" s="45"/>
    </row>
    <row r="946" spans="1:85" s="46" customFormat="1" outlineLevel="2" x14ac:dyDescent="0.15">
      <c r="A946" s="21"/>
      <c r="B946" s="21"/>
      <c r="C946" s="21" t="s">
        <v>2730</v>
      </c>
      <c r="D946" s="21" t="s">
        <v>2580</v>
      </c>
      <c r="E946" s="21" t="s">
        <v>2581</v>
      </c>
      <c r="F946" s="21"/>
      <c r="G946" s="21" t="s">
        <v>764</v>
      </c>
      <c r="H946" s="71" t="s">
        <v>2731</v>
      </c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 t="s">
        <v>29</v>
      </c>
      <c r="AC946" s="21">
        <v>32</v>
      </c>
      <c r="AD946" s="21" t="s">
        <v>2745</v>
      </c>
      <c r="AE946" s="49"/>
      <c r="AF946" s="45"/>
      <c r="AG946" s="45"/>
      <c r="AH946" s="45"/>
      <c r="AI946" s="45"/>
      <c r="AJ946" s="45"/>
      <c r="AK946" s="45"/>
      <c r="AL946" s="45"/>
      <c r="AM946" s="45"/>
      <c r="AN946" s="45"/>
      <c r="AO946" s="45"/>
      <c r="AP946" s="45"/>
      <c r="AQ946" s="45"/>
      <c r="AR946" s="45"/>
      <c r="AS946" s="45"/>
      <c r="AT946" s="45"/>
      <c r="AU946" s="45"/>
      <c r="AV946" s="45"/>
      <c r="AW946" s="45"/>
      <c r="AX946" s="45"/>
      <c r="AY946" s="45"/>
      <c r="AZ946" s="45"/>
      <c r="BA946" s="45"/>
      <c r="BB946" s="45"/>
      <c r="BC946" s="45"/>
      <c r="BD946" s="45"/>
      <c r="BE946" s="45"/>
      <c r="BF946" s="45"/>
      <c r="BG946" s="45"/>
      <c r="BH946" s="45"/>
      <c r="BI946" s="45"/>
      <c r="BJ946" s="45"/>
      <c r="BK946" s="45"/>
      <c r="BL946" s="45"/>
      <c r="BM946" s="45"/>
      <c r="BN946" s="45"/>
      <c r="BO946" s="45"/>
      <c r="BP946" s="45"/>
      <c r="BQ946" s="45"/>
      <c r="BR946" s="45"/>
      <c r="BS946" s="45"/>
      <c r="BT946" s="45"/>
      <c r="BU946" s="45"/>
      <c r="BV946" s="45"/>
      <c r="BW946" s="45"/>
      <c r="BX946" s="45"/>
      <c r="BY946" s="45"/>
      <c r="BZ946" s="45"/>
      <c r="CA946" s="45"/>
      <c r="CB946" s="45"/>
      <c r="CC946" s="45"/>
      <c r="CD946" s="45"/>
      <c r="CE946" s="45"/>
      <c r="CF946" s="45"/>
      <c r="CG946" s="45"/>
    </row>
    <row r="947" spans="1:85" s="46" customFormat="1" outlineLevel="2" x14ac:dyDescent="0.15">
      <c r="A947" s="10"/>
      <c r="B947" s="10"/>
      <c r="C947" s="25"/>
      <c r="D947" s="10"/>
      <c r="E947" s="27" t="s">
        <v>2320</v>
      </c>
      <c r="F947" s="10"/>
      <c r="G947" s="21" t="s">
        <v>764</v>
      </c>
      <c r="H947" s="72" t="s">
        <v>765</v>
      </c>
      <c r="I947" s="10"/>
      <c r="J947" s="10"/>
      <c r="K947" s="10"/>
      <c r="L947" s="10"/>
      <c r="M947" s="29">
        <v>3</v>
      </c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28"/>
      <c r="Z947" s="10"/>
      <c r="AA947" s="28"/>
      <c r="AB947" s="28"/>
      <c r="AC947" s="28">
        <f>M947*14</f>
        <v>42</v>
      </c>
      <c r="AD947" s="10"/>
      <c r="AE947" s="49"/>
      <c r="AF947" s="45"/>
      <c r="AG947" s="45"/>
      <c r="AH947" s="45"/>
      <c r="AI947" s="45"/>
      <c r="AJ947" s="45"/>
      <c r="AK947" s="45"/>
      <c r="AL947" s="45"/>
      <c r="AM947" s="45"/>
      <c r="AN947" s="45"/>
      <c r="AO947" s="45"/>
      <c r="AP947" s="45"/>
      <c r="AQ947" s="45"/>
      <c r="AR947" s="45"/>
      <c r="AS947" s="45"/>
      <c r="AT947" s="45"/>
      <c r="AU947" s="45"/>
      <c r="AV947" s="45"/>
      <c r="AW947" s="45"/>
      <c r="AX947" s="45"/>
      <c r="AY947" s="45"/>
      <c r="AZ947" s="45"/>
      <c r="BA947" s="45"/>
      <c r="BB947" s="45"/>
      <c r="BC947" s="45"/>
      <c r="BD947" s="45"/>
      <c r="BE947" s="45"/>
      <c r="BF947" s="45"/>
      <c r="BG947" s="45"/>
      <c r="BH947" s="45"/>
      <c r="BI947" s="45"/>
      <c r="BJ947" s="45"/>
      <c r="BK947" s="45"/>
      <c r="BL947" s="45"/>
      <c r="BM947" s="45"/>
      <c r="BN947" s="45"/>
      <c r="BO947" s="45"/>
      <c r="BP947" s="45"/>
      <c r="BQ947" s="45"/>
      <c r="BR947" s="45"/>
      <c r="BS947" s="45"/>
      <c r="BT947" s="45"/>
      <c r="BU947" s="45"/>
      <c r="BV947" s="45"/>
      <c r="BW947" s="45"/>
      <c r="BX947" s="45"/>
      <c r="BY947" s="45"/>
      <c r="BZ947" s="45"/>
      <c r="CA947" s="45"/>
      <c r="CB947" s="45"/>
      <c r="CC947" s="45"/>
      <c r="CD947" s="45"/>
      <c r="CE947" s="45"/>
      <c r="CF947" s="45"/>
      <c r="CG947" s="45"/>
    </row>
    <row r="948" spans="1:85" s="46" customFormat="1" outlineLevel="2" x14ac:dyDescent="0.15">
      <c r="A948" s="10">
        <v>2014</v>
      </c>
      <c r="B948" s="21" t="s">
        <v>1347</v>
      </c>
      <c r="C948" s="26" t="s">
        <v>1348</v>
      </c>
      <c r="D948" s="21" t="s">
        <v>1379</v>
      </c>
      <c r="E948" s="19" t="s">
        <v>2491</v>
      </c>
      <c r="F948" s="10" t="s">
        <v>2735</v>
      </c>
      <c r="G948" s="21" t="s">
        <v>764</v>
      </c>
      <c r="H948" s="74" t="s">
        <v>765</v>
      </c>
      <c r="I948" s="52"/>
      <c r="J948" s="52"/>
      <c r="K948" s="52"/>
      <c r="L948" s="52"/>
      <c r="M948" s="53">
        <v>37</v>
      </c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4"/>
      <c r="Y948" s="28"/>
      <c r="Z948" s="54"/>
      <c r="AA948" s="55"/>
      <c r="AB948" s="55"/>
      <c r="AC948" s="28">
        <v>39.729999999999997</v>
      </c>
      <c r="AD948" s="54"/>
      <c r="AE948" s="49"/>
      <c r="AF948" s="45"/>
      <c r="AG948" s="45"/>
      <c r="AH948" s="45"/>
      <c r="AI948" s="45"/>
      <c r="AJ948" s="45"/>
      <c r="AK948" s="45"/>
      <c r="AL948" s="45"/>
      <c r="AM948" s="45"/>
      <c r="AN948" s="45"/>
      <c r="AO948" s="45"/>
      <c r="AP948" s="45"/>
      <c r="AQ948" s="45"/>
      <c r="AR948" s="45"/>
      <c r="AS948" s="45"/>
      <c r="AT948" s="45"/>
      <c r="AU948" s="45"/>
      <c r="AV948" s="45"/>
      <c r="AW948" s="45"/>
      <c r="AX948" s="45"/>
      <c r="AY948" s="45"/>
      <c r="AZ948" s="45"/>
      <c r="BA948" s="45"/>
      <c r="BB948" s="45"/>
      <c r="BC948" s="45"/>
      <c r="BD948" s="45"/>
      <c r="BE948" s="45"/>
      <c r="BF948" s="45"/>
      <c r="BG948" s="45"/>
      <c r="BH948" s="45"/>
      <c r="BI948" s="45"/>
      <c r="BJ948" s="45"/>
      <c r="BK948" s="45"/>
      <c r="BL948" s="45"/>
      <c r="BM948" s="45"/>
      <c r="BN948" s="45"/>
      <c r="BO948" s="45"/>
      <c r="BP948" s="45"/>
      <c r="BQ948" s="45"/>
      <c r="BR948" s="45"/>
      <c r="BS948" s="45"/>
      <c r="BT948" s="45"/>
      <c r="BU948" s="45"/>
      <c r="BV948" s="45"/>
      <c r="BW948" s="45"/>
      <c r="BX948" s="45"/>
      <c r="BY948" s="45"/>
      <c r="BZ948" s="45"/>
      <c r="CA948" s="45"/>
      <c r="CB948" s="45"/>
      <c r="CC948" s="45"/>
      <c r="CD948" s="45"/>
      <c r="CE948" s="45"/>
      <c r="CF948" s="45"/>
      <c r="CG948" s="45"/>
    </row>
    <row r="949" spans="1:85" s="46" customFormat="1" outlineLevel="2" x14ac:dyDescent="0.15">
      <c r="A949" s="10">
        <v>2014</v>
      </c>
      <c r="B949" s="21" t="s">
        <v>1347</v>
      </c>
      <c r="C949" s="26" t="s">
        <v>1348</v>
      </c>
      <c r="D949" s="21" t="s">
        <v>1379</v>
      </c>
      <c r="E949" s="19" t="s">
        <v>2530</v>
      </c>
      <c r="F949" s="10" t="s">
        <v>2531</v>
      </c>
      <c r="G949" s="21" t="s">
        <v>764</v>
      </c>
      <c r="H949" s="74" t="s">
        <v>765</v>
      </c>
      <c r="I949" s="52"/>
      <c r="J949" s="52"/>
      <c r="K949" s="52"/>
      <c r="L949" s="52"/>
      <c r="M949" s="53">
        <v>2</v>
      </c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4"/>
      <c r="Y949" s="55"/>
      <c r="Z949" s="54"/>
      <c r="AA949" s="55"/>
      <c r="AB949" s="55"/>
      <c r="AC949" s="28">
        <f>0.3*13*M949</f>
        <v>7.8</v>
      </c>
      <c r="AD949" s="54"/>
      <c r="AE949" s="49"/>
      <c r="AF949" s="45"/>
      <c r="AG949" s="45"/>
      <c r="AH949" s="45"/>
      <c r="AI949" s="45"/>
      <c r="AJ949" s="45"/>
      <c r="AK949" s="45"/>
      <c r="AL949" s="45"/>
      <c r="AM949" s="45"/>
      <c r="AN949" s="45"/>
      <c r="AO949" s="45"/>
      <c r="AP949" s="45"/>
      <c r="AQ949" s="45"/>
      <c r="AR949" s="45"/>
      <c r="AS949" s="45"/>
      <c r="AT949" s="45"/>
      <c r="AU949" s="45"/>
      <c r="AV949" s="45"/>
      <c r="AW949" s="45"/>
      <c r="AX949" s="45"/>
      <c r="AY949" s="45"/>
      <c r="AZ949" s="45"/>
      <c r="BA949" s="45"/>
      <c r="BB949" s="45"/>
      <c r="BC949" s="45"/>
      <c r="BD949" s="45"/>
      <c r="BE949" s="45"/>
      <c r="BF949" s="45"/>
      <c r="BG949" s="45"/>
      <c r="BH949" s="45"/>
      <c r="BI949" s="45"/>
      <c r="BJ949" s="45"/>
      <c r="BK949" s="45"/>
      <c r="BL949" s="45"/>
      <c r="BM949" s="45"/>
      <c r="BN949" s="45"/>
      <c r="BO949" s="45"/>
      <c r="BP949" s="45"/>
      <c r="BQ949" s="45"/>
      <c r="BR949" s="45"/>
      <c r="BS949" s="45"/>
      <c r="BT949" s="45"/>
      <c r="BU949" s="45"/>
      <c r="BV949" s="45"/>
      <c r="BW949" s="45"/>
      <c r="BX949" s="45"/>
      <c r="BY949" s="45"/>
      <c r="BZ949" s="45"/>
      <c r="CA949" s="45"/>
      <c r="CB949" s="45"/>
      <c r="CC949" s="45"/>
      <c r="CD949" s="45"/>
      <c r="CE949" s="45"/>
      <c r="CF949" s="45"/>
      <c r="CG949" s="45"/>
    </row>
    <row r="950" spans="1:85" s="46" customFormat="1" outlineLevel="2" x14ac:dyDescent="0.15">
      <c r="A950" s="10"/>
      <c r="B950" s="21"/>
      <c r="C950" s="26"/>
      <c r="D950" s="21"/>
      <c r="E950" s="19" t="s">
        <v>2739</v>
      </c>
      <c r="F950" s="10"/>
      <c r="G950" s="21" t="s">
        <v>764</v>
      </c>
      <c r="H950" s="74" t="s">
        <v>765</v>
      </c>
      <c r="I950" s="52"/>
      <c r="J950" s="52"/>
      <c r="K950" s="52"/>
      <c r="L950" s="52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4"/>
      <c r="Y950" s="55"/>
      <c r="Z950" s="54"/>
      <c r="AA950" s="55"/>
      <c r="AB950" s="55"/>
      <c r="AC950" s="55">
        <v>15</v>
      </c>
      <c r="AD950" s="54"/>
      <c r="AE950" s="49"/>
      <c r="AF950" s="45"/>
      <c r="AG950" s="45"/>
      <c r="AH950" s="45"/>
      <c r="AI950" s="45"/>
      <c r="AJ950" s="45"/>
      <c r="AK950" s="45"/>
      <c r="AL950" s="45"/>
      <c r="AM950" s="45"/>
      <c r="AN950" s="45"/>
      <c r="AO950" s="45"/>
      <c r="AP950" s="45"/>
      <c r="AQ950" s="45"/>
      <c r="AR950" s="45"/>
      <c r="AS950" s="45"/>
      <c r="AT950" s="45"/>
      <c r="AU950" s="45"/>
      <c r="AV950" s="45"/>
      <c r="AW950" s="45"/>
      <c r="AX950" s="45"/>
      <c r="AY950" s="45"/>
      <c r="AZ950" s="45"/>
      <c r="BA950" s="45"/>
      <c r="BB950" s="45"/>
      <c r="BC950" s="45"/>
      <c r="BD950" s="45"/>
      <c r="BE950" s="45"/>
      <c r="BF950" s="45"/>
      <c r="BG950" s="45"/>
      <c r="BH950" s="45"/>
      <c r="BI950" s="45"/>
      <c r="BJ950" s="45"/>
      <c r="BK950" s="45"/>
      <c r="BL950" s="45"/>
      <c r="BM950" s="45"/>
      <c r="BN950" s="45"/>
      <c r="BO950" s="45"/>
      <c r="BP950" s="45"/>
      <c r="BQ950" s="45"/>
      <c r="BR950" s="45"/>
      <c r="BS950" s="45"/>
      <c r="BT950" s="45"/>
      <c r="BU950" s="45"/>
      <c r="BV950" s="45"/>
      <c r="BW950" s="45"/>
      <c r="BX950" s="45"/>
      <c r="BY950" s="45"/>
      <c r="BZ950" s="45"/>
      <c r="CA950" s="45"/>
      <c r="CB950" s="45"/>
      <c r="CC950" s="45"/>
      <c r="CD950" s="45"/>
      <c r="CE950" s="45"/>
      <c r="CF950" s="45"/>
      <c r="CG950" s="45"/>
    </row>
    <row r="951" spans="1:85" s="46" customFormat="1" outlineLevel="2" x14ac:dyDescent="0.15">
      <c r="A951" s="57"/>
      <c r="B951" s="52"/>
      <c r="C951" s="58"/>
      <c r="D951" s="52"/>
      <c r="E951" s="52" t="s">
        <v>2798</v>
      </c>
      <c r="F951" s="52"/>
      <c r="G951" s="21" t="s">
        <v>764</v>
      </c>
      <c r="H951" s="78" t="s">
        <v>2977</v>
      </c>
      <c r="I951" s="52"/>
      <c r="J951" s="52"/>
      <c r="K951" s="52"/>
      <c r="L951" s="52"/>
      <c r="M951" s="53">
        <v>8</v>
      </c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4"/>
      <c r="Y951" s="55"/>
      <c r="Z951" s="54"/>
      <c r="AA951" s="55"/>
      <c r="AB951" s="55"/>
      <c r="AC951" s="55">
        <f>2*M951</f>
        <v>16</v>
      </c>
      <c r="AD951" s="54"/>
      <c r="AE951" s="49"/>
      <c r="AF951" s="45"/>
      <c r="AG951" s="45"/>
      <c r="AH951" s="45"/>
      <c r="AI951" s="45"/>
      <c r="AJ951" s="45"/>
      <c r="AK951" s="45"/>
      <c r="AL951" s="45"/>
      <c r="AM951" s="45"/>
      <c r="AN951" s="45"/>
      <c r="AO951" s="45"/>
      <c r="AP951" s="45"/>
      <c r="AQ951" s="45"/>
      <c r="AR951" s="45"/>
      <c r="AS951" s="45"/>
      <c r="AT951" s="45"/>
      <c r="AU951" s="45"/>
      <c r="AV951" s="45"/>
      <c r="AW951" s="45"/>
      <c r="AX951" s="45"/>
      <c r="AY951" s="45"/>
      <c r="AZ951" s="45"/>
      <c r="BA951" s="45"/>
      <c r="BB951" s="45"/>
      <c r="BC951" s="45"/>
      <c r="BD951" s="45"/>
      <c r="BE951" s="45"/>
      <c r="BF951" s="45"/>
      <c r="BG951" s="45"/>
      <c r="BH951" s="45"/>
      <c r="BI951" s="45"/>
      <c r="BJ951" s="45"/>
      <c r="BK951" s="45"/>
      <c r="BL951" s="45"/>
      <c r="BM951" s="45"/>
      <c r="BN951" s="45"/>
      <c r="BO951" s="45"/>
      <c r="BP951" s="45"/>
      <c r="BQ951" s="45"/>
      <c r="BR951" s="45"/>
      <c r="BS951" s="45"/>
      <c r="BT951" s="45"/>
      <c r="BU951" s="45"/>
      <c r="BV951" s="45"/>
      <c r="BW951" s="45"/>
      <c r="BX951" s="45"/>
      <c r="BY951" s="45"/>
      <c r="BZ951" s="45"/>
      <c r="CA951" s="45"/>
      <c r="CB951" s="45"/>
      <c r="CC951" s="45"/>
      <c r="CD951" s="45"/>
      <c r="CE951" s="45"/>
      <c r="CF951" s="45"/>
      <c r="CG951" s="45"/>
    </row>
    <row r="952" spans="1:85" s="46" customFormat="1" outlineLevel="1" x14ac:dyDescent="0.15">
      <c r="A952" s="57"/>
      <c r="B952" s="52"/>
      <c r="C952" s="58"/>
      <c r="D952" s="52"/>
      <c r="E952" s="52"/>
      <c r="F952" s="52"/>
      <c r="G952" s="88" t="s">
        <v>3192</v>
      </c>
      <c r="H952" s="78"/>
      <c r="I952" s="52"/>
      <c r="J952" s="52"/>
      <c r="K952" s="52"/>
      <c r="L952" s="52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4"/>
      <c r="Y952" s="55"/>
      <c r="Z952" s="54"/>
      <c r="AA952" s="55"/>
      <c r="AB952" s="55"/>
      <c r="AC952" s="55">
        <f>SUBTOTAL(9,AC942:AC951)</f>
        <v>460.15105263157898</v>
      </c>
      <c r="AD952" s="54"/>
      <c r="AE952" s="49"/>
      <c r="AF952" s="45"/>
      <c r="AG952" s="45"/>
      <c r="AH952" s="45"/>
      <c r="AI952" s="45"/>
      <c r="AJ952" s="45"/>
      <c r="AK952" s="45"/>
      <c r="AL952" s="45"/>
      <c r="AM952" s="45"/>
      <c r="AN952" s="45"/>
      <c r="AO952" s="45"/>
      <c r="AP952" s="45"/>
      <c r="AQ952" s="45"/>
      <c r="AR952" s="45"/>
      <c r="AS952" s="45"/>
      <c r="AT952" s="45"/>
      <c r="AU952" s="45"/>
      <c r="AV952" s="45"/>
      <c r="AW952" s="45"/>
      <c r="AX952" s="45"/>
      <c r="AY952" s="45"/>
      <c r="AZ952" s="45"/>
      <c r="BA952" s="45"/>
      <c r="BB952" s="45"/>
      <c r="BC952" s="45"/>
      <c r="BD952" s="45"/>
      <c r="BE952" s="45"/>
      <c r="BF952" s="45"/>
      <c r="BG952" s="45"/>
      <c r="BH952" s="45"/>
      <c r="BI952" s="45"/>
      <c r="BJ952" s="45"/>
      <c r="BK952" s="45"/>
      <c r="BL952" s="45"/>
      <c r="BM952" s="45"/>
      <c r="BN952" s="45"/>
      <c r="BO952" s="45"/>
      <c r="BP952" s="45"/>
      <c r="BQ952" s="45"/>
      <c r="BR952" s="45"/>
      <c r="BS952" s="45"/>
      <c r="BT952" s="45"/>
      <c r="BU952" s="45"/>
      <c r="BV952" s="45"/>
      <c r="BW952" s="45"/>
      <c r="BX952" s="45"/>
      <c r="BY952" s="45"/>
      <c r="BZ952" s="45"/>
      <c r="CA952" s="45"/>
      <c r="CB952" s="45"/>
      <c r="CC952" s="45"/>
      <c r="CD952" s="45"/>
      <c r="CE952" s="45"/>
      <c r="CF952" s="45"/>
      <c r="CG952" s="45"/>
    </row>
    <row r="953" spans="1:85" s="46" customFormat="1" outlineLevel="2" x14ac:dyDescent="0.15">
      <c r="A953" s="10">
        <v>2015</v>
      </c>
      <c r="B953" s="21" t="s">
        <v>1958</v>
      </c>
      <c r="C953" s="26" t="s">
        <v>1959</v>
      </c>
      <c r="D953" s="21" t="s">
        <v>1413</v>
      </c>
      <c r="E953" s="21" t="s">
        <v>2280</v>
      </c>
      <c r="F953" s="10">
        <v>3</v>
      </c>
      <c r="G953" s="21" t="s">
        <v>2071</v>
      </c>
      <c r="H953" s="71" t="s">
        <v>2072</v>
      </c>
      <c r="I953" s="21" t="s">
        <v>163</v>
      </c>
      <c r="J953" s="21" t="s">
        <v>24</v>
      </c>
      <c r="K953" s="21" t="s">
        <v>25</v>
      </c>
      <c r="L953" s="10">
        <v>258</v>
      </c>
      <c r="M953" s="10">
        <v>60</v>
      </c>
      <c r="N953" s="21" t="s">
        <v>1449</v>
      </c>
      <c r="O953" s="21" t="s">
        <v>281</v>
      </c>
      <c r="P953" s="21" t="s">
        <v>28</v>
      </c>
      <c r="Q953" s="21" t="s">
        <v>1524</v>
      </c>
      <c r="R953" s="21" t="s">
        <v>2073</v>
      </c>
      <c r="S953" s="10">
        <v>1</v>
      </c>
      <c r="T953" s="10">
        <v>48</v>
      </c>
      <c r="U953" s="10">
        <v>48</v>
      </c>
      <c r="V953" s="21" t="s">
        <v>31</v>
      </c>
      <c r="W953" s="21" t="s">
        <v>31</v>
      </c>
      <c r="X953" s="10"/>
      <c r="Y953" s="28">
        <f>IF(M953&lt;25,1,1+(M953-25)/M953)</f>
        <v>1.5833333333333335</v>
      </c>
      <c r="Z953" s="10">
        <v>1</v>
      </c>
      <c r="AA953" s="28">
        <f>U953*Y953*Z953</f>
        <v>76</v>
      </c>
      <c r="AB953" s="28"/>
      <c r="AC953" s="28">
        <f>AA953+AB953</f>
        <v>76</v>
      </c>
      <c r="AD953" s="10"/>
      <c r="AE953" s="49"/>
      <c r="AF953" s="45"/>
      <c r="AG953" s="45"/>
      <c r="AH953" s="45"/>
      <c r="AI953" s="45"/>
      <c r="AJ953" s="45"/>
      <c r="AK953" s="45"/>
      <c r="AL953" s="45"/>
      <c r="AM953" s="45"/>
      <c r="AN953" s="45"/>
      <c r="AO953" s="45"/>
      <c r="AP953" s="45"/>
      <c r="AQ953" s="45"/>
      <c r="AR953" s="45"/>
      <c r="AS953" s="45"/>
      <c r="AT953" s="45"/>
      <c r="AU953" s="45"/>
      <c r="AV953" s="45"/>
      <c r="AW953" s="45"/>
      <c r="AX953" s="45"/>
      <c r="AY953" s="45"/>
      <c r="AZ953" s="45"/>
      <c r="BA953" s="45"/>
      <c r="BB953" s="45"/>
      <c r="BC953" s="45"/>
      <c r="BD953" s="45"/>
      <c r="BE953" s="45"/>
      <c r="BF953" s="45"/>
      <c r="BG953" s="45"/>
      <c r="BH953" s="45"/>
      <c r="BI953" s="45"/>
      <c r="BJ953" s="45"/>
      <c r="BK953" s="45"/>
      <c r="BL953" s="45"/>
      <c r="BM953" s="45"/>
      <c r="BN953" s="45"/>
      <c r="BO953" s="45"/>
      <c r="BP953" s="45"/>
      <c r="BQ953" s="45"/>
      <c r="BR953" s="45"/>
      <c r="BS953" s="45"/>
      <c r="BT953" s="45"/>
      <c r="BU953" s="45"/>
      <c r="BV953" s="45"/>
      <c r="BW953" s="45"/>
      <c r="BX953" s="45"/>
      <c r="BY953" s="45"/>
      <c r="BZ953" s="45"/>
      <c r="CA953" s="45"/>
      <c r="CB953" s="45"/>
      <c r="CC953" s="45"/>
      <c r="CD953" s="45"/>
      <c r="CE953" s="45"/>
      <c r="CF953" s="45"/>
      <c r="CG953" s="45"/>
    </row>
    <row r="954" spans="1:85" s="18" customFormat="1" outlineLevel="2" x14ac:dyDescent="0.15">
      <c r="A954" s="21"/>
      <c r="B954" s="21"/>
      <c r="C954" s="21" t="s">
        <v>1922</v>
      </c>
      <c r="D954" s="21" t="s">
        <v>1380</v>
      </c>
      <c r="E954" s="21" t="s">
        <v>2578</v>
      </c>
      <c r="F954" s="21"/>
      <c r="G954" s="21" t="s">
        <v>2071</v>
      </c>
      <c r="H954" s="71" t="s">
        <v>2571</v>
      </c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  <c r="AB954" s="21"/>
      <c r="AC954" s="21">
        <v>33.81</v>
      </c>
      <c r="AD954" s="21" t="s">
        <v>2745</v>
      </c>
      <c r="AE954" s="49"/>
      <c r="AF954" s="39"/>
      <c r="AG954" s="39"/>
      <c r="AH954" s="39"/>
      <c r="AI954" s="39"/>
      <c r="AJ954" s="39"/>
      <c r="AK954" s="39"/>
      <c r="AL954" s="39"/>
      <c r="AM954" s="39"/>
      <c r="AN954" s="39"/>
      <c r="AO954" s="39"/>
      <c r="AP954" s="39"/>
      <c r="AQ954" s="39"/>
      <c r="AR954" s="39"/>
      <c r="AS954" s="39"/>
      <c r="AT954" s="39"/>
      <c r="AU954" s="39"/>
      <c r="AV954" s="39"/>
      <c r="AW954" s="39"/>
      <c r="AX954" s="39"/>
      <c r="AY954" s="39"/>
      <c r="AZ954" s="39"/>
      <c r="BA954" s="39"/>
      <c r="BB954" s="39"/>
      <c r="BC954" s="39"/>
      <c r="BD954" s="39"/>
      <c r="BE954" s="39"/>
      <c r="BF954" s="39"/>
      <c r="BG954" s="39"/>
      <c r="BH954" s="39"/>
      <c r="BI954" s="39"/>
      <c r="BJ954" s="39"/>
      <c r="BK954" s="39"/>
      <c r="BL954" s="39"/>
      <c r="BM954" s="39"/>
      <c r="BN954" s="39"/>
      <c r="BO954" s="39"/>
      <c r="BP954" s="39"/>
      <c r="BQ954" s="39"/>
      <c r="BR954" s="39"/>
      <c r="BS954" s="39"/>
      <c r="BT954" s="39"/>
      <c r="BU954" s="39"/>
      <c r="BV954" s="39"/>
      <c r="BW954" s="39"/>
      <c r="BX954" s="39"/>
      <c r="BY954" s="39"/>
      <c r="BZ954" s="39"/>
      <c r="CA954" s="39"/>
      <c r="CB954" s="39"/>
      <c r="CC954" s="39"/>
      <c r="CD954" s="39"/>
      <c r="CE954" s="39"/>
      <c r="CF954" s="39"/>
      <c r="CG954" s="39"/>
    </row>
    <row r="955" spans="1:85" s="18" customFormat="1" outlineLevel="2" x14ac:dyDescent="0.15">
      <c r="A955" s="10"/>
      <c r="B955" s="10"/>
      <c r="C955" s="25"/>
      <c r="D955" s="10"/>
      <c r="E955" s="27" t="s">
        <v>2320</v>
      </c>
      <c r="F955" s="10"/>
      <c r="G955" s="21" t="s">
        <v>2071</v>
      </c>
      <c r="H955" s="72" t="s">
        <v>2072</v>
      </c>
      <c r="I955" s="10"/>
      <c r="J955" s="10"/>
      <c r="K955" s="10"/>
      <c r="L955" s="10"/>
      <c r="M955" s="29">
        <v>5</v>
      </c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28"/>
      <c r="Z955" s="10"/>
      <c r="AA955" s="28"/>
      <c r="AB955" s="28"/>
      <c r="AC955" s="28">
        <f>M955*14</f>
        <v>70</v>
      </c>
      <c r="AD955" s="10"/>
      <c r="AE955" s="49"/>
      <c r="AF955" s="39"/>
      <c r="AG955" s="39"/>
      <c r="AH955" s="39"/>
      <c r="AI955" s="39"/>
      <c r="AJ955" s="39"/>
      <c r="AK955" s="39"/>
      <c r="AL955" s="39"/>
      <c r="AM955" s="39"/>
      <c r="AN955" s="39"/>
      <c r="AO955" s="39"/>
      <c r="AP955" s="39"/>
      <c r="AQ955" s="39"/>
      <c r="AR955" s="39"/>
      <c r="AS955" s="39"/>
      <c r="AT955" s="39"/>
      <c r="AU955" s="39"/>
      <c r="AV955" s="39"/>
      <c r="AW955" s="39"/>
      <c r="AX955" s="39"/>
      <c r="AY955" s="39"/>
      <c r="AZ955" s="39"/>
      <c r="BA955" s="39"/>
      <c r="BB955" s="39"/>
      <c r="BC955" s="39"/>
      <c r="BD955" s="39"/>
      <c r="BE955" s="39"/>
      <c r="BF955" s="39"/>
      <c r="BG955" s="39"/>
      <c r="BH955" s="39"/>
      <c r="BI955" s="39"/>
      <c r="BJ955" s="39"/>
      <c r="BK955" s="39"/>
      <c r="BL955" s="39"/>
      <c r="BM955" s="39"/>
      <c r="BN955" s="39"/>
      <c r="BO955" s="39"/>
      <c r="BP955" s="39"/>
      <c r="BQ955" s="39"/>
      <c r="BR955" s="39"/>
      <c r="BS955" s="39"/>
      <c r="BT955" s="39"/>
      <c r="BU955" s="39"/>
      <c r="BV955" s="39"/>
      <c r="BW955" s="39"/>
      <c r="BX955" s="39"/>
      <c r="BY955" s="39"/>
      <c r="BZ955" s="39"/>
      <c r="CA955" s="39"/>
      <c r="CB955" s="39"/>
      <c r="CC955" s="39"/>
      <c r="CD955" s="39"/>
      <c r="CE955" s="39"/>
      <c r="CF955" s="39"/>
      <c r="CG955" s="39"/>
    </row>
    <row r="956" spans="1:85" s="18" customFormat="1" outlineLevel="2" x14ac:dyDescent="0.15">
      <c r="A956" s="57"/>
      <c r="B956" s="52"/>
      <c r="C956" s="58"/>
      <c r="D956" s="52"/>
      <c r="E956" s="52" t="s">
        <v>2798</v>
      </c>
      <c r="F956" s="52"/>
      <c r="G956" s="21" t="s">
        <v>2071</v>
      </c>
      <c r="H956" s="78" t="s">
        <v>2978</v>
      </c>
      <c r="I956" s="52"/>
      <c r="J956" s="52"/>
      <c r="K956" s="52"/>
      <c r="L956" s="52"/>
      <c r="M956" s="53">
        <v>16</v>
      </c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4"/>
      <c r="Y956" s="55"/>
      <c r="Z956" s="54"/>
      <c r="AA956" s="55"/>
      <c r="AB956" s="55"/>
      <c r="AC956" s="55">
        <f>2*M956</f>
        <v>32</v>
      </c>
      <c r="AD956" s="54"/>
      <c r="AE956" s="49"/>
      <c r="AF956" s="39"/>
      <c r="AG956" s="39"/>
      <c r="AH956" s="39"/>
      <c r="AI956" s="39"/>
      <c r="AJ956" s="39"/>
      <c r="AK956" s="39"/>
      <c r="AL956" s="39"/>
      <c r="AM956" s="39"/>
      <c r="AN956" s="39"/>
      <c r="AO956" s="39"/>
      <c r="AP956" s="39"/>
      <c r="AQ956" s="39"/>
      <c r="AR956" s="39"/>
      <c r="AS956" s="39"/>
      <c r="AT956" s="39"/>
      <c r="AU956" s="39"/>
      <c r="AV956" s="39"/>
      <c r="AW956" s="39"/>
      <c r="AX956" s="39"/>
      <c r="AY956" s="39"/>
      <c r="AZ956" s="39"/>
      <c r="BA956" s="39"/>
      <c r="BB956" s="39"/>
      <c r="BC956" s="39"/>
      <c r="BD956" s="39"/>
      <c r="BE956" s="39"/>
      <c r="BF956" s="39"/>
      <c r="BG956" s="39"/>
      <c r="BH956" s="39"/>
      <c r="BI956" s="39"/>
      <c r="BJ956" s="39"/>
      <c r="BK956" s="39"/>
      <c r="BL956" s="39"/>
      <c r="BM956" s="39"/>
      <c r="BN956" s="39"/>
      <c r="BO956" s="39"/>
      <c r="BP956" s="39"/>
      <c r="BQ956" s="39"/>
      <c r="BR956" s="39"/>
      <c r="BS956" s="39"/>
      <c r="BT956" s="39"/>
      <c r="BU956" s="39"/>
      <c r="BV956" s="39"/>
      <c r="BW956" s="39"/>
      <c r="BX956" s="39"/>
      <c r="BY956" s="39"/>
      <c r="BZ956" s="39"/>
      <c r="CA956" s="39"/>
      <c r="CB956" s="39"/>
      <c r="CC956" s="39"/>
      <c r="CD956" s="39"/>
      <c r="CE956" s="39"/>
      <c r="CF956" s="39"/>
      <c r="CG956" s="39"/>
    </row>
    <row r="957" spans="1:85" s="18" customFormat="1" outlineLevel="1" x14ac:dyDescent="0.15">
      <c r="A957" s="57"/>
      <c r="B957" s="52"/>
      <c r="C957" s="58"/>
      <c r="D957" s="52"/>
      <c r="E957" s="52"/>
      <c r="F957" s="52"/>
      <c r="G957" s="88" t="s">
        <v>3193</v>
      </c>
      <c r="H957" s="78"/>
      <c r="I957" s="52"/>
      <c r="J957" s="52"/>
      <c r="K957" s="52"/>
      <c r="L957" s="52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4"/>
      <c r="Y957" s="55"/>
      <c r="Z957" s="54"/>
      <c r="AA957" s="55"/>
      <c r="AB957" s="55"/>
      <c r="AC957" s="55">
        <f>SUBTOTAL(9,AC953:AC956)</f>
        <v>211.81</v>
      </c>
      <c r="AD957" s="54"/>
      <c r="AE957" s="49"/>
      <c r="AF957" s="39"/>
      <c r="AG957" s="39"/>
      <c r="AH957" s="39"/>
      <c r="AI957" s="39"/>
      <c r="AJ957" s="39"/>
      <c r="AK957" s="39"/>
      <c r="AL957" s="39"/>
      <c r="AM957" s="39"/>
      <c r="AN957" s="39"/>
      <c r="AO957" s="39"/>
      <c r="AP957" s="39"/>
      <c r="AQ957" s="39"/>
      <c r="AR957" s="39"/>
      <c r="AS957" s="39"/>
      <c r="AT957" s="39"/>
      <c r="AU957" s="39"/>
      <c r="AV957" s="39"/>
      <c r="AW957" s="39"/>
      <c r="AX957" s="39"/>
      <c r="AY957" s="39"/>
      <c r="AZ957" s="39"/>
      <c r="BA957" s="39"/>
      <c r="BB957" s="39"/>
      <c r="BC957" s="39"/>
      <c r="BD957" s="39"/>
      <c r="BE957" s="39"/>
      <c r="BF957" s="39"/>
      <c r="BG957" s="39"/>
      <c r="BH957" s="39"/>
      <c r="BI957" s="39"/>
      <c r="BJ957" s="39"/>
      <c r="BK957" s="39"/>
      <c r="BL957" s="39"/>
      <c r="BM957" s="39"/>
      <c r="BN957" s="39"/>
      <c r="BO957" s="39"/>
      <c r="BP957" s="39"/>
      <c r="BQ957" s="39"/>
      <c r="BR957" s="39"/>
      <c r="BS957" s="39"/>
      <c r="BT957" s="39"/>
      <c r="BU957" s="39"/>
      <c r="BV957" s="39"/>
      <c r="BW957" s="39"/>
      <c r="BX957" s="39"/>
      <c r="BY957" s="39"/>
      <c r="BZ957" s="39"/>
      <c r="CA957" s="39"/>
      <c r="CB957" s="39"/>
      <c r="CC957" s="39"/>
      <c r="CD957" s="39"/>
      <c r="CE957" s="39"/>
      <c r="CF957" s="39"/>
      <c r="CG957" s="39"/>
    </row>
    <row r="958" spans="1:85" s="18" customFormat="1" outlineLevel="2" x14ac:dyDescent="0.15">
      <c r="A958" s="10">
        <v>2015</v>
      </c>
      <c r="B958" s="21" t="s">
        <v>1284</v>
      </c>
      <c r="C958" s="26" t="s">
        <v>1285</v>
      </c>
      <c r="D958" s="21" t="s">
        <v>1379</v>
      </c>
      <c r="E958" s="21" t="s">
        <v>2280</v>
      </c>
      <c r="F958" s="10">
        <v>3</v>
      </c>
      <c r="G958" s="21" t="s">
        <v>1292</v>
      </c>
      <c r="H958" s="71" t="s">
        <v>1293</v>
      </c>
      <c r="I958" s="21" t="s">
        <v>163</v>
      </c>
      <c r="J958" s="21" t="s">
        <v>24</v>
      </c>
      <c r="K958" s="21" t="s">
        <v>25</v>
      </c>
      <c r="L958" s="10">
        <v>29</v>
      </c>
      <c r="M958" s="10">
        <v>25</v>
      </c>
      <c r="N958" s="21" t="s">
        <v>46</v>
      </c>
      <c r="O958" s="21" t="s">
        <v>1054</v>
      </c>
      <c r="P958" s="21" t="s">
        <v>28</v>
      </c>
      <c r="Q958" s="21" t="s">
        <v>238</v>
      </c>
      <c r="R958" s="21" t="s">
        <v>1294</v>
      </c>
      <c r="S958" s="10">
        <v>1</v>
      </c>
      <c r="T958" s="10">
        <v>48</v>
      </c>
      <c r="U958" s="10">
        <v>48</v>
      </c>
      <c r="V958" s="21" t="s">
        <v>31</v>
      </c>
      <c r="W958" s="21" t="s">
        <v>31</v>
      </c>
      <c r="X958" s="10"/>
      <c r="Y958" s="28">
        <f>IF(M958&lt;25,1,1+(M958-25)/M958)</f>
        <v>1</v>
      </c>
      <c r="Z958" s="10">
        <v>1</v>
      </c>
      <c r="AA958" s="28">
        <f>U958*Y958*Z958</f>
        <v>48</v>
      </c>
      <c r="AB958" s="28"/>
      <c r="AC958" s="28">
        <f>AA958+AB958</f>
        <v>48</v>
      </c>
      <c r="AD958" s="10"/>
      <c r="AE958" s="49"/>
      <c r="AF958" s="39"/>
      <c r="AG958" s="39"/>
      <c r="AH958" s="39"/>
      <c r="AI958" s="39"/>
      <c r="AJ958" s="39"/>
      <c r="AK958" s="39"/>
      <c r="AL958" s="39"/>
      <c r="AM958" s="39"/>
      <c r="AN958" s="39"/>
      <c r="AO958" s="39"/>
      <c r="AP958" s="39"/>
      <c r="AQ958" s="39"/>
      <c r="AR958" s="39"/>
      <c r="AS958" s="39"/>
      <c r="AT958" s="39"/>
      <c r="AU958" s="39"/>
      <c r="AV958" s="39"/>
      <c r="AW958" s="39"/>
      <c r="AX958" s="39"/>
      <c r="AY958" s="39"/>
      <c r="AZ958" s="39"/>
      <c r="BA958" s="39"/>
      <c r="BB958" s="39"/>
      <c r="BC958" s="39"/>
      <c r="BD958" s="39"/>
      <c r="BE958" s="39"/>
      <c r="BF958" s="39"/>
      <c r="BG958" s="39"/>
      <c r="BH958" s="39"/>
      <c r="BI958" s="39"/>
      <c r="BJ958" s="39"/>
      <c r="BK958" s="39"/>
      <c r="BL958" s="39"/>
      <c r="BM958" s="39"/>
      <c r="BN958" s="39"/>
      <c r="BO958" s="39"/>
      <c r="BP958" s="39"/>
      <c r="BQ958" s="39"/>
      <c r="BR958" s="39"/>
      <c r="BS958" s="39"/>
      <c r="BT958" s="39"/>
      <c r="BU958" s="39"/>
      <c r="BV958" s="39"/>
      <c r="BW958" s="39"/>
      <c r="BX958" s="39"/>
      <c r="BY958" s="39"/>
      <c r="BZ958" s="39"/>
      <c r="CA958" s="39"/>
      <c r="CB958" s="39"/>
      <c r="CC958" s="39"/>
      <c r="CD958" s="39"/>
      <c r="CE958" s="39"/>
      <c r="CF958" s="39"/>
      <c r="CG958" s="39"/>
    </row>
    <row r="959" spans="1:85" s="18" customFormat="1" outlineLevel="2" x14ac:dyDescent="0.15">
      <c r="A959" s="21"/>
      <c r="B959" s="21"/>
      <c r="C959" s="21" t="s">
        <v>2589</v>
      </c>
      <c r="D959" s="21" t="s">
        <v>2580</v>
      </c>
      <c r="E959" s="21" t="s">
        <v>2581</v>
      </c>
      <c r="F959" s="21"/>
      <c r="G959" s="21" t="s">
        <v>1292</v>
      </c>
      <c r="H959" s="71" t="s">
        <v>2591</v>
      </c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 t="s">
        <v>29</v>
      </c>
      <c r="AC959" s="35">
        <v>20.239999999999998</v>
      </c>
      <c r="AD959" s="21" t="s">
        <v>2745</v>
      </c>
      <c r="AE959" s="49"/>
      <c r="AF959" s="39"/>
      <c r="AG959" s="39"/>
      <c r="AH959" s="39"/>
      <c r="AI959" s="39"/>
      <c r="AJ959" s="39"/>
      <c r="AK959" s="39"/>
      <c r="AL959" s="39"/>
      <c r="AM959" s="39"/>
      <c r="AN959" s="39"/>
      <c r="AO959" s="39"/>
      <c r="AP959" s="39"/>
      <c r="AQ959" s="39"/>
      <c r="AR959" s="39"/>
      <c r="AS959" s="39"/>
      <c r="AT959" s="39"/>
      <c r="AU959" s="39"/>
      <c r="AV959" s="39"/>
      <c r="AW959" s="39"/>
      <c r="AX959" s="39"/>
      <c r="AY959" s="39"/>
      <c r="AZ959" s="39"/>
      <c r="BA959" s="39"/>
      <c r="BB959" s="39"/>
      <c r="BC959" s="39"/>
      <c r="BD959" s="39"/>
      <c r="BE959" s="39"/>
      <c r="BF959" s="39"/>
      <c r="BG959" s="39"/>
      <c r="BH959" s="39"/>
      <c r="BI959" s="39"/>
      <c r="BJ959" s="39"/>
      <c r="BK959" s="39"/>
      <c r="BL959" s="39"/>
      <c r="BM959" s="39"/>
      <c r="BN959" s="39"/>
      <c r="BO959" s="39"/>
      <c r="BP959" s="39"/>
      <c r="BQ959" s="39"/>
      <c r="BR959" s="39"/>
      <c r="BS959" s="39"/>
      <c r="BT959" s="39"/>
      <c r="BU959" s="39"/>
      <c r="BV959" s="39"/>
      <c r="BW959" s="39"/>
      <c r="BX959" s="39"/>
      <c r="BY959" s="39"/>
      <c r="BZ959" s="39"/>
      <c r="CA959" s="39"/>
      <c r="CB959" s="39"/>
      <c r="CC959" s="39"/>
      <c r="CD959" s="39"/>
      <c r="CE959" s="39"/>
      <c r="CF959" s="39"/>
      <c r="CG959" s="39"/>
    </row>
    <row r="960" spans="1:85" s="46" customFormat="1" outlineLevel="2" x14ac:dyDescent="0.15">
      <c r="A960" s="57"/>
      <c r="B960" s="52"/>
      <c r="C960" s="58"/>
      <c r="D960" s="52"/>
      <c r="E960" s="52" t="s">
        <v>2798</v>
      </c>
      <c r="F960" s="52"/>
      <c r="G960" s="21" t="s">
        <v>1292</v>
      </c>
      <c r="H960" s="78" t="s">
        <v>2979</v>
      </c>
      <c r="I960" s="52"/>
      <c r="J960" s="52"/>
      <c r="K960" s="52"/>
      <c r="L960" s="52"/>
      <c r="M960" s="53">
        <v>7</v>
      </c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4"/>
      <c r="Y960" s="55"/>
      <c r="Z960" s="54"/>
      <c r="AA960" s="55"/>
      <c r="AB960" s="55"/>
      <c r="AC960" s="55">
        <f>2*M960</f>
        <v>14</v>
      </c>
      <c r="AD960" s="54"/>
      <c r="AE960" s="49"/>
      <c r="AF960" s="45"/>
      <c r="AG960" s="45"/>
      <c r="AH960" s="45"/>
      <c r="AI960" s="45"/>
      <c r="AJ960" s="45"/>
      <c r="AK960" s="45"/>
      <c r="AL960" s="45"/>
      <c r="AM960" s="45"/>
      <c r="AN960" s="45"/>
      <c r="AO960" s="45"/>
      <c r="AP960" s="45"/>
      <c r="AQ960" s="45"/>
      <c r="AR960" s="45"/>
      <c r="AS960" s="45"/>
      <c r="AT960" s="45"/>
      <c r="AU960" s="45"/>
      <c r="AV960" s="45"/>
      <c r="AW960" s="45"/>
      <c r="AX960" s="45"/>
      <c r="AY960" s="45"/>
      <c r="AZ960" s="45"/>
      <c r="BA960" s="45"/>
      <c r="BB960" s="45"/>
      <c r="BC960" s="45"/>
      <c r="BD960" s="45"/>
      <c r="BE960" s="45"/>
      <c r="BF960" s="45"/>
      <c r="BG960" s="45"/>
      <c r="BH960" s="45"/>
      <c r="BI960" s="45"/>
      <c r="BJ960" s="45"/>
      <c r="BK960" s="45"/>
      <c r="BL960" s="45"/>
      <c r="BM960" s="45"/>
      <c r="BN960" s="45"/>
      <c r="BO960" s="45"/>
      <c r="BP960" s="45"/>
      <c r="BQ960" s="45"/>
      <c r="BR960" s="45"/>
      <c r="BS960" s="45"/>
      <c r="BT960" s="45"/>
      <c r="BU960" s="45"/>
      <c r="BV960" s="45"/>
      <c r="BW960" s="45"/>
      <c r="BX960" s="45"/>
      <c r="BY960" s="45"/>
      <c r="BZ960" s="45"/>
      <c r="CA960" s="45"/>
      <c r="CB960" s="45"/>
      <c r="CC960" s="45"/>
      <c r="CD960" s="45"/>
      <c r="CE960" s="45"/>
      <c r="CF960" s="45"/>
      <c r="CG960" s="45"/>
    </row>
    <row r="961" spans="1:85" s="46" customFormat="1" outlineLevel="1" x14ac:dyDescent="0.15">
      <c r="A961" s="57"/>
      <c r="B961" s="52"/>
      <c r="C961" s="58"/>
      <c r="D961" s="52"/>
      <c r="E961" s="52"/>
      <c r="F961" s="52"/>
      <c r="G961" s="88" t="s">
        <v>3194</v>
      </c>
      <c r="H961" s="78"/>
      <c r="I961" s="52"/>
      <c r="J961" s="52"/>
      <c r="K961" s="52"/>
      <c r="L961" s="52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4"/>
      <c r="Y961" s="55"/>
      <c r="Z961" s="54"/>
      <c r="AA961" s="55"/>
      <c r="AB961" s="55"/>
      <c r="AC961" s="55">
        <f>SUBTOTAL(9,AC958:AC960)</f>
        <v>82.24</v>
      </c>
      <c r="AD961" s="54"/>
      <c r="AE961" s="49"/>
      <c r="AF961" s="45"/>
      <c r="AG961" s="45"/>
      <c r="AH961" s="45"/>
      <c r="AI961" s="45"/>
      <c r="AJ961" s="45"/>
      <c r="AK961" s="45"/>
      <c r="AL961" s="45"/>
      <c r="AM961" s="45"/>
      <c r="AN961" s="45"/>
      <c r="AO961" s="45"/>
      <c r="AP961" s="45"/>
      <c r="AQ961" s="45"/>
      <c r="AR961" s="45"/>
      <c r="AS961" s="45"/>
      <c r="AT961" s="45"/>
      <c r="AU961" s="45"/>
      <c r="AV961" s="45"/>
      <c r="AW961" s="45"/>
      <c r="AX961" s="45"/>
      <c r="AY961" s="45"/>
      <c r="AZ961" s="45"/>
      <c r="BA961" s="45"/>
      <c r="BB961" s="45"/>
      <c r="BC961" s="45"/>
      <c r="BD961" s="45"/>
      <c r="BE961" s="45"/>
      <c r="BF961" s="45"/>
      <c r="BG961" s="45"/>
      <c r="BH961" s="45"/>
      <c r="BI961" s="45"/>
      <c r="BJ961" s="45"/>
      <c r="BK961" s="45"/>
      <c r="BL961" s="45"/>
      <c r="BM961" s="45"/>
      <c r="BN961" s="45"/>
      <c r="BO961" s="45"/>
      <c r="BP961" s="45"/>
      <c r="BQ961" s="45"/>
      <c r="BR961" s="45"/>
      <c r="BS961" s="45"/>
      <c r="BT961" s="45"/>
      <c r="BU961" s="45"/>
      <c r="BV961" s="45"/>
      <c r="BW961" s="45"/>
      <c r="BX961" s="45"/>
      <c r="BY961" s="45"/>
      <c r="BZ961" s="45"/>
      <c r="CA961" s="45"/>
      <c r="CB961" s="45"/>
      <c r="CC961" s="45"/>
      <c r="CD961" s="45"/>
      <c r="CE961" s="45"/>
      <c r="CF961" s="45"/>
      <c r="CG961" s="45"/>
    </row>
    <row r="962" spans="1:85" s="46" customFormat="1" outlineLevel="2" x14ac:dyDescent="0.15">
      <c r="A962" s="10">
        <v>2014</v>
      </c>
      <c r="B962" s="21" t="s">
        <v>2009</v>
      </c>
      <c r="C962" s="26" t="s">
        <v>2010</v>
      </c>
      <c r="D962" s="21" t="s">
        <v>1413</v>
      </c>
      <c r="E962" s="19" t="s">
        <v>2270</v>
      </c>
      <c r="F962" s="10">
        <v>2</v>
      </c>
      <c r="G962" s="21" t="s">
        <v>2525</v>
      </c>
      <c r="H962" s="71" t="s">
        <v>2323</v>
      </c>
      <c r="I962" s="21" t="s">
        <v>23</v>
      </c>
      <c r="J962" s="21" t="s">
        <v>24</v>
      </c>
      <c r="K962" s="21" t="s">
        <v>25</v>
      </c>
      <c r="L962" s="10">
        <v>43</v>
      </c>
      <c r="M962" s="10">
        <v>56</v>
      </c>
      <c r="N962" s="21" t="s">
        <v>1480</v>
      </c>
      <c r="O962" s="21" t="s">
        <v>246</v>
      </c>
      <c r="P962" s="21" t="s">
        <v>28</v>
      </c>
      <c r="Q962" s="21" t="s">
        <v>1352</v>
      </c>
      <c r="R962" s="21" t="s">
        <v>2011</v>
      </c>
      <c r="S962" s="10">
        <v>1</v>
      </c>
      <c r="T962" s="10">
        <v>32</v>
      </c>
      <c r="U962" s="10">
        <v>32</v>
      </c>
      <c r="V962" s="21" t="s">
        <v>31</v>
      </c>
      <c r="W962" s="21" t="s">
        <v>31</v>
      </c>
      <c r="X962" s="10"/>
      <c r="Y962" s="28">
        <f>IF(M962&lt;25,1,1+(M962-25)/M962)</f>
        <v>1.5535714285714286</v>
      </c>
      <c r="Z962" s="10">
        <v>1</v>
      </c>
      <c r="AA962" s="28">
        <f>U962*Y962*Z962</f>
        <v>49.714285714285715</v>
      </c>
      <c r="AB962" s="28"/>
      <c r="AC962" s="28">
        <f>AA962+AB962</f>
        <v>49.714285714285715</v>
      </c>
      <c r="AD962" s="10"/>
      <c r="AE962" s="49"/>
      <c r="AF962" s="45"/>
      <c r="AG962" s="45"/>
      <c r="AH962" s="45"/>
      <c r="AI962" s="45"/>
      <c r="AJ962" s="45"/>
      <c r="AK962" s="45"/>
      <c r="AL962" s="45"/>
      <c r="AM962" s="45"/>
      <c r="AN962" s="45"/>
      <c r="AO962" s="45"/>
      <c r="AP962" s="45"/>
      <c r="AQ962" s="45"/>
      <c r="AR962" s="45"/>
      <c r="AS962" s="45"/>
      <c r="AT962" s="45"/>
      <c r="AU962" s="45"/>
      <c r="AV962" s="45"/>
      <c r="AW962" s="45"/>
      <c r="AX962" s="45"/>
      <c r="AY962" s="45"/>
      <c r="AZ962" s="45"/>
      <c r="BA962" s="45"/>
      <c r="BB962" s="45"/>
      <c r="BC962" s="45"/>
      <c r="BD962" s="45"/>
      <c r="BE962" s="45"/>
      <c r="BF962" s="45"/>
      <c r="BG962" s="45"/>
      <c r="BH962" s="45"/>
      <c r="BI962" s="45"/>
      <c r="BJ962" s="45"/>
      <c r="BK962" s="45"/>
      <c r="BL962" s="45"/>
      <c r="BM962" s="45"/>
      <c r="BN962" s="45"/>
      <c r="BO962" s="45"/>
      <c r="BP962" s="45"/>
      <c r="BQ962" s="45"/>
      <c r="BR962" s="45"/>
      <c r="BS962" s="45"/>
      <c r="BT962" s="45"/>
      <c r="BU962" s="45"/>
      <c r="BV962" s="45"/>
      <c r="BW962" s="45"/>
      <c r="BX962" s="45"/>
      <c r="BY962" s="45"/>
      <c r="BZ962" s="45"/>
      <c r="CA962" s="45"/>
      <c r="CB962" s="45"/>
      <c r="CC962" s="45"/>
      <c r="CD962" s="45"/>
      <c r="CE962" s="45"/>
      <c r="CF962" s="45"/>
      <c r="CG962" s="45"/>
    </row>
    <row r="963" spans="1:85" s="46" customFormat="1" outlineLevel="2" x14ac:dyDescent="0.15">
      <c r="A963" s="10">
        <v>2016</v>
      </c>
      <c r="B963" s="21" t="s">
        <v>407</v>
      </c>
      <c r="C963" s="26" t="s">
        <v>408</v>
      </c>
      <c r="D963" s="21" t="s">
        <v>1413</v>
      </c>
      <c r="E963" s="21" t="s">
        <v>2295</v>
      </c>
      <c r="F963" s="10">
        <v>3</v>
      </c>
      <c r="G963" s="21" t="s">
        <v>2525</v>
      </c>
      <c r="H963" s="71" t="s">
        <v>2323</v>
      </c>
      <c r="I963" s="21" t="s">
        <v>41</v>
      </c>
      <c r="J963" s="21" t="s">
        <v>24</v>
      </c>
      <c r="K963" s="21" t="s">
        <v>45</v>
      </c>
      <c r="L963" s="10">
        <v>88</v>
      </c>
      <c r="M963" s="10">
        <v>88</v>
      </c>
      <c r="N963" s="21" t="s">
        <v>1576</v>
      </c>
      <c r="O963" s="21" t="s">
        <v>421</v>
      </c>
      <c r="P963" s="21" t="s">
        <v>28</v>
      </c>
      <c r="Q963" s="21" t="s">
        <v>29</v>
      </c>
      <c r="R963" s="21" t="s">
        <v>2192</v>
      </c>
      <c r="S963" s="10">
        <v>1</v>
      </c>
      <c r="T963" s="10">
        <v>48</v>
      </c>
      <c r="U963" s="10">
        <v>32</v>
      </c>
      <c r="V963" s="10"/>
      <c r="W963" s="10">
        <v>16</v>
      </c>
      <c r="X963" s="27">
        <v>1</v>
      </c>
      <c r="Y963" s="28">
        <f>IF(M963&lt;25,1,1+(M963-25)/M963)</f>
        <v>1.7159090909090908</v>
      </c>
      <c r="Z963" s="10">
        <v>1</v>
      </c>
      <c r="AA963" s="28">
        <f>U963*Y963*Z963</f>
        <v>54.909090909090907</v>
      </c>
      <c r="AB963" s="28">
        <f>X963*W963*Y963</f>
        <v>27.454545454545453</v>
      </c>
      <c r="AC963" s="28">
        <f>AA963+AB963</f>
        <v>82.36363636363636</v>
      </c>
      <c r="AD963" s="10"/>
      <c r="AE963" s="49"/>
      <c r="AF963" s="45"/>
      <c r="AG963" s="45"/>
      <c r="AH963" s="45"/>
      <c r="AI963" s="45"/>
      <c r="AJ963" s="45"/>
      <c r="AK963" s="45"/>
      <c r="AL963" s="45"/>
      <c r="AM963" s="45"/>
      <c r="AN963" s="45"/>
      <c r="AO963" s="45"/>
      <c r="AP963" s="45"/>
      <c r="AQ963" s="45"/>
      <c r="AR963" s="45"/>
      <c r="AS963" s="45"/>
      <c r="AT963" s="45"/>
      <c r="AU963" s="45"/>
      <c r="AV963" s="45"/>
      <c r="AW963" s="45"/>
      <c r="AX963" s="45"/>
      <c r="AY963" s="45"/>
      <c r="AZ963" s="45"/>
      <c r="BA963" s="45"/>
      <c r="BB963" s="45"/>
      <c r="BC963" s="45"/>
      <c r="BD963" s="45"/>
      <c r="BE963" s="45"/>
      <c r="BF963" s="45"/>
      <c r="BG963" s="45"/>
      <c r="BH963" s="45"/>
      <c r="BI963" s="45"/>
      <c r="BJ963" s="45"/>
      <c r="BK963" s="45"/>
      <c r="BL963" s="45"/>
      <c r="BM963" s="45"/>
      <c r="BN963" s="45"/>
      <c r="BO963" s="45"/>
      <c r="BP963" s="45"/>
      <c r="BQ963" s="45"/>
      <c r="BR963" s="45"/>
      <c r="BS963" s="45"/>
      <c r="BT963" s="45"/>
      <c r="BU963" s="45"/>
      <c r="BV963" s="45"/>
      <c r="BW963" s="45"/>
      <c r="BX963" s="45"/>
      <c r="BY963" s="45"/>
      <c r="BZ963" s="45"/>
      <c r="CA963" s="45"/>
      <c r="CB963" s="45"/>
      <c r="CC963" s="45"/>
      <c r="CD963" s="45"/>
      <c r="CE963" s="45"/>
      <c r="CF963" s="45"/>
      <c r="CG963" s="45"/>
    </row>
    <row r="964" spans="1:85" s="46" customFormat="1" outlineLevel="2" x14ac:dyDescent="0.15">
      <c r="A964" s="10"/>
      <c r="B964" s="10"/>
      <c r="C964" s="25"/>
      <c r="D964" s="10"/>
      <c r="E964" s="27" t="s">
        <v>2320</v>
      </c>
      <c r="F964" s="10"/>
      <c r="G964" s="21" t="s">
        <v>2525</v>
      </c>
      <c r="H964" s="72" t="s">
        <v>2316</v>
      </c>
      <c r="I964" s="10"/>
      <c r="J964" s="10"/>
      <c r="K964" s="10"/>
      <c r="L964" s="10"/>
      <c r="M964" s="29">
        <v>4</v>
      </c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28"/>
      <c r="Z964" s="10"/>
      <c r="AA964" s="28"/>
      <c r="AB964" s="28"/>
      <c r="AC964" s="28">
        <f>M964*14</f>
        <v>56</v>
      </c>
      <c r="AD964" s="10"/>
      <c r="AE964" s="49"/>
      <c r="AF964" s="45"/>
      <c r="AG964" s="45"/>
      <c r="AH964" s="45"/>
      <c r="AI964" s="45"/>
      <c r="AJ964" s="45"/>
      <c r="AK964" s="45"/>
      <c r="AL964" s="45"/>
      <c r="AM964" s="45"/>
      <c r="AN964" s="45"/>
      <c r="AO964" s="45"/>
      <c r="AP964" s="45"/>
      <c r="AQ964" s="45"/>
      <c r="AR964" s="45"/>
      <c r="AS964" s="45"/>
      <c r="AT964" s="45"/>
      <c r="AU964" s="45"/>
      <c r="AV964" s="45"/>
      <c r="AW964" s="45"/>
      <c r="AX964" s="45"/>
      <c r="AY964" s="45"/>
      <c r="AZ964" s="45"/>
      <c r="BA964" s="45"/>
      <c r="BB964" s="45"/>
      <c r="BC964" s="45"/>
      <c r="BD964" s="45"/>
      <c r="BE964" s="45"/>
      <c r="BF964" s="45"/>
      <c r="BG964" s="45"/>
      <c r="BH964" s="45"/>
      <c r="BI964" s="45"/>
      <c r="BJ964" s="45"/>
      <c r="BK964" s="45"/>
      <c r="BL964" s="45"/>
      <c r="BM964" s="45"/>
      <c r="BN964" s="45"/>
      <c r="BO964" s="45"/>
      <c r="BP964" s="45"/>
      <c r="BQ964" s="45"/>
      <c r="BR964" s="45"/>
      <c r="BS964" s="45"/>
      <c r="BT964" s="45"/>
      <c r="BU964" s="45"/>
      <c r="BV964" s="45"/>
      <c r="BW964" s="45"/>
      <c r="BX964" s="45"/>
      <c r="BY964" s="45"/>
      <c r="BZ964" s="45"/>
      <c r="CA964" s="45"/>
      <c r="CB964" s="45"/>
      <c r="CC964" s="45"/>
      <c r="CD964" s="45"/>
      <c r="CE964" s="45"/>
      <c r="CF964" s="45"/>
      <c r="CG964" s="45"/>
    </row>
    <row r="965" spans="1:85" s="46" customFormat="1" outlineLevel="2" x14ac:dyDescent="0.15">
      <c r="A965" s="57"/>
      <c r="B965" s="52"/>
      <c r="C965" s="58"/>
      <c r="D965" s="52"/>
      <c r="E965" s="52" t="s">
        <v>2798</v>
      </c>
      <c r="F965" s="52"/>
      <c r="G965" s="21" t="s">
        <v>2525</v>
      </c>
      <c r="H965" s="78" t="s">
        <v>2980</v>
      </c>
      <c r="I965" s="52"/>
      <c r="J965" s="52"/>
      <c r="K965" s="52"/>
      <c r="L965" s="52"/>
      <c r="M965" s="53">
        <v>1</v>
      </c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4"/>
      <c r="Y965" s="55"/>
      <c r="Z965" s="54"/>
      <c r="AA965" s="55"/>
      <c r="AB965" s="55"/>
      <c r="AC965" s="55">
        <f>2*M965</f>
        <v>2</v>
      </c>
      <c r="AD965" s="54"/>
      <c r="AE965" s="49"/>
      <c r="AF965" s="45"/>
      <c r="AG965" s="45"/>
      <c r="AH965" s="45"/>
      <c r="AI965" s="45"/>
      <c r="AJ965" s="45"/>
      <c r="AK965" s="45"/>
      <c r="AL965" s="45"/>
      <c r="AM965" s="45"/>
      <c r="AN965" s="45"/>
      <c r="AO965" s="45"/>
      <c r="AP965" s="45"/>
      <c r="AQ965" s="45"/>
      <c r="AR965" s="45"/>
      <c r="AS965" s="45"/>
      <c r="AT965" s="45"/>
      <c r="AU965" s="45"/>
      <c r="AV965" s="45"/>
      <c r="AW965" s="45"/>
      <c r="AX965" s="45"/>
      <c r="AY965" s="45"/>
      <c r="AZ965" s="45"/>
      <c r="BA965" s="45"/>
      <c r="BB965" s="45"/>
      <c r="BC965" s="45"/>
      <c r="BD965" s="45"/>
      <c r="BE965" s="45"/>
      <c r="BF965" s="45"/>
      <c r="BG965" s="45"/>
      <c r="BH965" s="45"/>
      <c r="BI965" s="45"/>
      <c r="BJ965" s="45"/>
      <c r="BK965" s="45"/>
      <c r="BL965" s="45"/>
      <c r="BM965" s="45"/>
      <c r="BN965" s="45"/>
      <c r="BO965" s="45"/>
      <c r="BP965" s="45"/>
      <c r="BQ965" s="45"/>
      <c r="BR965" s="45"/>
      <c r="BS965" s="45"/>
      <c r="BT965" s="45"/>
      <c r="BU965" s="45"/>
      <c r="BV965" s="45"/>
      <c r="BW965" s="45"/>
      <c r="BX965" s="45"/>
      <c r="BY965" s="45"/>
      <c r="BZ965" s="45"/>
      <c r="CA965" s="45"/>
      <c r="CB965" s="45"/>
      <c r="CC965" s="45"/>
      <c r="CD965" s="45"/>
      <c r="CE965" s="45"/>
      <c r="CF965" s="45"/>
      <c r="CG965" s="45"/>
    </row>
    <row r="966" spans="1:85" s="46" customFormat="1" outlineLevel="1" x14ac:dyDescent="0.15">
      <c r="A966" s="57"/>
      <c r="B966" s="52"/>
      <c r="C966" s="58"/>
      <c r="D966" s="52"/>
      <c r="E966" s="52"/>
      <c r="F966" s="52"/>
      <c r="G966" s="88" t="s">
        <v>3195</v>
      </c>
      <c r="H966" s="78"/>
      <c r="I966" s="52"/>
      <c r="J966" s="52"/>
      <c r="K966" s="52"/>
      <c r="L966" s="52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4"/>
      <c r="Y966" s="55"/>
      <c r="Z966" s="54"/>
      <c r="AA966" s="55"/>
      <c r="AB966" s="55"/>
      <c r="AC966" s="55">
        <f>SUBTOTAL(9,AC962:AC965)</f>
        <v>190.07792207792207</v>
      </c>
      <c r="AD966" s="54"/>
      <c r="AE966" s="49"/>
      <c r="AF966" s="45"/>
      <c r="AG966" s="45"/>
      <c r="AH966" s="45"/>
      <c r="AI966" s="45"/>
      <c r="AJ966" s="45"/>
      <c r="AK966" s="45"/>
      <c r="AL966" s="45"/>
      <c r="AM966" s="45"/>
      <c r="AN966" s="45"/>
      <c r="AO966" s="45"/>
      <c r="AP966" s="45"/>
      <c r="AQ966" s="45"/>
      <c r="AR966" s="45"/>
      <c r="AS966" s="45"/>
      <c r="AT966" s="45"/>
      <c r="AU966" s="45"/>
      <c r="AV966" s="45"/>
      <c r="AW966" s="45"/>
      <c r="AX966" s="45"/>
      <c r="AY966" s="45"/>
      <c r="AZ966" s="45"/>
      <c r="BA966" s="45"/>
      <c r="BB966" s="45"/>
      <c r="BC966" s="45"/>
      <c r="BD966" s="45"/>
      <c r="BE966" s="45"/>
      <c r="BF966" s="45"/>
      <c r="BG966" s="45"/>
      <c r="BH966" s="45"/>
      <c r="BI966" s="45"/>
      <c r="BJ966" s="45"/>
      <c r="BK966" s="45"/>
      <c r="BL966" s="45"/>
      <c r="BM966" s="45"/>
      <c r="BN966" s="45"/>
      <c r="BO966" s="45"/>
      <c r="BP966" s="45"/>
      <c r="BQ966" s="45"/>
      <c r="BR966" s="45"/>
      <c r="BS966" s="45"/>
      <c r="BT966" s="45"/>
      <c r="BU966" s="45"/>
      <c r="BV966" s="45"/>
      <c r="BW966" s="45"/>
      <c r="BX966" s="45"/>
      <c r="BY966" s="45"/>
      <c r="BZ966" s="45"/>
      <c r="CA966" s="45"/>
      <c r="CB966" s="45"/>
      <c r="CC966" s="45"/>
      <c r="CD966" s="45"/>
      <c r="CE966" s="45"/>
      <c r="CF966" s="45"/>
      <c r="CG966" s="45"/>
    </row>
    <row r="967" spans="1:85" s="46" customFormat="1" outlineLevel="2" x14ac:dyDescent="0.15">
      <c r="A967" s="10">
        <v>2016</v>
      </c>
      <c r="B967" s="21" t="s">
        <v>591</v>
      </c>
      <c r="C967" s="26" t="s">
        <v>592</v>
      </c>
      <c r="D967" s="21" t="s">
        <v>1379</v>
      </c>
      <c r="E967" s="21" t="s">
        <v>2280</v>
      </c>
      <c r="F967" s="10">
        <v>4</v>
      </c>
      <c r="G967" s="21" t="s">
        <v>624</v>
      </c>
      <c r="H967" s="71" t="s">
        <v>625</v>
      </c>
      <c r="I967" s="21" t="s">
        <v>23</v>
      </c>
      <c r="J967" s="21" t="s">
        <v>52</v>
      </c>
      <c r="K967" s="21" t="s">
        <v>300</v>
      </c>
      <c r="L967" s="10">
        <v>100</v>
      </c>
      <c r="M967" s="10">
        <v>100</v>
      </c>
      <c r="N967" s="21" t="s">
        <v>618</v>
      </c>
      <c r="O967" s="21" t="s">
        <v>626</v>
      </c>
      <c r="P967" s="21" t="s">
        <v>28</v>
      </c>
      <c r="Q967" s="21" t="s">
        <v>593</v>
      </c>
      <c r="R967" s="21" t="s">
        <v>627</v>
      </c>
      <c r="S967" s="10">
        <v>1</v>
      </c>
      <c r="T967" s="10">
        <v>64</v>
      </c>
      <c r="U967" s="10">
        <v>64</v>
      </c>
      <c r="V967" s="21" t="s">
        <v>31</v>
      </c>
      <c r="W967" s="21" t="s">
        <v>31</v>
      </c>
      <c r="X967" s="10"/>
      <c r="Y967" s="28">
        <f>IF(M967&lt;25,1,1+(M967-25)/M967)</f>
        <v>1.75</v>
      </c>
      <c r="Z967" s="10">
        <v>1</v>
      </c>
      <c r="AA967" s="28">
        <f>U967*Y967*Z967</f>
        <v>112</v>
      </c>
      <c r="AB967" s="28"/>
      <c r="AC967" s="28">
        <f>AA967+AB967</f>
        <v>112</v>
      </c>
      <c r="AD967" s="10"/>
      <c r="AE967" s="49"/>
      <c r="AF967" s="45"/>
      <c r="AG967" s="45"/>
      <c r="AH967" s="45"/>
      <c r="AI967" s="45"/>
      <c r="AJ967" s="45"/>
      <c r="AK967" s="45"/>
      <c r="AL967" s="45"/>
      <c r="AM967" s="45"/>
      <c r="AN967" s="45"/>
      <c r="AO967" s="45"/>
      <c r="AP967" s="45"/>
      <c r="AQ967" s="45"/>
      <c r="AR967" s="45"/>
      <c r="AS967" s="45"/>
      <c r="AT967" s="45"/>
      <c r="AU967" s="45"/>
      <c r="AV967" s="45"/>
      <c r="AW967" s="45"/>
      <c r="AX967" s="45"/>
      <c r="AY967" s="45"/>
      <c r="AZ967" s="45"/>
      <c r="BA967" s="45"/>
      <c r="BB967" s="45"/>
      <c r="BC967" s="45"/>
      <c r="BD967" s="45"/>
      <c r="BE967" s="45"/>
      <c r="BF967" s="45"/>
      <c r="BG967" s="45"/>
      <c r="BH967" s="45"/>
      <c r="BI967" s="45"/>
      <c r="BJ967" s="45"/>
      <c r="BK967" s="45"/>
      <c r="BL967" s="45"/>
      <c r="BM967" s="45"/>
      <c r="BN967" s="45"/>
      <c r="BO967" s="45"/>
      <c r="BP967" s="45"/>
      <c r="BQ967" s="45"/>
      <c r="BR967" s="45"/>
      <c r="BS967" s="45"/>
      <c r="BT967" s="45"/>
      <c r="BU967" s="45"/>
      <c r="BV967" s="45"/>
      <c r="BW967" s="45"/>
      <c r="BX967" s="45"/>
      <c r="BY967" s="45"/>
      <c r="BZ967" s="45"/>
      <c r="CA967" s="45"/>
      <c r="CB967" s="45"/>
      <c r="CC967" s="45"/>
      <c r="CD967" s="45"/>
      <c r="CE967" s="45"/>
      <c r="CF967" s="45"/>
      <c r="CG967" s="45"/>
    </row>
    <row r="968" spans="1:85" s="46" customFormat="1" outlineLevel="2" x14ac:dyDescent="0.15">
      <c r="A968" s="10">
        <v>2016</v>
      </c>
      <c r="B968" s="21" t="s">
        <v>591</v>
      </c>
      <c r="C968" s="26" t="s">
        <v>592</v>
      </c>
      <c r="D968" s="21" t="s">
        <v>1379</v>
      </c>
      <c r="E968" s="21" t="s">
        <v>2280</v>
      </c>
      <c r="F968" s="10">
        <v>4</v>
      </c>
      <c r="G968" s="21" t="s">
        <v>624</v>
      </c>
      <c r="H968" s="71" t="s">
        <v>625</v>
      </c>
      <c r="I968" s="21" t="s">
        <v>23</v>
      </c>
      <c r="J968" s="21" t="s">
        <v>52</v>
      </c>
      <c r="K968" s="21" t="s">
        <v>300</v>
      </c>
      <c r="L968" s="10">
        <v>150</v>
      </c>
      <c r="M968" s="10">
        <v>81</v>
      </c>
      <c r="N968" s="21" t="s">
        <v>615</v>
      </c>
      <c r="O968" s="21" t="s">
        <v>626</v>
      </c>
      <c r="P968" s="21" t="s">
        <v>28</v>
      </c>
      <c r="Q968" s="21" t="s">
        <v>628</v>
      </c>
      <c r="R968" s="21" t="s">
        <v>629</v>
      </c>
      <c r="S968" s="10">
        <v>1</v>
      </c>
      <c r="T968" s="10">
        <v>64</v>
      </c>
      <c r="U968" s="10">
        <v>64</v>
      </c>
      <c r="V968" s="21" t="s">
        <v>31</v>
      </c>
      <c r="W968" s="21" t="s">
        <v>31</v>
      </c>
      <c r="X968" s="10"/>
      <c r="Y968" s="28">
        <f>IF(M968&lt;25,1,1+(M968-25)/M968)</f>
        <v>1.691358024691358</v>
      </c>
      <c r="Z968" s="10">
        <v>1</v>
      </c>
      <c r="AA968" s="28">
        <f>U968*Y968*Z968</f>
        <v>108.24691358024691</v>
      </c>
      <c r="AB968" s="28"/>
      <c r="AC968" s="28">
        <f>AA968+AB968</f>
        <v>108.24691358024691</v>
      </c>
      <c r="AD968" s="10"/>
      <c r="AE968" s="49"/>
      <c r="AF968" s="45"/>
      <c r="AG968" s="45"/>
      <c r="AH968" s="45"/>
      <c r="AI968" s="45"/>
      <c r="AJ968" s="45"/>
      <c r="AK968" s="45"/>
      <c r="AL968" s="45"/>
      <c r="AM968" s="45"/>
      <c r="AN968" s="45"/>
      <c r="AO968" s="45"/>
      <c r="AP968" s="45"/>
      <c r="AQ968" s="45"/>
      <c r="AR968" s="45"/>
      <c r="AS968" s="45"/>
      <c r="AT968" s="45"/>
      <c r="AU968" s="45"/>
      <c r="AV968" s="45"/>
      <c r="AW968" s="45"/>
      <c r="AX968" s="45"/>
      <c r="AY968" s="45"/>
      <c r="AZ968" s="45"/>
      <c r="BA968" s="45"/>
      <c r="BB968" s="45"/>
      <c r="BC968" s="45"/>
      <c r="BD968" s="45"/>
      <c r="BE968" s="45"/>
      <c r="BF968" s="45"/>
      <c r="BG968" s="45"/>
      <c r="BH968" s="45"/>
      <c r="BI968" s="45"/>
      <c r="BJ968" s="45"/>
      <c r="BK968" s="45"/>
      <c r="BL968" s="45"/>
      <c r="BM968" s="45"/>
      <c r="BN968" s="45"/>
      <c r="BO968" s="45"/>
      <c r="BP968" s="45"/>
      <c r="BQ968" s="45"/>
      <c r="BR968" s="45"/>
      <c r="BS968" s="45"/>
      <c r="BT968" s="45"/>
      <c r="BU968" s="45"/>
      <c r="BV968" s="45"/>
      <c r="BW968" s="45"/>
      <c r="BX968" s="45"/>
      <c r="BY968" s="45"/>
      <c r="BZ968" s="45"/>
      <c r="CA968" s="45"/>
      <c r="CB968" s="45"/>
      <c r="CC968" s="45"/>
      <c r="CD968" s="45"/>
      <c r="CE968" s="45"/>
      <c r="CF968" s="45"/>
      <c r="CG968" s="45"/>
    </row>
    <row r="969" spans="1:85" s="46" customFormat="1" outlineLevel="2" x14ac:dyDescent="0.15">
      <c r="A969" s="21"/>
      <c r="B969" s="21"/>
      <c r="C969" s="21" t="s">
        <v>2038</v>
      </c>
      <c r="D969" s="21" t="s">
        <v>1380</v>
      </c>
      <c r="E969" s="21" t="s">
        <v>2578</v>
      </c>
      <c r="F969" s="21"/>
      <c r="G969" s="21" t="s">
        <v>624</v>
      </c>
      <c r="H969" s="71" t="s">
        <v>625</v>
      </c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  <c r="AB969" s="21"/>
      <c r="AC969" s="21">
        <v>39</v>
      </c>
      <c r="AD969" s="21" t="s">
        <v>2745</v>
      </c>
      <c r="AE969" s="49"/>
      <c r="AF969" s="45"/>
      <c r="AG969" s="45"/>
      <c r="AH969" s="45"/>
      <c r="AI969" s="45"/>
      <c r="AJ969" s="45"/>
      <c r="AK969" s="45"/>
      <c r="AL969" s="45"/>
      <c r="AM969" s="45"/>
      <c r="AN969" s="45"/>
      <c r="AO969" s="45"/>
      <c r="AP969" s="45"/>
      <c r="AQ969" s="45"/>
      <c r="AR969" s="45"/>
      <c r="AS969" s="45"/>
      <c r="AT969" s="45"/>
      <c r="AU969" s="45"/>
      <c r="AV969" s="45"/>
      <c r="AW969" s="45"/>
      <c r="AX969" s="45"/>
      <c r="AY969" s="45"/>
      <c r="AZ969" s="45"/>
      <c r="BA969" s="45"/>
      <c r="BB969" s="45"/>
      <c r="BC969" s="45"/>
      <c r="BD969" s="45"/>
      <c r="BE969" s="45"/>
      <c r="BF969" s="45"/>
      <c r="BG969" s="45"/>
      <c r="BH969" s="45"/>
      <c r="BI969" s="45"/>
      <c r="BJ969" s="45"/>
      <c r="BK969" s="45"/>
      <c r="BL969" s="45"/>
      <c r="BM969" s="45"/>
      <c r="BN969" s="45"/>
      <c r="BO969" s="45"/>
      <c r="BP969" s="45"/>
      <c r="BQ969" s="45"/>
      <c r="BR969" s="45"/>
      <c r="BS969" s="45"/>
      <c r="BT969" s="45"/>
      <c r="BU969" s="45"/>
      <c r="BV969" s="45"/>
      <c r="BW969" s="45"/>
      <c r="BX969" s="45"/>
      <c r="BY969" s="45"/>
      <c r="BZ969" s="45"/>
      <c r="CA969" s="45"/>
      <c r="CB969" s="45"/>
      <c r="CC969" s="45"/>
      <c r="CD969" s="45"/>
      <c r="CE969" s="45"/>
      <c r="CF969" s="45"/>
      <c r="CG969" s="45"/>
    </row>
    <row r="970" spans="1:85" s="46" customFormat="1" outlineLevel="2" x14ac:dyDescent="0.15">
      <c r="A970" s="10"/>
      <c r="B970" s="10"/>
      <c r="C970" s="25"/>
      <c r="D970" s="10"/>
      <c r="E970" s="27" t="s">
        <v>2320</v>
      </c>
      <c r="F970" s="10"/>
      <c r="G970" s="21" t="s">
        <v>624</v>
      </c>
      <c r="H970" s="72" t="s">
        <v>625</v>
      </c>
      <c r="I970" s="10"/>
      <c r="J970" s="10"/>
      <c r="K970" s="10"/>
      <c r="L970" s="10"/>
      <c r="M970" s="29">
        <v>7</v>
      </c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28"/>
      <c r="Z970" s="10"/>
      <c r="AA970" s="28"/>
      <c r="AB970" s="28"/>
      <c r="AC970" s="28">
        <f>M970*14</f>
        <v>98</v>
      </c>
      <c r="AD970" s="10"/>
      <c r="AE970" s="49"/>
      <c r="AF970" s="45"/>
      <c r="AG970" s="45"/>
      <c r="AH970" s="45"/>
      <c r="AI970" s="45"/>
      <c r="AJ970" s="45"/>
      <c r="AK970" s="45"/>
      <c r="AL970" s="45"/>
      <c r="AM970" s="45"/>
      <c r="AN970" s="45"/>
      <c r="AO970" s="45"/>
      <c r="AP970" s="45"/>
      <c r="AQ970" s="45"/>
      <c r="AR970" s="45"/>
      <c r="AS970" s="45"/>
      <c r="AT970" s="45"/>
      <c r="AU970" s="45"/>
      <c r="AV970" s="45"/>
      <c r="AW970" s="45"/>
      <c r="AX970" s="45"/>
      <c r="AY970" s="45"/>
      <c r="AZ970" s="45"/>
      <c r="BA970" s="45"/>
      <c r="BB970" s="45"/>
      <c r="BC970" s="45"/>
      <c r="BD970" s="45"/>
      <c r="BE970" s="45"/>
      <c r="BF970" s="45"/>
      <c r="BG970" s="45"/>
      <c r="BH970" s="45"/>
      <c r="BI970" s="45"/>
      <c r="BJ970" s="45"/>
      <c r="BK970" s="45"/>
      <c r="BL970" s="45"/>
      <c r="BM970" s="45"/>
      <c r="BN970" s="45"/>
      <c r="BO970" s="45"/>
      <c r="BP970" s="45"/>
      <c r="BQ970" s="45"/>
      <c r="BR970" s="45"/>
      <c r="BS970" s="45"/>
      <c r="BT970" s="45"/>
      <c r="BU970" s="45"/>
      <c r="BV970" s="45"/>
      <c r="BW970" s="45"/>
      <c r="BX970" s="45"/>
      <c r="BY970" s="45"/>
      <c r="BZ970" s="45"/>
      <c r="CA970" s="45"/>
      <c r="CB970" s="45"/>
      <c r="CC970" s="45"/>
      <c r="CD970" s="45"/>
      <c r="CE970" s="45"/>
      <c r="CF970" s="45"/>
      <c r="CG970" s="45"/>
    </row>
    <row r="971" spans="1:85" s="46" customFormat="1" outlineLevel="2" x14ac:dyDescent="0.15">
      <c r="A971" s="10">
        <v>2016</v>
      </c>
      <c r="B971" s="21" t="s">
        <v>591</v>
      </c>
      <c r="C971" s="26" t="s">
        <v>592</v>
      </c>
      <c r="D971" s="21" t="s">
        <v>1413</v>
      </c>
      <c r="E971" s="21" t="s">
        <v>2269</v>
      </c>
      <c r="F971" s="10">
        <v>4</v>
      </c>
      <c r="G971" s="21" t="s">
        <v>624</v>
      </c>
      <c r="H971" s="71" t="s">
        <v>625</v>
      </c>
      <c r="I971" s="21" t="s">
        <v>23</v>
      </c>
      <c r="J971" s="21" t="s">
        <v>52</v>
      </c>
      <c r="K971" s="21" t="s">
        <v>300</v>
      </c>
      <c r="L971" s="10">
        <v>100</v>
      </c>
      <c r="M971" s="10">
        <v>128</v>
      </c>
      <c r="N971" s="21" t="s">
        <v>2262</v>
      </c>
      <c r="O971" s="21" t="s">
        <v>2206</v>
      </c>
      <c r="P971" s="21" t="s">
        <v>28</v>
      </c>
      <c r="Q971" s="21" t="s">
        <v>1951</v>
      </c>
      <c r="R971" s="21" t="s">
        <v>2263</v>
      </c>
      <c r="S971" s="10">
        <v>1</v>
      </c>
      <c r="T971" s="10">
        <v>51</v>
      </c>
      <c r="U971" s="10">
        <v>51</v>
      </c>
      <c r="V971" s="21" t="s">
        <v>29</v>
      </c>
      <c r="W971" s="21" t="s">
        <v>29</v>
      </c>
      <c r="X971" s="10"/>
      <c r="Y971" s="28">
        <f>IF(M971&lt;25,1,1+(M971-25)/M971)</f>
        <v>1.8046875</v>
      </c>
      <c r="Z971" s="10">
        <v>1</v>
      </c>
      <c r="AA971" s="28"/>
      <c r="AB971" s="28"/>
      <c r="AC971" s="28">
        <f>U971*Z971*Y971</f>
        <v>92.0390625</v>
      </c>
      <c r="AD971" s="10"/>
      <c r="AE971" s="49"/>
      <c r="AF971" s="45"/>
      <c r="AG971" s="45"/>
      <c r="AH971" s="45"/>
      <c r="AI971" s="45"/>
      <c r="AJ971" s="45"/>
      <c r="AK971" s="45"/>
      <c r="AL971" s="45"/>
      <c r="AM971" s="45"/>
      <c r="AN971" s="45"/>
      <c r="AO971" s="45"/>
      <c r="AP971" s="45"/>
      <c r="AQ971" s="45"/>
      <c r="AR971" s="45"/>
      <c r="AS971" s="45"/>
      <c r="AT971" s="45"/>
      <c r="AU971" s="45"/>
      <c r="AV971" s="45"/>
      <c r="AW971" s="45"/>
      <c r="AX971" s="45"/>
      <c r="AY971" s="45"/>
      <c r="AZ971" s="45"/>
      <c r="BA971" s="45"/>
      <c r="BB971" s="45"/>
      <c r="BC971" s="45"/>
      <c r="BD971" s="45"/>
      <c r="BE971" s="45"/>
      <c r="BF971" s="45"/>
      <c r="BG971" s="45"/>
      <c r="BH971" s="45"/>
      <c r="BI971" s="45"/>
      <c r="BJ971" s="45"/>
      <c r="BK971" s="45"/>
      <c r="BL971" s="45"/>
      <c r="BM971" s="45"/>
      <c r="BN971" s="45"/>
      <c r="BO971" s="45"/>
      <c r="BP971" s="45"/>
      <c r="BQ971" s="45"/>
      <c r="BR971" s="45"/>
      <c r="BS971" s="45"/>
      <c r="BT971" s="45"/>
      <c r="BU971" s="45"/>
      <c r="BV971" s="45"/>
      <c r="BW971" s="45"/>
      <c r="BX971" s="45"/>
      <c r="BY971" s="45"/>
      <c r="BZ971" s="45"/>
      <c r="CA971" s="45"/>
      <c r="CB971" s="45"/>
      <c r="CC971" s="45"/>
      <c r="CD971" s="45"/>
      <c r="CE971" s="45"/>
      <c r="CF971" s="45"/>
      <c r="CG971" s="45"/>
    </row>
    <row r="972" spans="1:85" s="46" customFormat="1" outlineLevel="2" x14ac:dyDescent="0.15">
      <c r="A972" s="10">
        <v>2014</v>
      </c>
      <c r="B972" s="21" t="s">
        <v>1347</v>
      </c>
      <c r="C972" s="26" t="s">
        <v>1348</v>
      </c>
      <c r="D972" s="21" t="s">
        <v>1379</v>
      </c>
      <c r="E972" s="19" t="s">
        <v>2491</v>
      </c>
      <c r="F972" s="10" t="s">
        <v>2492</v>
      </c>
      <c r="G972" s="21" t="s">
        <v>624</v>
      </c>
      <c r="H972" s="71" t="s">
        <v>2490</v>
      </c>
      <c r="I972" s="21" t="s">
        <v>163</v>
      </c>
      <c r="J972" s="21" t="s">
        <v>24</v>
      </c>
      <c r="K972" s="21" t="s">
        <v>25</v>
      </c>
      <c r="L972" s="10">
        <v>124</v>
      </c>
      <c r="M972" s="10">
        <v>115</v>
      </c>
      <c r="N972" s="21" t="s">
        <v>29</v>
      </c>
      <c r="O972" s="21" t="s">
        <v>29</v>
      </c>
      <c r="P972" s="21" t="s">
        <v>28</v>
      </c>
      <c r="Q972" s="21" t="s">
        <v>1349</v>
      </c>
      <c r="R972" s="21" t="s">
        <v>1350</v>
      </c>
      <c r="S972" s="10">
        <v>1</v>
      </c>
      <c r="T972" s="21" t="s">
        <v>31</v>
      </c>
      <c r="U972" s="21" t="s">
        <v>31</v>
      </c>
      <c r="V972" s="21" t="s">
        <v>31</v>
      </c>
      <c r="W972" s="21" t="s">
        <v>31</v>
      </c>
      <c r="X972" s="10"/>
      <c r="Y972" s="28">
        <f>IF(M972&lt;25,1,1+(M972-25)/M972)</f>
        <v>1.7826086956521738</v>
      </c>
      <c r="Z972" s="10"/>
      <c r="AA972" s="28"/>
      <c r="AB972" s="28"/>
      <c r="AC972" s="28">
        <f>6*Y972*1</f>
        <v>10.695652173913043</v>
      </c>
      <c r="AD972" s="10"/>
      <c r="AE972" s="49"/>
      <c r="AF972" s="45"/>
      <c r="AG972" s="45"/>
      <c r="AH972" s="45"/>
      <c r="AI972" s="45"/>
      <c r="AJ972" s="45"/>
      <c r="AK972" s="45"/>
      <c r="AL972" s="45"/>
      <c r="AM972" s="45"/>
      <c r="AN972" s="45"/>
      <c r="AO972" s="45"/>
      <c r="AP972" s="45"/>
      <c r="AQ972" s="45"/>
      <c r="AR972" s="45"/>
      <c r="AS972" s="45"/>
      <c r="AT972" s="45"/>
      <c r="AU972" s="45"/>
      <c r="AV972" s="45"/>
      <c r="AW972" s="45"/>
      <c r="AX972" s="45"/>
      <c r="AY972" s="45"/>
      <c r="AZ972" s="45"/>
      <c r="BA972" s="45"/>
      <c r="BB972" s="45"/>
      <c r="BC972" s="45"/>
      <c r="BD972" s="45"/>
      <c r="BE972" s="45"/>
      <c r="BF972" s="45"/>
      <c r="BG972" s="45"/>
      <c r="BH972" s="45"/>
      <c r="BI972" s="45"/>
      <c r="BJ972" s="45"/>
      <c r="BK972" s="45"/>
      <c r="BL972" s="45"/>
      <c r="BM972" s="45"/>
      <c r="BN972" s="45"/>
      <c r="BO972" s="45"/>
      <c r="BP972" s="45"/>
      <c r="BQ972" s="45"/>
      <c r="BR972" s="45"/>
      <c r="BS972" s="45"/>
      <c r="BT972" s="45"/>
      <c r="BU972" s="45"/>
      <c r="BV972" s="45"/>
      <c r="BW972" s="45"/>
      <c r="BX972" s="45"/>
      <c r="BY972" s="45"/>
      <c r="BZ972" s="45"/>
      <c r="CA972" s="45"/>
      <c r="CB972" s="45"/>
      <c r="CC972" s="45"/>
      <c r="CD972" s="45"/>
      <c r="CE972" s="45"/>
      <c r="CF972" s="45"/>
      <c r="CG972" s="45"/>
    </row>
    <row r="973" spans="1:85" s="46" customFormat="1" outlineLevel="2" x14ac:dyDescent="0.15">
      <c r="A973" s="57"/>
      <c r="B973" s="52"/>
      <c r="C973" s="58"/>
      <c r="D973" s="52"/>
      <c r="E973" s="52" t="s">
        <v>2798</v>
      </c>
      <c r="F973" s="52"/>
      <c r="G973" s="21" t="s">
        <v>624</v>
      </c>
      <c r="H973" s="78" t="s">
        <v>2981</v>
      </c>
      <c r="I973" s="52"/>
      <c r="J973" s="52"/>
      <c r="K973" s="52"/>
      <c r="L973" s="52"/>
      <c r="M973" s="53">
        <v>9</v>
      </c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4"/>
      <c r="Y973" s="55"/>
      <c r="Z973" s="54"/>
      <c r="AA973" s="55"/>
      <c r="AB973" s="55"/>
      <c r="AC973" s="55">
        <f>2*M973</f>
        <v>18</v>
      </c>
      <c r="AD973" s="54"/>
      <c r="AE973" s="49"/>
      <c r="AF973" s="45"/>
      <c r="AG973" s="45"/>
      <c r="AH973" s="45"/>
      <c r="AI973" s="45"/>
      <c r="AJ973" s="45"/>
      <c r="AK973" s="45"/>
      <c r="AL973" s="45"/>
      <c r="AM973" s="45"/>
      <c r="AN973" s="45"/>
      <c r="AO973" s="45"/>
      <c r="AP973" s="45"/>
      <c r="AQ973" s="45"/>
      <c r="AR973" s="45"/>
      <c r="AS973" s="45"/>
      <c r="AT973" s="45"/>
      <c r="AU973" s="45"/>
      <c r="AV973" s="45"/>
      <c r="AW973" s="45"/>
      <c r="AX973" s="45"/>
      <c r="AY973" s="45"/>
      <c r="AZ973" s="45"/>
      <c r="BA973" s="45"/>
      <c r="BB973" s="45"/>
      <c r="BC973" s="45"/>
      <c r="BD973" s="45"/>
      <c r="BE973" s="45"/>
      <c r="BF973" s="45"/>
      <c r="BG973" s="45"/>
      <c r="BH973" s="45"/>
      <c r="BI973" s="45"/>
      <c r="BJ973" s="45"/>
      <c r="BK973" s="45"/>
      <c r="BL973" s="45"/>
      <c r="BM973" s="45"/>
      <c r="BN973" s="45"/>
      <c r="BO973" s="45"/>
      <c r="BP973" s="45"/>
      <c r="BQ973" s="45"/>
      <c r="BR973" s="45"/>
      <c r="BS973" s="45"/>
      <c r="BT973" s="45"/>
      <c r="BU973" s="45"/>
      <c r="BV973" s="45"/>
      <c r="BW973" s="45"/>
      <c r="BX973" s="45"/>
      <c r="BY973" s="45"/>
      <c r="BZ973" s="45"/>
      <c r="CA973" s="45"/>
      <c r="CB973" s="45"/>
      <c r="CC973" s="45"/>
      <c r="CD973" s="45"/>
      <c r="CE973" s="45"/>
      <c r="CF973" s="45"/>
      <c r="CG973" s="45"/>
    </row>
    <row r="974" spans="1:85" s="46" customFormat="1" outlineLevel="1" x14ac:dyDescent="0.15">
      <c r="A974" s="57"/>
      <c r="B974" s="52"/>
      <c r="C974" s="58"/>
      <c r="D974" s="52"/>
      <c r="E974" s="52"/>
      <c r="F974" s="52"/>
      <c r="G974" s="88" t="s">
        <v>3196</v>
      </c>
      <c r="H974" s="78"/>
      <c r="I974" s="52"/>
      <c r="J974" s="52"/>
      <c r="K974" s="52"/>
      <c r="L974" s="52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4"/>
      <c r="Y974" s="55"/>
      <c r="Z974" s="54"/>
      <c r="AA974" s="55"/>
      <c r="AB974" s="55"/>
      <c r="AC974" s="55">
        <f>SUBTOTAL(9,AC967:AC973)</f>
        <v>477.98162825415994</v>
      </c>
      <c r="AD974" s="54"/>
      <c r="AE974" s="49"/>
      <c r="AF974" s="45"/>
      <c r="AG974" s="45"/>
      <c r="AH974" s="45"/>
      <c r="AI974" s="45"/>
      <c r="AJ974" s="45"/>
      <c r="AK974" s="45"/>
      <c r="AL974" s="45"/>
      <c r="AM974" s="45"/>
      <c r="AN974" s="45"/>
      <c r="AO974" s="45"/>
      <c r="AP974" s="45"/>
      <c r="AQ974" s="45"/>
      <c r="AR974" s="45"/>
      <c r="AS974" s="45"/>
      <c r="AT974" s="45"/>
      <c r="AU974" s="45"/>
      <c r="AV974" s="45"/>
      <c r="AW974" s="45"/>
      <c r="AX974" s="45"/>
      <c r="AY974" s="45"/>
      <c r="AZ974" s="45"/>
      <c r="BA974" s="45"/>
      <c r="BB974" s="45"/>
      <c r="BC974" s="45"/>
      <c r="BD974" s="45"/>
      <c r="BE974" s="45"/>
      <c r="BF974" s="45"/>
      <c r="BG974" s="45"/>
      <c r="BH974" s="45"/>
      <c r="BI974" s="45"/>
      <c r="BJ974" s="45"/>
      <c r="BK974" s="45"/>
      <c r="BL974" s="45"/>
      <c r="BM974" s="45"/>
      <c r="BN974" s="45"/>
      <c r="BO974" s="45"/>
      <c r="BP974" s="45"/>
      <c r="BQ974" s="45"/>
      <c r="BR974" s="45"/>
      <c r="BS974" s="45"/>
      <c r="BT974" s="45"/>
      <c r="BU974" s="45"/>
      <c r="BV974" s="45"/>
      <c r="BW974" s="45"/>
      <c r="BX974" s="45"/>
      <c r="BY974" s="45"/>
      <c r="BZ974" s="45"/>
      <c r="CA974" s="45"/>
      <c r="CB974" s="45"/>
      <c r="CC974" s="45"/>
      <c r="CD974" s="45"/>
      <c r="CE974" s="45"/>
      <c r="CF974" s="45"/>
      <c r="CG974" s="45"/>
    </row>
    <row r="975" spans="1:85" s="46" customFormat="1" outlineLevel="2" x14ac:dyDescent="0.15">
      <c r="A975" s="10">
        <v>2015</v>
      </c>
      <c r="B975" s="21" t="s">
        <v>109</v>
      </c>
      <c r="C975" s="26" t="s">
        <v>110</v>
      </c>
      <c r="D975" s="21" t="s">
        <v>1379</v>
      </c>
      <c r="E975" s="21" t="s">
        <v>2280</v>
      </c>
      <c r="F975" s="10">
        <v>3</v>
      </c>
      <c r="G975" s="21" t="s">
        <v>111</v>
      </c>
      <c r="H975" s="71" t="s">
        <v>112</v>
      </c>
      <c r="I975" s="21" t="s">
        <v>23</v>
      </c>
      <c r="J975" s="21" t="s">
        <v>24</v>
      </c>
      <c r="K975" s="21" t="s">
        <v>25</v>
      </c>
      <c r="L975" s="10">
        <v>31</v>
      </c>
      <c r="M975" s="10">
        <v>35</v>
      </c>
      <c r="N975" s="21" t="s">
        <v>74</v>
      </c>
      <c r="O975" s="21" t="s">
        <v>113</v>
      </c>
      <c r="P975" s="21" t="s">
        <v>28</v>
      </c>
      <c r="Q975" s="21" t="s">
        <v>48</v>
      </c>
      <c r="R975" s="21" t="s">
        <v>114</v>
      </c>
      <c r="S975" s="10">
        <v>1</v>
      </c>
      <c r="T975" s="10">
        <v>48</v>
      </c>
      <c r="U975" s="10">
        <v>48</v>
      </c>
      <c r="V975" s="21" t="s">
        <v>31</v>
      </c>
      <c r="W975" s="21" t="s">
        <v>31</v>
      </c>
      <c r="X975" s="10"/>
      <c r="Y975" s="28">
        <f>IF(M975&lt;25,1,1+(M975-25)/M975)</f>
        <v>1.2857142857142856</v>
      </c>
      <c r="Z975" s="10">
        <v>1</v>
      </c>
      <c r="AA975" s="28">
        <f>U975*Y975*Z975</f>
        <v>61.714285714285708</v>
      </c>
      <c r="AB975" s="28"/>
      <c r="AC975" s="28">
        <f>AA975+AB975</f>
        <v>61.714285714285708</v>
      </c>
      <c r="AD975" s="10"/>
      <c r="AE975" s="49"/>
      <c r="AF975" s="45"/>
      <c r="AG975" s="45"/>
      <c r="AH975" s="45"/>
      <c r="AI975" s="45"/>
      <c r="AJ975" s="45"/>
      <c r="AK975" s="45"/>
      <c r="AL975" s="45"/>
      <c r="AM975" s="45"/>
      <c r="AN975" s="45"/>
      <c r="AO975" s="45"/>
      <c r="AP975" s="45"/>
      <c r="AQ975" s="45"/>
      <c r="AR975" s="45"/>
      <c r="AS975" s="45"/>
      <c r="AT975" s="45"/>
      <c r="AU975" s="45"/>
      <c r="AV975" s="45"/>
      <c r="AW975" s="45"/>
      <c r="AX975" s="45"/>
      <c r="AY975" s="45"/>
      <c r="AZ975" s="45"/>
      <c r="BA975" s="45"/>
      <c r="BB975" s="45"/>
      <c r="BC975" s="45"/>
      <c r="BD975" s="45"/>
      <c r="BE975" s="45"/>
      <c r="BF975" s="45"/>
      <c r="BG975" s="45"/>
      <c r="BH975" s="45"/>
      <c r="BI975" s="45"/>
      <c r="BJ975" s="45"/>
      <c r="BK975" s="45"/>
      <c r="BL975" s="45"/>
      <c r="BM975" s="45"/>
      <c r="BN975" s="45"/>
      <c r="BO975" s="45"/>
      <c r="BP975" s="45"/>
      <c r="BQ975" s="45"/>
      <c r="BR975" s="45"/>
      <c r="BS975" s="45"/>
      <c r="BT975" s="45"/>
      <c r="BU975" s="45"/>
      <c r="BV975" s="45"/>
      <c r="BW975" s="45"/>
      <c r="BX975" s="45"/>
      <c r="BY975" s="45"/>
      <c r="BZ975" s="45"/>
      <c r="CA975" s="45"/>
      <c r="CB975" s="45"/>
      <c r="CC975" s="45"/>
      <c r="CD975" s="45"/>
      <c r="CE975" s="45"/>
      <c r="CF975" s="45"/>
      <c r="CG975" s="45"/>
    </row>
    <row r="976" spans="1:85" s="46" customFormat="1" outlineLevel="2" x14ac:dyDescent="0.15">
      <c r="A976" s="10">
        <v>2015</v>
      </c>
      <c r="B976" s="21" t="s">
        <v>1748</v>
      </c>
      <c r="C976" s="26" t="s">
        <v>1749</v>
      </c>
      <c r="D976" s="21" t="s">
        <v>1413</v>
      </c>
      <c r="E976" s="21" t="s">
        <v>2281</v>
      </c>
      <c r="F976" s="10">
        <v>3</v>
      </c>
      <c r="G976" s="21" t="s">
        <v>111</v>
      </c>
      <c r="H976" s="71" t="s">
        <v>112</v>
      </c>
      <c r="I976" s="21" t="s">
        <v>23</v>
      </c>
      <c r="J976" s="21" t="s">
        <v>24</v>
      </c>
      <c r="K976" s="21" t="s">
        <v>25</v>
      </c>
      <c r="L976" s="10">
        <v>31</v>
      </c>
      <c r="M976" s="10">
        <v>34</v>
      </c>
      <c r="N976" s="21" t="s">
        <v>1425</v>
      </c>
      <c r="O976" s="21" t="s">
        <v>744</v>
      </c>
      <c r="P976" s="21" t="s">
        <v>28</v>
      </c>
      <c r="Q976" s="21" t="s">
        <v>1686</v>
      </c>
      <c r="R976" s="21" t="s">
        <v>1750</v>
      </c>
      <c r="S976" s="10">
        <v>1</v>
      </c>
      <c r="T976" s="10">
        <v>48</v>
      </c>
      <c r="U976" s="10">
        <v>48</v>
      </c>
      <c r="V976" s="21" t="s">
        <v>31</v>
      </c>
      <c r="W976" s="21" t="s">
        <v>31</v>
      </c>
      <c r="X976" s="10"/>
      <c r="Y976" s="28">
        <f>IF(M976&lt;25,1,1+(M976-25)/M976)</f>
        <v>1.2647058823529411</v>
      </c>
      <c r="Z976" s="10">
        <v>2</v>
      </c>
      <c r="AA976" s="28">
        <f>U976*Y976*Z976</f>
        <v>121.41176470588235</v>
      </c>
      <c r="AB976" s="28"/>
      <c r="AC976" s="28">
        <f>AA976+AB976</f>
        <v>121.41176470588235</v>
      </c>
      <c r="AD976" s="10"/>
      <c r="AE976" s="49"/>
      <c r="AF976" s="45"/>
      <c r="AG976" s="45"/>
      <c r="AH976" s="45"/>
      <c r="AI976" s="45"/>
      <c r="AJ976" s="45"/>
      <c r="AK976" s="45"/>
      <c r="AL976" s="45"/>
      <c r="AM976" s="45"/>
      <c r="AN976" s="45"/>
      <c r="AO976" s="45"/>
      <c r="AP976" s="45"/>
      <c r="AQ976" s="45"/>
      <c r="AR976" s="45"/>
      <c r="AS976" s="45"/>
      <c r="AT976" s="45"/>
      <c r="AU976" s="45"/>
      <c r="AV976" s="45"/>
      <c r="AW976" s="45"/>
      <c r="AX976" s="45"/>
      <c r="AY976" s="45"/>
      <c r="AZ976" s="45"/>
      <c r="BA976" s="45"/>
      <c r="BB976" s="45"/>
      <c r="BC976" s="45"/>
      <c r="BD976" s="45"/>
      <c r="BE976" s="45"/>
      <c r="BF976" s="45"/>
      <c r="BG976" s="45"/>
      <c r="BH976" s="45"/>
      <c r="BI976" s="45"/>
      <c r="BJ976" s="45"/>
      <c r="BK976" s="45"/>
      <c r="BL976" s="45"/>
      <c r="BM976" s="45"/>
      <c r="BN976" s="45"/>
      <c r="BO976" s="45"/>
      <c r="BP976" s="45"/>
      <c r="BQ976" s="45"/>
      <c r="BR976" s="45"/>
      <c r="BS976" s="45"/>
      <c r="BT976" s="45"/>
      <c r="BU976" s="45"/>
      <c r="BV976" s="45"/>
      <c r="BW976" s="45"/>
      <c r="BX976" s="45"/>
      <c r="BY976" s="45"/>
      <c r="BZ976" s="45"/>
      <c r="CA976" s="45"/>
      <c r="CB976" s="45"/>
      <c r="CC976" s="45"/>
      <c r="CD976" s="45"/>
      <c r="CE976" s="45"/>
      <c r="CF976" s="45"/>
      <c r="CG976" s="45"/>
    </row>
    <row r="977" spans="1:85" s="46" customFormat="1" outlineLevel="2" x14ac:dyDescent="0.15">
      <c r="A977" s="21"/>
      <c r="B977" s="21"/>
      <c r="C977" s="21" t="s">
        <v>2701</v>
      </c>
      <c r="D977" s="21" t="s">
        <v>2580</v>
      </c>
      <c r="E977" s="21" t="s">
        <v>2581</v>
      </c>
      <c r="F977" s="21"/>
      <c r="G977" s="21" t="s">
        <v>111</v>
      </c>
      <c r="H977" s="71" t="s">
        <v>2702</v>
      </c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 t="s">
        <v>29</v>
      </c>
      <c r="AC977" s="21">
        <v>16</v>
      </c>
      <c r="AD977" s="21" t="s">
        <v>2745</v>
      </c>
      <c r="AE977" s="49"/>
      <c r="AF977" s="45"/>
      <c r="AG977" s="45"/>
      <c r="AH977" s="45"/>
      <c r="AI977" s="45"/>
      <c r="AJ977" s="45"/>
      <c r="AK977" s="45"/>
      <c r="AL977" s="45"/>
      <c r="AM977" s="45"/>
      <c r="AN977" s="45"/>
      <c r="AO977" s="45"/>
      <c r="AP977" s="45"/>
      <c r="AQ977" s="45"/>
      <c r="AR977" s="45"/>
      <c r="AS977" s="45"/>
      <c r="AT977" s="45"/>
      <c r="AU977" s="45"/>
      <c r="AV977" s="45"/>
      <c r="AW977" s="45"/>
      <c r="AX977" s="45"/>
      <c r="AY977" s="45"/>
      <c r="AZ977" s="45"/>
      <c r="BA977" s="45"/>
      <c r="BB977" s="45"/>
      <c r="BC977" s="45"/>
      <c r="BD977" s="45"/>
      <c r="BE977" s="45"/>
      <c r="BF977" s="45"/>
      <c r="BG977" s="45"/>
      <c r="BH977" s="45"/>
      <c r="BI977" s="45"/>
      <c r="BJ977" s="45"/>
      <c r="BK977" s="45"/>
      <c r="BL977" s="45"/>
      <c r="BM977" s="45"/>
      <c r="BN977" s="45"/>
      <c r="BO977" s="45"/>
      <c r="BP977" s="45"/>
      <c r="BQ977" s="45"/>
      <c r="BR977" s="45"/>
      <c r="BS977" s="45"/>
      <c r="BT977" s="45"/>
      <c r="BU977" s="45"/>
      <c r="BV977" s="45"/>
      <c r="BW977" s="45"/>
      <c r="BX977" s="45"/>
      <c r="BY977" s="45"/>
      <c r="BZ977" s="45"/>
      <c r="CA977" s="45"/>
      <c r="CB977" s="45"/>
      <c r="CC977" s="45"/>
      <c r="CD977" s="45"/>
      <c r="CE977" s="45"/>
      <c r="CF977" s="45"/>
      <c r="CG977" s="45"/>
    </row>
    <row r="978" spans="1:85" s="46" customFormat="1" outlineLevel="2" x14ac:dyDescent="0.15">
      <c r="A978" s="10"/>
      <c r="B978" s="10"/>
      <c r="C978" s="25"/>
      <c r="D978" s="10"/>
      <c r="E978" s="27" t="s">
        <v>2320</v>
      </c>
      <c r="F978" s="10"/>
      <c r="G978" s="21" t="s">
        <v>111</v>
      </c>
      <c r="H978" s="72" t="s">
        <v>112</v>
      </c>
      <c r="I978" s="10"/>
      <c r="J978" s="10"/>
      <c r="K978" s="10"/>
      <c r="L978" s="10"/>
      <c r="M978" s="29">
        <v>1</v>
      </c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28"/>
      <c r="Z978" s="10"/>
      <c r="AA978" s="28"/>
      <c r="AB978" s="28"/>
      <c r="AC978" s="28">
        <f>M978*14</f>
        <v>14</v>
      </c>
      <c r="AD978" s="10"/>
      <c r="AE978" s="49"/>
      <c r="AF978" s="45"/>
      <c r="AG978" s="45"/>
      <c r="AH978" s="45"/>
      <c r="AI978" s="45"/>
      <c r="AJ978" s="45"/>
      <c r="AK978" s="45"/>
      <c r="AL978" s="45"/>
      <c r="AM978" s="45"/>
      <c r="AN978" s="45"/>
      <c r="AO978" s="45"/>
      <c r="AP978" s="45"/>
      <c r="AQ978" s="45"/>
      <c r="AR978" s="45"/>
      <c r="AS978" s="45"/>
      <c r="AT978" s="45"/>
      <c r="AU978" s="45"/>
      <c r="AV978" s="45"/>
      <c r="AW978" s="45"/>
      <c r="AX978" s="45"/>
      <c r="AY978" s="45"/>
      <c r="AZ978" s="45"/>
      <c r="BA978" s="45"/>
      <c r="BB978" s="45"/>
      <c r="BC978" s="45"/>
      <c r="BD978" s="45"/>
      <c r="BE978" s="45"/>
      <c r="BF978" s="45"/>
      <c r="BG978" s="45"/>
      <c r="BH978" s="45"/>
      <c r="BI978" s="45"/>
      <c r="BJ978" s="45"/>
      <c r="BK978" s="45"/>
      <c r="BL978" s="45"/>
      <c r="BM978" s="45"/>
      <c r="BN978" s="45"/>
      <c r="BO978" s="45"/>
      <c r="BP978" s="45"/>
      <c r="BQ978" s="45"/>
      <c r="BR978" s="45"/>
      <c r="BS978" s="45"/>
      <c r="BT978" s="45"/>
      <c r="BU978" s="45"/>
      <c r="BV978" s="45"/>
      <c r="BW978" s="45"/>
      <c r="BX978" s="45"/>
      <c r="BY978" s="45"/>
      <c r="BZ978" s="45"/>
      <c r="CA978" s="45"/>
      <c r="CB978" s="45"/>
      <c r="CC978" s="45"/>
      <c r="CD978" s="45"/>
      <c r="CE978" s="45"/>
      <c r="CF978" s="45"/>
      <c r="CG978" s="45"/>
    </row>
    <row r="979" spans="1:85" s="46" customFormat="1" ht="27" outlineLevel="2" x14ac:dyDescent="0.15">
      <c r="A979" s="21"/>
      <c r="B979" s="21"/>
      <c r="C979" s="26" t="s">
        <v>2424</v>
      </c>
      <c r="D979" s="21"/>
      <c r="E979" s="21" t="s">
        <v>2385</v>
      </c>
      <c r="F979" s="21"/>
      <c r="G979" s="21" t="s">
        <v>111</v>
      </c>
      <c r="H979" s="71" t="s">
        <v>2478</v>
      </c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  <c r="AA979" s="21"/>
      <c r="AB979" s="21"/>
      <c r="AC979" s="28">
        <v>15</v>
      </c>
      <c r="AD979" s="10"/>
      <c r="AE979" s="49"/>
      <c r="AF979" s="45"/>
      <c r="AG979" s="45"/>
      <c r="AH979" s="45"/>
      <c r="AI979" s="45"/>
      <c r="AJ979" s="45"/>
      <c r="AK979" s="45"/>
      <c r="AL979" s="45"/>
      <c r="AM979" s="45"/>
      <c r="AN979" s="45"/>
      <c r="AO979" s="45"/>
      <c r="AP979" s="45"/>
      <c r="AQ979" s="45"/>
      <c r="AR979" s="45"/>
      <c r="AS979" s="45"/>
      <c r="AT979" s="45"/>
      <c r="AU979" s="45"/>
      <c r="AV979" s="45"/>
      <c r="AW979" s="45"/>
      <c r="AX979" s="45"/>
      <c r="AY979" s="45"/>
      <c r="AZ979" s="45"/>
      <c r="BA979" s="45"/>
      <c r="BB979" s="45"/>
      <c r="BC979" s="45"/>
      <c r="BD979" s="45"/>
      <c r="BE979" s="45"/>
      <c r="BF979" s="45"/>
      <c r="BG979" s="45"/>
      <c r="BH979" s="45"/>
      <c r="BI979" s="45"/>
      <c r="BJ979" s="45"/>
      <c r="BK979" s="45"/>
      <c r="BL979" s="45"/>
      <c r="BM979" s="45"/>
      <c r="BN979" s="45"/>
      <c r="BO979" s="45"/>
      <c r="BP979" s="45"/>
      <c r="BQ979" s="45"/>
      <c r="BR979" s="45"/>
      <c r="BS979" s="45"/>
      <c r="BT979" s="45"/>
      <c r="BU979" s="45"/>
      <c r="BV979" s="45"/>
      <c r="BW979" s="45"/>
      <c r="BX979" s="45"/>
      <c r="BY979" s="45"/>
      <c r="BZ979" s="45"/>
      <c r="CA979" s="45"/>
      <c r="CB979" s="45"/>
      <c r="CC979" s="45"/>
      <c r="CD979" s="45"/>
      <c r="CE979" s="45"/>
      <c r="CF979" s="45"/>
      <c r="CG979" s="45"/>
    </row>
    <row r="980" spans="1:85" s="46" customFormat="1" ht="27" outlineLevel="2" x14ac:dyDescent="0.15">
      <c r="A980" s="21"/>
      <c r="B980" s="21"/>
      <c r="C980" s="26" t="s">
        <v>2350</v>
      </c>
      <c r="D980" s="21"/>
      <c r="E980" s="21" t="s">
        <v>2385</v>
      </c>
      <c r="F980" s="21"/>
      <c r="G980" s="21" t="s">
        <v>111</v>
      </c>
      <c r="H980" s="71" t="s">
        <v>2381</v>
      </c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  <c r="AA980" s="21"/>
      <c r="AB980" s="21"/>
      <c r="AC980" s="28">
        <v>15</v>
      </c>
      <c r="AD980" s="10"/>
      <c r="AE980" s="49"/>
      <c r="AF980" s="45"/>
      <c r="AG980" s="45"/>
      <c r="AH980" s="45"/>
      <c r="AI980" s="45"/>
      <c r="AJ980" s="45"/>
      <c r="AK980" s="45"/>
      <c r="AL980" s="45"/>
      <c r="AM980" s="45"/>
      <c r="AN980" s="45"/>
      <c r="AO980" s="45"/>
      <c r="AP980" s="45"/>
      <c r="AQ980" s="45"/>
      <c r="AR980" s="45"/>
      <c r="AS980" s="45"/>
      <c r="AT980" s="45"/>
      <c r="AU980" s="45"/>
      <c r="AV980" s="45"/>
      <c r="AW980" s="45"/>
      <c r="AX980" s="45"/>
      <c r="AY980" s="45"/>
      <c r="AZ980" s="45"/>
      <c r="BA980" s="45"/>
      <c r="BB980" s="45"/>
      <c r="BC980" s="45"/>
      <c r="BD980" s="45"/>
      <c r="BE980" s="45"/>
      <c r="BF980" s="45"/>
      <c r="BG980" s="45"/>
      <c r="BH980" s="45"/>
      <c r="BI980" s="45"/>
      <c r="BJ980" s="45"/>
      <c r="BK980" s="45"/>
      <c r="BL980" s="45"/>
      <c r="BM980" s="45"/>
      <c r="BN980" s="45"/>
      <c r="BO980" s="45"/>
      <c r="BP980" s="45"/>
      <c r="BQ980" s="45"/>
      <c r="BR980" s="45"/>
      <c r="BS980" s="45"/>
      <c r="BT980" s="45"/>
      <c r="BU980" s="45"/>
      <c r="BV980" s="45"/>
      <c r="BW980" s="45"/>
      <c r="BX980" s="45"/>
      <c r="BY980" s="45"/>
      <c r="BZ980" s="45"/>
      <c r="CA980" s="45"/>
      <c r="CB980" s="45"/>
      <c r="CC980" s="45"/>
      <c r="CD980" s="45"/>
      <c r="CE980" s="45"/>
      <c r="CF980" s="45"/>
      <c r="CG980" s="45"/>
    </row>
    <row r="981" spans="1:85" s="46" customFormat="1" outlineLevel="2" x14ac:dyDescent="0.15">
      <c r="A981" s="57"/>
      <c r="B981" s="52"/>
      <c r="C981" s="58"/>
      <c r="D981" s="52"/>
      <c r="E981" s="52" t="s">
        <v>2798</v>
      </c>
      <c r="F981" s="52"/>
      <c r="G981" s="21" t="s">
        <v>111</v>
      </c>
      <c r="H981" s="78" t="s">
        <v>2982</v>
      </c>
      <c r="I981" s="52"/>
      <c r="J981" s="52"/>
      <c r="K981" s="52"/>
      <c r="L981" s="52"/>
      <c r="M981" s="53">
        <v>9</v>
      </c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4"/>
      <c r="Y981" s="55"/>
      <c r="Z981" s="54"/>
      <c r="AA981" s="55"/>
      <c r="AB981" s="55"/>
      <c r="AC981" s="55">
        <f>2*M981</f>
        <v>18</v>
      </c>
      <c r="AD981" s="54"/>
      <c r="AE981" s="49"/>
      <c r="AF981" s="45"/>
      <c r="AG981" s="45"/>
      <c r="AH981" s="45"/>
      <c r="AI981" s="45"/>
      <c r="AJ981" s="45"/>
      <c r="AK981" s="45"/>
      <c r="AL981" s="45"/>
      <c r="AM981" s="45"/>
      <c r="AN981" s="45"/>
      <c r="AO981" s="45"/>
      <c r="AP981" s="45"/>
      <c r="AQ981" s="45"/>
      <c r="AR981" s="45"/>
      <c r="AS981" s="45"/>
      <c r="AT981" s="45"/>
      <c r="AU981" s="45"/>
      <c r="AV981" s="45"/>
      <c r="AW981" s="45"/>
      <c r="AX981" s="45"/>
      <c r="AY981" s="45"/>
      <c r="AZ981" s="45"/>
      <c r="BA981" s="45"/>
      <c r="BB981" s="45"/>
      <c r="BC981" s="45"/>
      <c r="BD981" s="45"/>
      <c r="BE981" s="45"/>
      <c r="BF981" s="45"/>
      <c r="BG981" s="45"/>
      <c r="BH981" s="45"/>
      <c r="BI981" s="45"/>
      <c r="BJ981" s="45"/>
      <c r="BK981" s="45"/>
      <c r="BL981" s="45"/>
      <c r="BM981" s="45"/>
      <c r="BN981" s="45"/>
      <c r="BO981" s="45"/>
      <c r="BP981" s="45"/>
      <c r="BQ981" s="45"/>
      <c r="BR981" s="45"/>
      <c r="BS981" s="45"/>
      <c r="BT981" s="45"/>
      <c r="BU981" s="45"/>
      <c r="BV981" s="45"/>
      <c r="BW981" s="45"/>
      <c r="BX981" s="45"/>
      <c r="BY981" s="45"/>
      <c r="BZ981" s="45"/>
      <c r="CA981" s="45"/>
      <c r="CB981" s="45"/>
      <c r="CC981" s="45"/>
      <c r="CD981" s="45"/>
      <c r="CE981" s="45"/>
      <c r="CF981" s="45"/>
      <c r="CG981" s="45"/>
    </row>
    <row r="982" spans="1:85" s="46" customFormat="1" outlineLevel="1" x14ac:dyDescent="0.15">
      <c r="A982" s="57"/>
      <c r="B982" s="52"/>
      <c r="C982" s="58"/>
      <c r="D982" s="52"/>
      <c r="E982" s="52"/>
      <c r="F982" s="52"/>
      <c r="G982" s="88" t="s">
        <v>3197</v>
      </c>
      <c r="H982" s="78"/>
      <c r="I982" s="52"/>
      <c r="J982" s="52"/>
      <c r="K982" s="52"/>
      <c r="L982" s="52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4"/>
      <c r="Y982" s="55"/>
      <c r="Z982" s="54"/>
      <c r="AA982" s="55"/>
      <c r="AB982" s="55"/>
      <c r="AC982" s="55">
        <f>SUBTOTAL(9,AC975:AC981)</f>
        <v>261.12605042016804</v>
      </c>
      <c r="AD982" s="54"/>
      <c r="AE982" s="49"/>
      <c r="AF982" s="45"/>
      <c r="AG982" s="45"/>
      <c r="AH982" s="45"/>
      <c r="AI982" s="45"/>
      <c r="AJ982" s="45"/>
      <c r="AK982" s="45"/>
      <c r="AL982" s="45"/>
      <c r="AM982" s="45"/>
      <c r="AN982" s="45"/>
      <c r="AO982" s="45"/>
      <c r="AP982" s="45"/>
      <c r="AQ982" s="45"/>
      <c r="AR982" s="45"/>
      <c r="AS982" s="45"/>
      <c r="AT982" s="45"/>
      <c r="AU982" s="45"/>
      <c r="AV982" s="45"/>
      <c r="AW982" s="45"/>
      <c r="AX982" s="45"/>
      <c r="AY982" s="45"/>
      <c r="AZ982" s="45"/>
      <c r="BA982" s="45"/>
      <c r="BB982" s="45"/>
      <c r="BC982" s="45"/>
      <c r="BD982" s="45"/>
      <c r="BE982" s="45"/>
      <c r="BF982" s="45"/>
      <c r="BG982" s="45"/>
      <c r="BH982" s="45"/>
      <c r="BI982" s="45"/>
      <c r="BJ982" s="45"/>
      <c r="BK982" s="45"/>
      <c r="BL982" s="45"/>
      <c r="BM982" s="45"/>
      <c r="BN982" s="45"/>
      <c r="BO982" s="45"/>
      <c r="BP982" s="45"/>
      <c r="BQ982" s="45"/>
      <c r="BR982" s="45"/>
      <c r="BS982" s="45"/>
      <c r="BT982" s="45"/>
      <c r="BU982" s="45"/>
      <c r="BV982" s="45"/>
      <c r="BW982" s="45"/>
      <c r="BX982" s="45"/>
      <c r="BY982" s="45"/>
      <c r="BZ982" s="45"/>
      <c r="CA982" s="45"/>
      <c r="CB982" s="45"/>
      <c r="CC982" s="45"/>
      <c r="CD982" s="45"/>
      <c r="CE982" s="45"/>
      <c r="CF982" s="45"/>
      <c r="CG982" s="45"/>
    </row>
    <row r="983" spans="1:85" s="46" customFormat="1" outlineLevel="2" x14ac:dyDescent="0.15">
      <c r="A983" s="10">
        <v>2014</v>
      </c>
      <c r="B983" s="21" t="s">
        <v>1461</v>
      </c>
      <c r="C983" s="26" t="s">
        <v>1462</v>
      </c>
      <c r="D983" s="21" t="s">
        <v>1413</v>
      </c>
      <c r="E983" s="21" t="s">
        <v>2287</v>
      </c>
      <c r="F983" s="10">
        <v>2</v>
      </c>
      <c r="G983" s="21" t="s">
        <v>1463</v>
      </c>
      <c r="H983" s="71" t="s">
        <v>1464</v>
      </c>
      <c r="I983" s="21" t="s">
        <v>41</v>
      </c>
      <c r="J983" s="21" t="s">
        <v>24</v>
      </c>
      <c r="K983" s="21" t="s">
        <v>25</v>
      </c>
      <c r="L983" s="10">
        <v>28</v>
      </c>
      <c r="M983" s="10">
        <v>15</v>
      </c>
      <c r="N983" s="21" t="s">
        <v>1439</v>
      </c>
      <c r="O983" s="21" t="s">
        <v>241</v>
      </c>
      <c r="P983" s="21" t="s">
        <v>28</v>
      </c>
      <c r="Q983" s="21" t="s">
        <v>1351</v>
      </c>
      <c r="R983" s="21" t="s">
        <v>1465</v>
      </c>
      <c r="S983" s="10">
        <v>1</v>
      </c>
      <c r="T983" s="10">
        <v>32</v>
      </c>
      <c r="U983" s="10">
        <v>28</v>
      </c>
      <c r="V983" s="10">
        <v>4</v>
      </c>
      <c r="W983" s="21" t="s">
        <v>31</v>
      </c>
      <c r="X983" s="10">
        <v>1</v>
      </c>
      <c r="Y983" s="28">
        <f>IF(M983&lt;25,1,1+(M983-25)/M983)</f>
        <v>1</v>
      </c>
      <c r="Z983" s="10">
        <v>1</v>
      </c>
      <c r="AA983" s="28">
        <f>U983*Y983*Z983</f>
        <v>28</v>
      </c>
      <c r="AB983" s="28">
        <f>X983*V983*Y983</f>
        <v>4</v>
      </c>
      <c r="AC983" s="28">
        <f>AA983+AB983</f>
        <v>32</v>
      </c>
      <c r="AD983" s="10"/>
      <c r="AE983" s="49"/>
      <c r="AF983" s="45"/>
      <c r="AG983" s="45"/>
      <c r="AH983" s="45"/>
      <c r="AI983" s="45"/>
      <c r="AJ983" s="45"/>
      <c r="AK983" s="45"/>
      <c r="AL983" s="45"/>
      <c r="AM983" s="45"/>
      <c r="AN983" s="45"/>
      <c r="AO983" s="45"/>
      <c r="AP983" s="45"/>
      <c r="AQ983" s="45"/>
      <c r="AR983" s="45"/>
      <c r="AS983" s="45"/>
      <c r="AT983" s="45"/>
      <c r="AU983" s="45"/>
      <c r="AV983" s="45"/>
      <c r="AW983" s="45"/>
      <c r="AX983" s="45"/>
      <c r="AY983" s="45"/>
      <c r="AZ983" s="45"/>
      <c r="BA983" s="45"/>
      <c r="BB983" s="45"/>
      <c r="BC983" s="45"/>
      <c r="BD983" s="45"/>
      <c r="BE983" s="45"/>
      <c r="BF983" s="45"/>
      <c r="BG983" s="45"/>
      <c r="BH983" s="45"/>
      <c r="BI983" s="45"/>
      <c r="BJ983" s="45"/>
      <c r="BK983" s="45"/>
      <c r="BL983" s="45"/>
      <c r="BM983" s="45"/>
      <c r="BN983" s="45"/>
      <c r="BO983" s="45"/>
      <c r="BP983" s="45"/>
      <c r="BQ983" s="45"/>
      <c r="BR983" s="45"/>
      <c r="BS983" s="45"/>
      <c r="BT983" s="45"/>
      <c r="BU983" s="45"/>
      <c r="BV983" s="45"/>
      <c r="BW983" s="45"/>
      <c r="BX983" s="45"/>
      <c r="BY983" s="45"/>
      <c r="BZ983" s="45"/>
      <c r="CA983" s="45"/>
      <c r="CB983" s="45"/>
      <c r="CC983" s="45"/>
      <c r="CD983" s="45"/>
      <c r="CE983" s="45"/>
      <c r="CF983" s="45"/>
      <c r="CG983" s="45"/>
    </row>
    <row r="984" spans="1:85" s="46" customFormat="1" outlineLevel="2" x14ac:dyDescent="0.15">
      <c r="A984" s="21">
        <v>2016</v>
      </c>
      <c r="B984" s="21" t="s">
        <v>724</v>
      </c>
      <c r="C984" s="21" t="s">
        <v>725</v>
      </c>
      <c r="D984" s="21"/>
      <c r="E984" s="21" t="s">
        <v>2578</v>
      </c>
      <c r="F984" s="21"/>
      <c r="G984" s="21" t="s">
        <v>1463</v>
      </c>
      <c r="H984" s="71" t="s">
        <v>1464</v>
      </c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  <c r="AA984" s="21"/>
      <c r="AB984" s="21"/>
      <c r="AC984" s="21">
        <v>40</v>
      </c>
      <c r="AD984" s="21" t="s">
        <v>2745</v>
      </c>
      <c r="AE984" s="49"/>
      <c r="AF984" s="45"/>
      <c r="AG984" s="45"/>
      <c r="AH984" s="45"/>
      <c r="AI984" s="45"/>
      <c r="AJ984" s="45"/>
      <c r="AK984" s="45"/>
      <c r="AL984" s="45"/>
      <c r="AM984" s="45"/>
      <c r="AN984" s="45"/>
      <c r="AO984" s="45"/>
      <c r="AP984" s="45"/>
      <c r="AQ984" s="45"/>
      <c r="AR984" s="45"/>
      <c r="AS984" s="45"/>
      <c r="AT984" s="45"/>
      <c r="AU984" s="45"/>
      <c r="AV984" s="45"/>
      <c r="AW984" s="45"/>
      <c r="AX984" s="45"/>
      <c r="AY984" s="45"/>
      <c r="AZ984" s="45"/>
      <c r="BA984" s="45"/>
      <c r="BB984" s="45"/>
      <c r="BC984" s="45"/>
      <c r="BD984" s="45"/>
      <c r="BE984" s="45"/>
      <c r="BF984" s="45"/>
      <c r="BG984" s="45"/>
      <c r="BH984" s="45"/>
      <c r="BI984" s="45"/>
      <c r="BJ984" s="45"/>
      <c r="BK984" s="45"/>
      <c r="BL984" s="45"/>
      <c r="BM984" s="45"/>
      <c r="BN984" s="45"/>
      <c r="BO984" s="45"/>
      <c r="BP984" s="45"/>
      <c r="BQ984" s="45"/>
      <c r="BR984" s="45"/>
      <c r="BS984" s="45"/>
      <c r="BT984" s="45"/>
      <c r="BU984" s="45"/>
      <c r="BV984" s="45"/>
      <c r="BW984" s="45"/>
      <c r="BX984" s="45"/>
      <c r="BY984" s="45"/>
      <c r="BZ984" s="45"/>
      <c r="CA984" s="45"/>
      <c r="CB984" s="45"/>
      <c r="CC984" s="45"/>
      <c r="CD984" s="45"/>
      <c r="CE984" s="45"/>
      <c r="CF984" s="45"/>
      <c r="CG984" s="45"/>
    </row>
    <row r="985" spans="1:85" s="46" customFormat="1" outlineLevel="2" x14ac:dyDescent="0.15">
      <c r="A985" s="10"/>
      <c r="B985" s="10"/>
      <c r="C985" s="25"/>
      <c r="D985" s="10"/>
      <c r="E985" s="27" t="s">
        <v>2320</v>
      </c>
      <c r="F985" s="10"/>
      <c r="G985" s="21" t="s">
        <v>1463</v>
      </c>
      <c r="H985" s="72" t="s">
        <v>1464</v>
      </c>
      <c r="I985" s="10"/>
      <c r="J985" s="10"/>
      <c r="K985" s="10"/>
      <c r="L985" s="10"/>
      <c r="M985" s="29">
        <v>3</v>
      </c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28"/>
      <c r="Z985" s="10"/>
      <c r="AA985" s="28"/>
      <c r="AB985" s="28"/>
      <c r="AC985" s="28">
        <f>M985*14</f>
        <v>42</v>
      </c>
      <c r="AD985" s="10"/>
      <c r="AE985" s="49"/>
      <c r="AF985" s="45"/>
      <c r="AG985" s="45"/>
      <c r="AH985" s="45"/>
      <c r="AI985" s="45"/>
      <c r="AJ985" s="45"/>
      <c r="AK985" s="45"/>
      <c r="AL985" s="45"/>
      <c r="AM985" s="45"/>
      <c r="AN985" s="45"/>
      <c r="AO985" s="45"/>
      <c r="AP985" s="45"/>
      <c r="AQ985" s="45"/>
      <c r="AR985" s="45"/>
      <c r="AS985" s="45"/>
      <c r="AT985" s="45"/>
      <c r="AU985" s="45"/>
      <c r="AV985" s="45"/>
      <c r="AW985" s="45"/>
      <c r="AX985" s="45"/>
      <c r="AY985" s="45"/>
      <c r="AZ985" s="45"/>
      <c r="BA985" s="45"/>
      <c r="BB985" s="45"/>
      <c r="BC985" s="45"/>
      <c r="BD985" s="45"/>
      <c r="BE985" s="45"/>
      <c r="BF985" s="45"/>
      <c r="BG985" s="45"/>
      <c r="BH985" s="45"/>
      <c r="BI985" s="45"/>
      <c r="BJ985" s="45"/>
      <c r="BK985" s="45"/>
      <c r="BL985" s="45"/>
      <c r="BM985" s="45"/>
      <c r="BN985" s="45"/>
      <c r="BO985" s="45"/>
      <c r="BP985" s="45"/>
      <c r="BQ985" s="45"/>
      <c r="BR985" s="45"/>
      <c r="BS985" s="45"/>
      <c r="BT985" s="45"/>
      <c r="BU985" s="45"/>
      <c r="BV985" s="45"/>
      <c r="BW985" s="45"/>
      <c r="BX985" s="45"/>
      <c r="BY985" s="45"/>
      <c r="BZ985" s="45"/>
      <c r="CA985" s="45"/>
      <c r="CB985" s="45"/>
      <c r="CC985" s="45"/>
      <c r="CD985" s="45"/>
      <c r="CE985" s="45"/>
      <c r="CF985" s="45"/>
      <c r="CG985" s="45"/>
    </row>
    <row r="986" spans="1:85" s="46" customFormat="1" outlineLevel="2" x14ac:dyDescent="0.15">
      <c r="A986" s="57"/>
      <c r="B986" s="52"/>
      <c r="C986" s="58"/>
      <c r="D986" s="52"/>
      <c r="E986" s="52" t="s">
        <v>2798</v>
      </c>
      <c r="F986" s="52"/>
      <c r="G986" s="21" t="s">
        <v>1463</v>
      </c>
      <c r="H986" s="78" t="s">
        <v>2983</v>
      </c>
      <c r="I986" s="52"/>
      <c r="J986" s="52"/>
      <c r="K986" s="52"/>
      <c r="L986" s="52"/>
      <c r="M986" s="53">
        <v>11</v>
      </c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4"/>
      <c r="Y986" s="55"/>
      <c r="Z986" s="54"/>
      <c r="AA986" s="55"/>
      <c r="AB986" s="55"/>
      <c r="AC986" s="55">
        <f>2*M986</f>
        <v>22</v>
      </c>
      <c r="AD986" s="54"/>
      <c r="AE986" s="49"/>
      <c r="AF986" s="45"/>
      <c r="AG986" s="45"/>
      <c r="AH986" s="45"/>
      <c r="AI986" s="45"/>
      <c r="AJ986" s="45"/>
      <c r="AK986" s="45"/>
      <c r="AL986" s="45"/>
      <c r="AM986" s="45"/>
      <c r="AN986" s="45"/>
      <c r="AO986" s="45"/>
      <c r="AP986" s="45"/>
      <c r="AQ986" s="45"/>
      <c r="AR986" s="45"/>
      <c r="AS986" s="45"/>
      <c r="AT986" s="45"/>
      <c r="AU986" s="45"/>
      <c r="AV986" s="45"/>
      <c r="AW986" s="45"/>
      <c r="AX986" s="45"/>
      <c r="AY986" s="45"/>
      <c r="AZ986" s="45"/>
      <c r="BA986" s="45"/>
      <c r="BB986" s="45"/>
      <c r="BC986" s="45"/>
      <c r="BD986" s="45"/>
      <c r="BE986" s="45"/>
      <c r="BF986" s="45"/>
      <c r="BG986" s="45"/>
      <c r="BH986" s="45"/>
      <c r="BI986" s="45"/>
      <c r="BJ986" s="45"/>
      <c r="BK986" s="45"/>
      <c r="BL986" s="45"/>
      <c r="BM986" s="45"/>
      <c r="BN986" s="45"/>
      <c r="BO986" s="45"/>
      <c r="BP986" s="45"/>
      <c r="BQ986" s="45"/>
      <c r="BR986" s="45"/>
      <c r="BS986" s="45"/>
      <c r="BT986" s="45"/>
      <c r="BU986" s="45"/>
      <c r="BV986" s="45"/>
      <c r="BW986" s="45"/>
      <c r="BX986" s="45"/>
      <c r="BY986" s="45"/>
      <c r="BZ986" s="45"/>
      <c r="CA986" s="45"/>
      <c r="CB986" s="45"/>
      <c r="CC986" s="45"/>
      <c r="CD986" s="45"/>
      <c r="CE986" s="45"/>
      <c r="CF986" s="45"/>
      <c r="CG986" s="45"/>
    </row>
    <row r="987" spans="1:85" s="46" customFormat="1" outlineLevel="1" x14ac:dyDescent="0.15">
      <c r="A987" s="57"/>
      <c r="B987" s="52"/>
      <c r="C987" s="58"/>
      <c r="D987" s="52"/>
      <c r="E987" s="52"/>
      <c r="F987" s="52"/>
      <c r="G987" s="88" t="s">
        <v>3198</v>
      </c>
      <c r="H987" s="78"/>
      <c r="I987" s="52"/>
      <c r="J987" s="52"/>
      <c r="K987" s="52"/>
      <c r="L987" s="52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4"/>
      <c r="Y987" s="55"/>
      <c r="Z987" s="54"/>
      <c r="AA987" s="55"/>
      <c r="AB987" s="55"/>
      <c r="AC987" s="55">
        <f>SUBTOTAL(9,AC983:AC986)</f>
        <v>136</v>
      </c>
      <c r="AD987" s="54"/>
      <c r="AE987" s="49"/>
      <c r="AF987" s="45"/>
      <c r="AG987" s="45"/>
      <c r="AH987" s="45"/>
      <c r="AI987" s="45"/>
      <c r="AJ987" s="45"/>
      <c r="AK987" s="45"/>
      <c r="AL987" s="45"/>
      <c r="AM987" s="45"/>
      <c r="AN987" s="45"/>
      <c r="AO987" s="45"/>
      <c r="AP987" s="45"/>
      <c r="AQ987" s="45"/>
      <c r="AR987" s="45"/>
      <c r="AS987" s="45"/>
      <c r="AT987" s="45"/>
      <c r="AU987" s="45"/>
      <c r="AV987" s="45"/>
      <c r="AW987" s="45"/>
      <c r="AX987" s="45"/>
      <c r="AY987" s="45"/>
      <c r="AZ987" s="45"/>
      <c r="BA987" s="45"/>
      <c r="BB987" s="45"/>
      <c r="BC987" s="45"/>
      <c r="BD987" s="45"/>
      <c r="BE987" s="45"/>
      <c r="BF987" s="45"/>
      <c r="BG987" s="45"/>
      <c r="BH987" s="45"/>
      <c r="BI987" s="45"/>
      <c r="BJ987" s="45"/>
      <c r="BK987" s="45"/>
      <c r="BL987" s="45"/>
      <c r="BM987" s="45"/>
      <c r="BN987" s="45"/>
      <c r="BO987" s="45"/>
      <c r="BP987" s="45"/>
      <c r="BQ987" s="45"/>
      <c r="BR987" s="45"/>
      <c r="BS987" s="45"/>
      <c r="BT987" s="45"/>
      <c r="BU987" s="45"/>
      <c r="BV987" s="45"/>
      <c r="BW987" s="45"/>
      <c r="BX987" s="45"/>
      <c r="BY987" s="45"/>
      <c r="BZ987" s="45"/>
      <c r="CA987" s="45"/>
      <c r="CB987" s="45"/>
      <c r="CC987" s="45"/>
      <c r="CD987" s="45"/>
      <c r="CE987" s="45"/>
      <c r="CF987" s="45"/>
      <c r="CG987" s="45"/>
    </row>
    <row r="988" spans="1:85" s="46" customFormat="1" outlineLevel="2" x14ac:dyDescent="0.15">
      <c r="A988" s="10">
        <v>2014</v>
      </c>
      <c r="B988" s="21" t="s">
        <v>1817</v>
      </c>
      <c r="C988" s="26" t="s">
        <v>1818</v>
      </c>
      <c r="D988" s="21" t="s">
        <v>1413</v>
      </c>
      <c r="E988" s="21" t="s">
        <v>2280</v>
      </c>
      <c r="F988" s="10">
        <v>3</v>
      </c>
      <c r="G988" s="21" t="s">
        <v>1365</v>
      </c>
      <c r="H988" s="71" t="s">
        <v>1366</v>
      </c>
      <c r="I988" s="21" t="s">
        <v>163</v>
      </c>
      <c r="J988" s="21" t="s">
        <v>24</v>
      </c>
      <c r="K988" s="21" t="s">
        <v>45</v>
      </c>
      <c r="L988" s="10">
        <v>60</v>
      </c>
      <c r="M988" s="10">
        <v>53</v>
      </c>
      <c r="N988" s="21" t="s">
        <v>1539</v>
      </c>
      <c r="O988" s="21" t="s">
        <v>281</v>
      </c>
      <c r="P988" s="21" t="s">
        <v>28</v>
      </c>
      <c r="Q988" s="21" t="s">
        <v>1357</v>
      </c>
      <c r="R988" s="21" t="s">
        <v>1968</v>
      </c>
      <c r="S988" s="10">
        <v>1</v>
      </c>
      <c r="T988" s="10">
        <v>48</v>
      </c>
      <c r="U988" s="10">
        <v>48</v>
      </c>
      <c r="V988" s="21" t="s">
        <v>31</v>
      </c>
      <c r="W988" s="21" t="s">
        <v>31</v>
      </c>
      <c r="X988" s="10"/>
      <c r="Y988" s="28">
        <f>IF(M988&lt;25,1,1+(M988-25)/M988)</f>
        <v>1.5283018867924527</v>
      </c>
      <c r="Z988" s="10">
        <v>1</v>
      </c>
      <c r="AA988" s="28">
        <f>U988*Y988*Z988</f>
        <v>73.35849056603773</v>
      </c>
      <c r="AB988" s="28"/>
      <c r="AC988" s="28">
        <f>AA988+AB988</f>
        <v>73.35849056603773</v>
      </c>
      <c r="AD988" s="10"/>
      <c r="AE988" s="49"/>
      <c r="AF988" s="45"/>
      <c r="AG988" s="45"/>
      <c r="AH988" s="45"/>
      <c r="AI988" s="45"/>
      <c r="AJ988" s="45"/>
      <c r="AK988" s="45"/>
      <c r="AL988" s="45"/>
      <c r="AM988" s="45"/>
      <c r="AN988" s="45"/>
      <c r="AO988" s="45"/>
      <c r="AP988" s="45"/>
      <c r="AQ988" s="45"/>
      <c r="AR988" s="45"/>
      <c r="AS988" s="45"/>
      <c r="AT988" s="45"/>
      <c r="AU988" s="45"/>
      <c r="AV988" s="45"/>
      <c r="AW988" s="45"/>
      <c r="AX988" s="45"/>
      <c r="AY988" s="45"/>
      <c r="AZ988" s="45"/>
      <c r="BA988" s="45"/>
      <c r="BB988" s="45"/>
      <c r="BC988" s="45"/>
      <c r="BD988" s="45"/>
      <c r="BE988" s="45"/>
      <c r="BF988" s="45"/>
      <c r="BG988" s="45"/>
      <c r="BH988" s="45"/>
      <c r="BI988" s="45"/>
      <c r="BJ988" s="45"/>
      <c r="BK988" s="45"/>
      <c r="BL988" s="45"/>
      <c r="BM988" s="45"/>
      <c r="BN988" s="45"/>
      <c r="BO988" s="45"/>
      <c r="BP988" s="45"/>
      <c r="BQ988" s="45"/>
      <c r="BR988" s="45"/>
      <c r="BS988" s="45"/>
      <c r="BT988" s="45"/>
      <c r="BU988" s="45"/>
      <c r="BV988" s="45"/>
      <c r="BW988" s="45"/>
      <c r="BX988" s="45"/>
      <c r="BY988" s="45"/>
      <c r="BZ988" s="45"/>
      <c r="CA988" s="45"/>
      <c r="CB988" s="45"/>
      <c r="CC988" s="45"/>
      <c r="CD988" s="45"/>
      <c r="CE988" s="45"/>
      <c r="CF988" s="45"/>
      <c r="CG988" s="45"/>
    </row>
    <row r="989" spans="1:85" s="46" customFormat="1" outlineLevel="2" x14ac:dyDescent="0.15">
      <c r="A989" s="10">
        <v>2017</v>
      </c>
      <c r="B989" s="21" t="s">
        <v>1363</v>
      </c>
      <c r="C989" s="26" t="s">
        <v>1364</v>
      </c>
      <c r="D989" s="21" t="s">
        <v>1379</v>
      </c>
      <c r="E989" s="21" t="s">
        <v>2271</v>
      </c>
      <c r="F989" s="10">
        <v>1</v>
      </c>
      <c r="G989" s="21" t="s">
        <v>1365</v>
      </c>
      <c r="H989" s="71" t="s">
        <v>1366</v>
      </c>
      <c r="I989" s="21" t="s">
        <v>163</v>
      </c>
      <c r="J989" s="21" t="s">
        <v>24</v>
      </c>
      <c r="K989" s="21" t="s">
        <v>45</v>
      </c>
      <c r="L989" s="10">
        <v>600</v>
      </c>
      <c r="M989" s="10">
        <v>66</v>
      </c>
      <c r="N989" s="21" t="s">
        <v>710</v>
      </c>
      <c r="O989" s="21" t="s">
        <v>1367</v>
      </c>
      <c r="P989" s="21" t="s">
        <v>28</v>
      </c>
      <c r="Q989" s="21" t="s">
        <v>384</v>
      </c>
      <c r="R989" s="21" t="s">
        <v>1368</v>
      </c>
      <c r="S989" s="10">
        <v>1</v>
      </c>
      <c r="T989" s="10">
        <v>16</v>
      </c>
      <c r="U989" s="10">
        <v>16</v>
      </c>
      <c r="V989" s="21" t="s">
        <v>31</v>
      </c>
      <c r="W989" s="21" t="s">
        <v>31</v>
      </c>
      <c r="X989" s="10"/>
      <c r="Y989" s="28">
        <f>IF(M989&lt;25,1,1+(M989-25)/M989)</f>
        <v>1.6212121212121211</v>
      </c>
      <c r="Z989" s="10">
        <v>1</v>
      </c>
      <c r="AA989" s="28">
        <f>U989*Y989*Z989</f>
        <v>25.939393939393938</v>
      </c>
      <c r="AB989" s="28"/>
      <c r="AC989" s="28">
        <f>AA989+AB989</f>
        <v>25.939393939393938</v>
      </c>
      <c r="AD989" s="10"/>
      <c r="AE989" s="49"/>
      <c r="AF989" s="45"/>
      <c r="AG989" s="45"/>
      <c r="AH989" s="45"/>
      <c r="AI989" s="45"/>
      <c r="AJ989" s="45"/>
      <c r="AK989" s="45"/>
      <c r="AL989" s="45"/>
      <c r="AM989" s="45"/>
      <c r="AN989" s="45"/>
      <c r="AO989" s="45"/>
      <c r="AP989" s="45"/>
      <c r="AQ989" s="45"/>
      <c r="AR989" s="45"/>
      <c r="AS989" s="45"/>
      <c r="AT989" s="45"/>
      <c r="AU989" s="45"/>
      <c r="AV989" s="45"/>
      <c r="AW989" s="45"/>
      <c r="AX989" s="45"/>
      <c r="AY989" s="45"/>
      <c r="AZ989" s="45"/>
      <c r="BA989" s="45"/>
      <c r="BB989" s="45"/>
      <c r="BC989" s="45"/>
      <c r="BD989" s="45"/>
      <c r="BE989" s="45"/>
      <c r="BF989" s="45"/>
      <c r="BG989" s="45"/>
      <c r="BH989" s="45"/>
      <c r="BI989" s="45"/>
      <c r="BJ989" s="45"/>
      <c r="BK989" s="45"/>
      <c r="BL989" s="45"/>
      <c r="BM989" s="45"/>
      <c r="BN989" s="45"/>
      <c r="BO989" s="45"/>
      <c r="BP989" s="45"/>
      <c r="BQ989" s="45"/>
      <c r="BR989" s="45"/>
      <c r="BS989" s="45"/>
      <c r="BT989" s="45"/>
      <c r="BU989" s="45"/>
      <c r="BV989" s="45"/>
      <c r="BW989" s="45"/>
      <c r="BX989" s="45"/>
      <c r="BY989" s="45"/>
      <c r="BZ989" s="45"/>
      <c r="CA989" s="45"/>
      <c r="CB989" s="45"/>
      <c r="CC989" s="45"/>
      <c r="CD989" s="45"/>
      <c r="CE989" s="45"/>
      <c r="CF989" s="45"/>
      <c r="CG989" s="45"/>
    </row>
    <row r="990" spans="1:85" s="46" customFormat="1" outlineLevel="2" x14ac:dyDescent="0.15">
      <c r="A990" s="21"/>
      <c r="B990" s="21"/>
      <c r="C990" s="21" t="s">
        <v>1970</v>
      </c>
      <c r="D990" s="21" t="s">
        <v>1380</v>
      </c>
      <c r="E990" s="21" t="s">
        <v>2578</v>
      </c>
      <c r="F990" s="21"/>
      <c r="G990" s="21" t="s">
        <v>1365</v>
      </c>
      <c r="H990" s="71" t="s">
        <v>1366</v>
      </c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  <c r="AA990" s="21"/>
      <c r="AB990" s="21"/>
      <c r="AC990" s="21">
        <v>33.81</v>
      </c>
      <c r="AD990" s="21" t="s">
        <v>2745</v>
      </c>
      <c r="AE990" s="49"/>
      <c r="AF990" s="45"/>
      <c r="AG990" s="45"/>
      <c r="AH990" s="45"/>
      <c r="AI990" s="45"/>
      <c r="AJ990" s="45"/>
      <c r="AK990" s="45"/>
      <c r="AL990" s="45"/>
      <c r="AM990" s="45"/>
      <c r="AN990" s="45"/>
      <c r="AO990" s="45"/>
      <c r="AP990" s="45"/>
      <c r="AQ990" s="45"/>
      <c r="AR990" s="45"/>
      <c r="AS990" s="45"/>
      <c r="AT990" s="45"/>
      <c r="AU990" s="45"/>
      <c r="AV990" s="45"/>
      <c r="AW990" s="45"/>
      <c r="AX990" s="45"/>
      <c r="AY990" s="45"/>
      <c r="AZ990" s="45"/>
      <c r="BA990" s="45"/>
      <c r="BB990" s="45"/>
      <c r="BC990" s="45"/>
      <c r="BD990" s="45"/>
      <c r="BE990" s="45"/>
      <c r="BF990" s="45"/>
      <c r="BG990" s="45"/>
      <c r="BH990" s="45"/>
      <c r="BI990" s="45"/>
      <c r="BJ990" s="45"/>
      <c r="BK990" s="45"/>
      <c r="BL990" s="45"/>
      <c r="BM990" s="45"/>
      <c r="BN990" s="45"/>
      <c r="BO990" s="45"/>
      <c r="BP990" s="45"/>
      <c r="BQ990" s="45"/>
      <c r="BR990" s="45"/>
      <c r="BS990" s="45"/>
      <c r="BT990" s="45"/>
      <c r="BU990" s="45"/>
      <c r="BV990" s="45"/>
      <c r="BW990" s="45"/>
      <c r="BX990" s="45"/>
      <c r="BY990" s="45"/>
      <c r="BZ990" s="45"/>
      <c r="CA990" s="45"/>
      <c r="CB990" s="45"/>
      <c r="CC990" s="45"/>
      <c r="CD990" s="45"/>
      <c r="CE990" s="45"/>
      <c r="CF990" s="45"/>
      <c r="CG990" s="45"/>
    </row>
    <row r="991" spans="1:85" s="46" customFormat="1" outlineLevel="2" x14ac:dyDescent="0.15">
      <c r="A991" s="10"/>
      <c r="B991" s="10"/>
      <c r="C991" s="25"/>
      <c r="D991" s="10"/>
      <c r="E991" s="27" t="s">
        <v>2320</v>
      </c>
      <c r="F991" s="10"/>
      <c r="G991" s="21" t="s">
        <v>1365</v>
      </c>
      <c r="H991" s="72" t="s">
        <v>1366</v>
      </c>
      <c r="I991" s="10"/>
      <c r="J991" s="10"/>
      <c r="K991" s="10"/>
      <c r="L991" s="10"/>
      <c r="M991" s="29">
        <v>6</v>
      </c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28"/>
      <c r="Z991" s="10"/>
      <c r="AA991" s="28"/>
      <c r="AB991" s="28"/>
      <c r="AC991" s="28">
        <f>M991*14</f>
        <v>84</v>
      </c>
      <c r="AD991" s="10"/>
      <c r="AE991" s="49"/>
      <c r="AF991" s="45"/>
      <c r="AG991" s="45"/>
      <c r="AH991" s="45"/>
      <c r="AI991" s="45"/>
      <c r="AJ991" s="45"/>
      <c r="AK991" s="45"/>
      <c r="AL991" s="45"/>
      <c r="AM991" s="45"/>
      <c r="AN991" s="45"/>
      <c r="AO991" s="45"/>
      <c r="AP991" s="45"/>
      <c r="AQ991" s="45"/>
      <c r="AR991" s="45"/>
      <c r="AS991" s="45"/>
      <c r="AT991" s="45"/>
      <c r="AU991" s="45"/>
      <c r="AV991" s="45"/>
      <c r="AW991" s="45"/>
      <c r="AX991" s="45"/>
      <c r="AY991" s="45"/>
      <c r="AZ991" s="45"/>
      <c r="BA991" s="45"/>
      <c r="BB991" s="45"/>
      <c r="BC991" s="45"/>
      <c r="BD991" s="45"/>
      <c r="BE991" s="45"/>
      <c r="BF991" s="45"/>
      <c r="BG991" s="45"/>
      <c r="BH991" s="45"/>
      <c r="BI991" s="45"/>
      <c r="BJ991" s="45"/>
      <c r="BK991" s="45"/>
      <c r="BL991" s="45"/>
      <c r="BM991" s="45"/>
      <c r="BN991" s="45"/>
      <c r="BO991" s="45"/>
      <c r="BP991" s="45"/>
      <c r="BQ991" s="45"/>
      <c r="BR991" s="45"/>
      <c r="BS991" s="45"/>
      <c r="BT991" s="45"/>
      <c r="BU991" s="45"/>
      <c r="BV991" s="45"/>
      <c r="BW991" s="45"/>
      <c r="BX991" s="45"/>
      <c r="BY991" s="45"/>
      <c r="BZ991" s="45"/>
      <c r="CA991" s="45"/>
      <c r="CB991" s="45"/>
      <c r="CC991" s="45"/>
      <c r="CD991" s="45"/>
      <c r="CE991" s="45"/>
      <c r="CF991" s="45"/>
      <c r="CG991" s="45"/>
    </row>
    <row r="992" spans="1:85" s="46" customFormat="1" outlineLevel="2" x14ac:dyDescent="0.15">
      <c r="A992" s="57"/>
      <c r="B992" s="52"/>
      <c r="C992" s="58"/>
      <c r="D992" s="52"/>
      <c r="E992" s="52" t="s">
        <v>2798</v>
      </c>
      <c r="F992" s="52"/>
      <c r="G992" s="21" t="s">
        <v>1365</v>
      </c>
      <c r="H992" s="78" t="s">
        <v>2984</v>
      </c>
      <c r="I992" s="52"/>
      <c r="J992" s="52"/>
      <c r="K992" s="52"/>
      <c r="L992" s="52"/>
      <c r="M992" s="53">
        <v>16</v>
      </c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4"/>
      <c r="Y992" s="55"/>
      <c r="Z992" s="54"/>
      <c r="AA992" s="55"/>
      <c r="AB992" s="55"/>
      <c r="AC992" s="55">
        <f>2*M992</f>
        <v>32</v>
      </c>
      <c r="AD992" s="54"/>
      <c r="AE992" s="49"/>
      <c r="AF992" s="45"/>
      <c r="AG992" s="45"/>
      <c r="AH992" s="45"/>
      <c r="AI992" s="45"/>
      <c r="AJ992" s="45"/>
      <c r="AK992" s="45"/>
      <c r="AL992" s="45"/>
      <c r="AM992" s="45"/>
      <c r="AN992" s="45"/>
      <c r="AO992" s="45"/>
      <c r="AP992" s="45"/>
      <c r="AQ992" s="45"/>
      <c r="AR992" s="45"/>
      <c r="AS992" s="45"/>
      <c r="AT992" s="45"/>
      <c r="AU992" s="45"/>
      <c r="AV992" s="45"/>
      <c r="AW992" s="45"/>
      <c r="AX992" s="45"/>
      <c r="AY992" s="45"/>
      <c r="AZ992" s="45"/>
      <c r="BA992" s="45"/>
      <c r="BB992" s="45"/>
      <c r="BC992" s="45"/>
      <c r="BD992" s="45"/>
      <c r="BE992" s="45"/>
      <c r="BF992" s="45"/>
      <c r="BG992" s="45"/>
      <c r="BH992" s="45"/>
      <c r="BI992" s="45"/>
      <c r="BJ992" s="45"/>
      <c r="BK992" s="45"/>
      <c r="BL992" s="45"/>
      <c r="BM992" s="45"/>
      <c r="BN992" s="45"/>
      <c r="BO992" s="45"/>
      <c r="BP992" s="45"/>
      <c r="BQ992" s="45"/>
      <c r="BR992" s="45"/>
      <c r="BS992" s="45"/>
      <c r="BT992" s="45"/>
      <c r="BU992" s="45"/>
      <c r="BV992" s="45"/>
      <c r="BW992" s="45"/>
      <c r="BX992" s="45"/>
      <c r="BY992" s="45"/>
      <c r="BZ992" s="45"/>
      <c r="CA992" s="45"/>
      <c r="CB992" s="45"/>
      <c r="CC992" s="45"/>
      <c r="CD992" s="45"/>
      <c r="CE992" s="45"/>
      <c r="CF992" s="45"/>
      <c r="CG992" s="45"/>
    </row>
    <row r="993" spans="1:85" s="46" customFormat="1" outlineLevel="1" x14ac:dyDescent="0.15">
      <c r="A993" s="57"/>
      <c r="B993" s="52"/>
      <c r="C993" s="58"/>
      <c r="D993" s="52"/>
      <c r="E993" s="52"/>
      <c r="F993" s="52"/>
      <c r="G993" s="88" t="s">
        <v>3199</v>
      </c>
      <c r="H993" s="78"/>
      <c r="I993" s="52"/>
      <c r="J993" s="52"/>
      <c r="K993" s="52"/>
      <c r="L993" s="52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4"/>
      <c r="Y993" s="55"/>
      <c r="Z993" s="54"/>
      <c r="AA993" s="55"/>
      <c r="AB993" s="55"/>
      <c r="AC993" s="55">
        <f>SUBTOTAL(9,AC988:AC992)</f>
        <v>249.10788450543168</v>
      </c>
      <c r="AD993" s="54"/>
      <c r="AE993" s="49"/>
      <c r="AF993" s="45"/>
      <c r="AG993" s="45"/>
      <c r="AH993" s="45"/>
      <c r="AI993" s="45"/>
      <c r="AJ993" s="45"/>
      <c r="AK993" s="45"/>
      <c r="AL993" s="45"/>
      <c r="AM993" s="45"/>
      <c r="AN993" s="45"/>
      <c r="AO993" s="45"/>
      <c r="AP993" s="45"/>
      <c r="AQ993" s="45"/>
      <c r="AR993" s="45"/>
      <c r="AS993" s="45"/>
      <c r="AT993" s="45"/>
      <c r="AU993" s="45"/>
      <c r="AV993" s="45"/>
      <c r="AW993" s="45"/>
      <c r="AX993" s="45"/>
      <c r="AY993" s="45"/>
      <c r="AZ993" s="45"/>
      <c r="BA993" s="45"/>
      <c r="BB993" s="45"/>
      <c r="BC993" s="45"/>
      <c r="BD993" s="45"/>
      <c r="BE993" s="45"/>
      <c r="BF993" s="45"/>
      <c r="BG993" s="45"/>
      <c r="BH993" s="45"/>
      <c r="BI993" s="45"/>
      <c r="BJ993" s="45"/>
      <c r="BK993" s="45"/>
      <c r="BL993" s="45"/>
      <c r="BM993" s="45"/>
      <c r="BN993" s="45"/>
      <c r="BO993" s="45"/>
      <c r="BP993" s="45"/>
      <c r="BQ993" s="45"/>
      <c r="BR993" s="45"/>
      <c r="BS993" s="45"/>
      <c r="BT993" s="45"/>
      <c r="BU993" s="45"/>
      <c r="BV993" s="45"/>
      <c r="BW993" s="45"/>
      <c r="BX993" s="45"/>
      <c r="BY993" s="45"/>
      <c r="BZ993" s="45"/>
      <c r="CA993" s="45"/>
      <c r="CB993" s="45"/>
      <c r="CC993" s="45"/>
      <c r="CD993" s="45"/>
      <c r="CE993" s="45"/>
      <c r="CF993" s="45"/>
      <c r="CG993" s="45"/>
    </row>
    <row r="994" spans="1:85" s="46" customFormat="1" outlineLevel="2" x14ac:dyDescent="0.15">
      <c r="A994" s="10">
        <v>2015</v>
      </c>
      <c r="B994" s="21" t="s">
        <v>475</v>
      </c>
      <c r="C994" s="26" t="s">
        <v>476</v>
      </c>
      <c r="D994" s="21" t="s">
        <v>1379</v>
      </c>
      <c r="E994" s="21" t="s">
        <v>2280</v>
      </c>
      <c r="F994" s="10">
        <v>3</v>
      </c>
      <c r="G994" s="21" t="s">
        <v>486</v>
      </c>
      <c r="H994" s="71" t="s">
        <v>487</v>
      </c>
      <c r="I994" s="21" t="s">
        <v>41</v>
      </c>
      <c r="J994" s="21" t="s">
        <v>24</v>
      </c>
      <c r="K994" s="21" t="s">
        <v>25</v>
      </c>
      <c r="L994" s="10">
        <v>20</v>
      </c>
      <c r="M994" s="10">
        <v>34</v>
      </c>
      <c r="N994" s="21" t="s">
        <v>87</v>
      </c>
      <c r="O994" s="21" t="s">
        <v>488</v>
      </c>
      <c r="P994" s="21" t="s">
        <v>28</v>
      </c>
      <c r="Q994" s="21" t="s">
        <v>217</v>
      </c>
      <c r="R994" s="21" t="s">
        <v>489</v>
      </c>
      <c r="S994" s="10">
        <v>1</v>
      </c>
      <c r="T994" s="10">
        <v>48</v>
      </c>
      <c r="U994" s="10">
        <v>48</v>
      </c>
      <c r="V994" s="21" t="s">
        <v>31</v>
      </c>
      <c r="W994" s="21" t="s">
        <v>31</v>
      </c>
      <c r="X994" s="10"/>
      <c r="Y994" s="28">
        <f>IF(M994&lt;25,1,1+(M994-25)/M994)</f>
        <v>1.2647058823529411</v>
      </c>
      <c r="Z994" s="10">
        <v>1</v>
      </c>
      <c r="AA994" s="28">
        <f>U994*Y994*Z994</f>
        <v>60.705882352941174</v>
      </c>
      <c r="AB994" s="28"/>
      <c r="AC994" s="28">
        <f>AA994+AB994</f>
        <v>60.705882352941174</v>
      </c>
      <c r="AD994" s="10"/>
      <c r="AE994" s="49"/>
      <c r="AF994" s="45"/>
      <c r="AG994" s="45"/>
      <c r="AH994" s="45"/>
      <c r="AI994" s="45"/>
      <c r="AJ994" s="45"/>
      <c r="AK994" s="45"/>
      <c r="AL994" s="45"/>
      <c r="AM994" s="45"/>
      <c r="AN994" s="45"/>
      <c r="AO994" s="45"/>
      <c r="AP994" s="45"/>
      <c r="AQ994" s="45"/>
      <c r="AR994" s="45"/>
      <c r="AS994" s="45"/>
      <c r="AT994" s="45"/>
      <c r="AU994" s="45"/>
      <c r="AV994" s="45"/>
      <c r="AW994" s="45"/>
      <c r="AX994" s="45"/>
      <c r="AY994" s="45"/>
      <c r="AZ994" s="45"/>
      <c r="BA994" s="45"/>
      <c r="BB994" s="45"/>
      <c r="BC994" s="45"/>
      <c r="BD994" s="45"/>
      <c r="BE994" s="45"/>
      <c r="BF994" s="45"/>
      <c r="BG994" s="45"/>
      <c r="BH994" s="45"/>
      <c r="BI994" s="45"/>
      <c r="BJ994" s="45"/>
      <c r="BK994" s="45"/>
      <c r="BL994" s="45"/>
      <c r="BM994" s="45"/>
      <c r="BN994" s="45"/>
      <c r="BO994" s="45"/>
      <c r="BP994" s="45"/>
      <c r="BQ994" s="45"/>
      <c r="BR994" s="45"/>
      <c r="BS994" s="45"/>
      <c r="BT994" s="45"/>
      <c r="BU994" s="45"/>
      <c r="BV994" s="45"/>
      <c r="BW994" s="45"/>
      <c r="BX994" s="45"/>
      <c r="BY994" s="45"/>
      <c r="BZ994" s="45"/>
      <c r="CA994" s="45"/>
      <c r="CB994" s="45"/>
      <c r="CC994" s="45"/>
      <c r="CD994" s="45"/>
      <c r="CE994" s="45"/>
      <c r="CF994" s="45"/>
      <c r="CG994" s="45"/>
    </row>
    <row r="995" spans="1:85" s="46" customFormat="1" outlineLevel="2" x14ac:dyDescent="0.15">
      <c r="A995" s="21"/>
      <c r="B995" s="21"/>
      <c r="C995" s="21" t="s">
        <v>2617</v>
      </c>
      <c r="D995" s="21" t="s">
        <v>2580</v>
      </c>
      <c r="E995" s="21" t="s">
        <v>2581</v>
      </c>
      <c r="F995" s="21"/>
      <c r="G995" s="21" t="s">
        <v>486</v>
      </c>
      <c r="H995" s="71" t="s">
        <v>2620</v>
      </c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  <c r="AA995" s="21"/>
      <c r="AB995" s="21" t="s">
        <v>29</v>
      </c>
      <c r="AC995" s="79">
        <v>20.239999999999998</v>
      </c>
      <c r="AD995" s="21" t="s">
        <v>2745</v>
      </c>
      <c r="AE995" s="49"/>
      <c r="AF995" s="45"/>
      <c r="AG995" s="45"/>
      <c r="AH995" s="45"/>
      <c r="AI995" s="45"/>
      <c r="AJ995" s="45"/>
      <c r="AK995" s="45"/>
      <c r="AL995" s="45"/>
      <c r="AM995" s="45"/>
      <c r="AN995" s="45"/>
      <c r="AO995" s="45"/>
      <c r="AP995" s="45"/>
      <c r="AQ995" s="45"/>
      <c r="AR995" s="45"/>
      <c r="AS995" s="45"/>
      <c r="AT995" s="45"/>
      <c r="AU995" s="45"/>
      <c r="AV995" s="45"/>
      <c r="AW995" s="45"/>
      <c r="AX995" s="45"/>
      <c r="AY995" s="45"/>
      <c r="AZ995" s="45"/>
      <c r="BA995" s="45"/>
      <c r="BB995" s="45"/>
      <c r="BC995" s="45"/>
      <c r="BD995" s="45"/>
      <c r="BE995" s="45"/>
      <c r="BF995" s="45"/>
      <c r="BG995" s="45"/>
      <c r="BH995" s="45"/>
      <c r="BI995" s="45"/>
      <c r="BJ995" s="45"/>
      <c r="BK995" s="45"/>
      <c r="BL995" s="45"/>
      <c r="BM995" s="45"/>
      <c r="BN995" s="45"/>
      <c r="BO995" s="45"/>
      <c r="BP995" s="45"/>
      <c r="BQ995" s="45"/>
      <c r="BR995" s="45"/>
      <c r="BS995" s="45"/>
      <c r="BT995" s="45"/>
      <c r="BU995" s="45"/>
      <c r="BV995" s="45"/>
      <c r="BW995" s="45"/>
      <c r="BX995" s="45"/>
      <c r="BY995" s="45"/>
      <c r="BZ995" s="45"/>
      <c r="CA995" s="45"/>
      <c r="CB995" s="45"/>
      <c r="CC995" s="45"/>
      <c r="CD995" s="45"/>
      <c r="CE995" s="45"/>
      <c r="CF995" s="45"/>
      <c r="CG995" s="45"/>
    </row>
    <row r="996" spans="1:85" s="46" customFormat="1" outlineLevel="2" x14ac:dyDescent="0.15">
      <c r="A996" s="21">
        <v>2016</v>
      </c>
      <c r="B996" s="21" t="s">
        <v>724</v>
      </c>
      <c r="C996" s="21" t="s">
        <v>725</v>
      </c>
      <c r="D996" s="21"/>
      <c r="E996" s="21" t="s">
        <v>2578</v>
      </c>
      <c r="F996" s="21"/>
      <c r="G996" s="21" t="s">
        <v>486</v>
      </c>
      <c r="H996" s="71" t="s">
        <v>487</v>
      </c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  <c r="AA996" s="21"/>
      <c r="AB996" s="21"/>
      <c r="AC996" s="21">
        <v>40</v>
      </c>
      <c r="AD996" s="21" t="s">
        <v>2745</v>
      </c>
      <c r="AE996" s="49"/>
      <c r="AF996" s="45"/>
      <c r="AG996" s="45"/>
      <c r="AH996" s="45"/>
      <c r="AI996" s="45"/>
      <c r="AJ996" s="45"/>
      <c r="AK996" s="45"/>
      <c r="AL996" s="45"/>
      <c r="AM996" s="45"/>
      <c r="AN996" s="45"/>
      <c r="AO996" s="45"/>
      <c r="AP996" s="45"/>
      <c r="AQ996" s="45"/>
      <c r="AR996" s="45"/>
      <c r="AS996" s="45"/>
      <c r="AT996" s="45"/>
      <c r="AU996" s="45"/>
      <c r="AV996" s="45"/>
      <c r="AW996" s="45"/>
      <c r="AX996" s="45"/>
      <c r="AY996" s="45"/>
      <c r="AZ996" s="45"/>
      <c r="BA996" s="45"/>
      <c r="BB996" s="45"/>
      <c r="BC996" s="45"/>
      <c r="BD996" s="45"/>
      <c r="BE996" s="45"/>
      <c r="BF996" s="45"/>
      <c r="BG996" s="45"/>
      <c r="BH996" s="45"/>
      <c r="BI996" s="45"/>
      <c r="BJ996" s="45"/>
      <c r="BK996" s="45"/>
      <c r="BL996" s="45"/>
      <c r="BM996" s="45"/>
      <c r="BN996" s="45"/>
      <c r="BO996" s="45"/>
      <c r="BP996" s="45"/>
      <c r="BQ996" s="45"/>
      <c r="BR996" s="45"/>
      <c r="BS996" s="45"/>
      <c r="BT996" s="45"/>
      <c r="BU996" s="45"/>
      <c r="BV996" s="45"/>
      <c r="BW996" s="45"/>
      <c r="BX996" s="45"/>
      <c r="BY996" s="45"/>
      <c r="BZ996" s="45"/>
      <c r="CA996" s="45"/>
      <c r="CB996" s="45"/>
      <c r="CC996" s="45"/>
      <c r="CD996" s="45"/>
      <c r="CE996" s="45"/>
      <c r="CF996" s="45"/>
      <c r="CG996" s="45"/>
    </row>
    <row r="997" spans="1:85" s="46" customFormat="1" outlineLevel="2" x14ac:dyDescent="0.15">
      <c r="A997" s="10"/>
      <c r="B997" s="10"/>
      <c r="C997" s="25"/>
      <c r="D997" s="10"/>
      <c r="E997" s="27" t="s">
        <v>2320</v>
      </c>
      <c r="F997" s="10"/>
      <c r="G997" s="21" t="s">
        <v>486</v>
      </c>
      <c r="H997" s="72" t="s">
        <v>487</v>
      </c>
      <c r="I997" s="10"/>
      <c r="J997" s="10"/>
      <c r="K997" s="10"/>
      <c r="L997" s="10"/>
      <c r="M997" s="29">
        <v>5</v>
      </c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28"/>
      <c r="Z997" s="10"/>
      <c r="AA997" s="28"/>
      <c r="AB997" s="28"/>
      <c r="AC997" s="28">
        <f>M997*14</f>
        <v>70</v>
      </c>
      <c r="AD997" s="10"/>
      <c r="AE997" s="49"/>
      <c r="AF997" s="45"/>
      <c r="AG997" s="45"/>
      <c r="AH997" s="45"/>
      <c r="AI997" s="45"/>
      <c r="AJ997" s="45"/>
      <c r="AK997" s="45"/>
      <c r="AL997" s="45"/>
      <c r="AM997" s="45"/>
      <c r="AN997" s="45"/>
      <c r="AO997" s="45"/>
      <c r="AP997" s="45"/>
      <c r="AQ997" s="45"/>
      <c r="AR997" s="45"/>
      <c r="AS997" s="45"/>
      <c r="AT997" s="45"/>
      <c r="AU997" s="45"/>
      <c r="AV997" s="45"/>
      <c r="AW997" s="45"/>
      <c r="AX997" s="45"/>
      <c r="AY997" s="45"/>
      <c r="AZ997" s="45"/>
      <c r="BA997" s="45"/>
      <c r="BB997" s="45"/>
      <c r="BC997" s="45"/>
      <c r="BD997" s="45"/>
      <c r="BE997" s="45"/>
      <c r="BF997" s="45"/>
      <c r="BG997" s="45"/>
      <c r="BH997" s="45"/>
      <c r="BI997" s="45"/>
      <c r="BJ997" s="45"/>
      <c r="BK997" s="45"/>
      <c r="BL997" s="45"/>
      <c r="BM997" s="45"/>
      <c r="BN997" s="45"/>
      <c r="BO997" s="45"/>
      <c r="BP997" s="45"/>
      <c r="BQ997" s="45"/>
      <c r="BR997" s="45"/>
      <c r="BS997" s="45"/>
      <c r="BT997" s="45"/>
      <c r="BU997" s="45"/>
      <c r="BV997" s="45"/>
      <c r="BW997" s="45"/>
      <c r="BX997" s="45"/>
      <c r="BY997" s="45"/>
      <c r="BZ997" s="45"/>
      <c r="CA997" s="45"/>
      <c r="CB997" s="45"/>
      <c r="CC997" s="45"/>
      <c r="CD997" s="45"/>
      <c r="CE997" s="45"/>
      <c r="CF997" s="45"/>
      <c r="CG997" s="45"/>
    </row>
    <row r="998" spans="1:85" s="46" customFormat="1" outlineLevel="2" x14ac:dyDescent="0.15">
      <c r="A998" s="10"/>
      <c r="B998" s="10"/>
      <c r="C998" s="25"/>
      <c r="D998" s="10"/>
      <c r="E998" s="27" t="s">
        <v>2789</v>
      </c>
      <c r="F998" s="10"/>
      <c r="G998" s="21" t="s">
        <v>486</v>
      </c>
      <c r="H998" s="72" t="s">
        <v>487</v>
      </c>
      <c r="I998" s="10"/>
      <c r="J998" s="10"/>
      <c r="K998" s="10"/>
      <c r="L998" s="10"/>
      <c r="M998" s="29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28"/>
      <c r="Z998" s="10"/>
      <c r="AA998" s="28"/>
      <c r="AB998" s="28"/>
      <c r="AC998" s="28">
        <v>90</v>
      </c>
      <c r="AD998" s="10"/>
      <c r="AE998" s="49"/>
      <c r="AF998" s="45"/>
      <c r="AG998" s="45"/>
      <c r="AH998" s="45"/>
      <c r="AI998" s="45"/>
      <c r="AJ998" s="45"/>
      <c r="AK998" s="45"/>
      <c r="AL998" s="45"/>
      <c r="AM998" s="45"/>
      <c r="AN998" s="45"/>
      <c r="AO998" s="45"/>
      <c r="AP998" s="45"/>
      <c r="AQ998" s="45"/>
      <c r="AR998" s="45"/>
      <c r="AS998" s="45"/>
      <c r="AT998" s="45"/>
      <c r="AU998" s="45"/>
      <c r="AV998" s="45"/>
      <c r="AW998" s="45"/>
      <c r="AX998" s="45"/>
      <c r="AY998" s="45"/>
      <c r="AZ998" s="45"/>
      <c r="BA998" s="45"/>
      <c r="BB998" s="45"/>
      <c r="BC998" s="45"/>
      <c r="BD998" s="45"/>
      <c r="BE998" s="45"/>
      <c r="BF998" s="45"/>
      <c r="BG998" s="45"/>
      <c r="BH998" s="45"/>
      <c r="BI998" s="45"/>
      <c r="BJ998" s="45"/>
      <c r="BK998" s="45"/>
      <c r="BL998" s="45"/>
      <c r="BM998" s="45"/>
      <c r="BN998" s="45"/>
      <c r="BO998" s="45"/>
      <c r="BP998" s="45"/>
      <c r="BQ998" s="45"/>
      <c r="BR998" s="45"/>
      <c r="BS998" s="45"/>
      <c r="BT998" s="45"/>
      <c r="BU998" s="45"/>
      <c r="BV998" s="45"/>
      <c r="BW998" s="45"/>
      <c r="BX998" s="45"/>
      <c r="BY998" s="45"/>
      <c r="BZ998" s="45"/>
      <c r="CA998" s="45"/>
      <c r="CB998" s="45"/>
      <c r="CC998" s="45"/>
      <c r="CD998" s="45"/>
      <c r="CE998" s="45"/>
      <c r="CF998" s="45"/>
      <c r="CG998" s="45"/>
    </row>
    <row r="999" spans="1:85" s="46" customFormat="1" outlineLevel="2" x14ac:dyDescent="0.15">
      <c r="A999" s="57"/>
      <c r="B999" s="52"/>
      <c r="C999" s="58"/>
      <c r="D999" s="52"/>
      <c r="E999" s="52" t="s">
        <v>2798</v>
      </c>
      <c r="F999" s="52"/>
      <c r="G999" s="21" t="s">
        <v>486</v>
      </c>
      <c r="H999" s="78" t="s">
        <v>2985</v>
      </c>
      <c r="I999" s="52"/>
      <c r="J999" s="52"/>
      <c r="K999" s="52"/>
      <c r="L999" s="52"/>
      <c r="M999" s="53">
        <v>13</v>
      </c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4"/>
      <c r="Y999" s="55"/>
      <c r="Z999" s="54"/>
      <c r="AA999" s="55"/>
      <c r="AB999" s="55"/>
      <c r="AC999" s="55">
        <f>2*M999</f>
        <v>26</v>
      </c>
      <c r="AD999" s="54"/>
      <c r="AE999" s="49"/>
      <c r="AF999" s="45"/>
      <c r="AG999" s="45"/>
      <c r="AH999" s="45"/>
      <c r="AI999" s="45"/>
      <c r="AJ999" s="45"/>
      <c r="AK999" s="45"/>
      <c r="AL999" s="45"/>
      <c r="AM999" s="45"/>
      <c r="AN999" s="45"/>
      <c r="AO999" s="45"/>
      <c r="AP999" s="45"/>
      <c r="AQ999" s="45"/>
      <c r="AR999" s="45"/>
      <c r="AS999" s="45"/>
      <c r="AT999" s="45"/>
      <c r="AU999" s="45"/>
      <c r="AV999" s="45"/>
      <c r="AW999" s="45"/>
      <c r="AX999" s="45"/>
      <c r="AY999" s="45"/>
      <c r="AZ999" s="45"/>
      <c r="BA999" s="45"/>
      <c r="BB999" s="45"/>
      <c r="BC999" s="45"/>
      <c r="BD999" s="45"/>
      <c r="BE999" s="45"/>
      <c r="BF999" s="45"/>
      <c r="BG999" s="45"/>
      <c r="BH999" s="45"/>
      <c r="BI999" s="45"/>
      <c r="BJ999" s="45"/>
      <c r="BK999" s="45"/>
      <c r="BL999" s="45"/>
      <c r="BM999" s="45"/>
      <c r="BN999" s="45"/>
      <c r="BO999" s="45"/>
      <c r="BP999" s="45"/>
      <c r="BQ999" s="45"/>
      <c r="BR999" s="45"/>
      <c r="BS999" s="45"/>
      <c r="BT999" s="45"/>
      <c r="BU999" s="45"/>
      <c r="BV999" s="45"/>
      <c r="BW999" s="45"/>
      <c r="BX999" s="45"/>
      <c r="BY999" s="45"/>
      <c r="BZ999" s="45"/>
      <c r="CA999" s="45"/>
      <c r="CB999" s="45"/>
      <c r="CC999" s="45"/>
      <c r="CD999" s="45"/>
      <c r="CE999" s="45"/>
      <c r="CF999" s="45"/>
      <c r="CG999" s="45"/>
    </row>
    <row r="1000" spans="1:85" s="46" customFormat="1" outlineLevel="1" x14ac:dyDescent="0.15">
      <c r="A1000" s="57"/>
      <c r="B1000" s="52"/>
      <c r="C1000" s="58"/>
      <c r="D1000" s="52"/>
      <c r="E1000" s="52"/>
      <c r="F1000" s="52"/>
      <c r="G1000" s="88" t="s">
        <v>3200</v>
      </c>
      <c r="H1000" s="78"/>
      <c r="I1000" s="52"/>
      <c r="J1000" s="52"/>
      <c r="K1000" s="52"/>
      <c r="L1000" s="52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4"/>
      <c r="Y1000" s="55"/>
      <c r="Z1000" s="54"/>
      <c r="AA1000" s="55"/>
      <c r="AB1000" s="55"/>
      <c r="AC1000" s="55">
        <f>SUBTOTAL(9,AC994:AC999)</f>
        <v>306.94588235294117</v>
      </c>
      <c r="AD1000" s="54"/>
      <c r="AE1000" s="49"/>
      <c r="AF1000" s="45"/>
      <c r="AG1000" s="45"/>
      <c r="AH1000" s="45"/>
      <c r="AI1000" s="45"/>
      <c r="AJ1000" s="45"/>
      <c r="AK1000" s="45"/>
      <c r="AL1000" s="45"/>
      <c r="AM1000" s="45"/>
      <c r="AN1000" s="45"/>
      <c r="AO1000" s="45"/>
      <c r="AP1000" s="45"/>
      <c r="AQ1000" s="45"/>
      <c r="AR1000" s="45"/>
      <c r="AS1000" s="45"/>
      <c r="AT1000" s="45"/>
      <c r="AU1000" s="45"/>
      <c r="AV1000" s="45"/>
      <c r="AW1000" s="45"/>
      <c r="AX1000" s="45"/>
      <c r="AY1000" s="45"/>
      <c r="AZ1000" s="45"/>
      <c r="BA1000" s="45"/>
      <c r="BB1000" s="45"/>
      <c r="BC1000" s="45"/>
      <c r="BD1000" s="45"/>
      <c r="BE1000" s="45"/>
      <c r="BF1000" s="45"/>
      <c r="BG1000" s="45"/>
      <c r="BH1000" s="45"/>
      <c r="BI1000" s="45"/>
      <c r="BJ1000" s="45"/>
      <c r="BK1000" s="45"/>
      <c r="BL1000" s="45"/>
      <c r="BM1000" s="45"/>
      <c r="BN1000" s="45"/>
      <c r="BO1000" s="45"/>
      <c r="BP1000" s="45"/>
      <c r="BQ1000" s="45"/>
      <c r="BR1000" s="45"/>
      <c r="BS1000" s="45"/>
      <c r="BT1000" s="45"/>
      <c r="BU1000" s="45"/>
      <c r="BV1000" s="45"/>
      <c r="BW1000" s="45"/>
      <c r="BX1000" s="45"/>
      <c r="BY1000" s="45"/>
      <c r="BZ1000" s="45"/>
      <c r="CA1000" s="45"/>
      <c r="CB1000" s="45"/>
      <c r="CC1000" s="45"/>
      <c r="CD1000" s="45"/>
      <c r="CE1000" s="45"/>
      <c r="CF1000" s="45"/>
      <c r="CG1000" s="45"/>
    </row>
    <row r="1001" spans="1:85" s="46" customFormat="1" outlineLevel="2" x14ac:dyDescent="0.15">
      <c r="A1001" s="10">
        <v>2015</v>
      </c>
      <c r="B1001" s="21" t="s">
        <v>1068</v>
      </c>
      <c r="C1001" s="26" t="s">
        <v>1069</v>
      </c>
      <c r="D1001" s="21" t="s">
        <v>1413</v>
      </c>
      <c r="E1001" s="21" t="s">
        <v>2280</v>
      </c>
      <c r="F1001" s="10">
        <v>3</v>
      </c>
      <c r="G1001" s="21" t="s">
        <v>1939</v>
      </c>
      <c r="H1001" s="71" t="s">
        <v>1940</v>
      </c>
      <c r="I1001" s="21" t="s">
        <v>23</v>
      </c>
      <c r="J1001" s="21" t="s">
        <v>24</v>
      </c>
      <c r="K1001" s="21" t="s">
        <v>25</v>
      </c>
      <c r="L1001" s="10">
        <v>53</v>
      </c>
      <c r="M1001" s="10">
        <v>50</v>
      </c>
      <c r="N1001" s="21" t="s">
        <v>1539</v>
      </c>
      <c r="O1001" s="21" t="s">
        <v>645</v>
      </c>
      <c r="P1001" s="21" t="s">
        <v>28</v>
      </c>
      <c r="Q1001" s="21" t="s">
        <v>1941</v>
      </c>
      <c r="R1001" s="21" t="s">
        <v>1942</v>
      </c>
      <c r="S1001" s="10">
        <v>1</v>
      </c>
      <c r="T1001" s="10">
        <v>48</v>
      </c>
      <c r="U1001" s="10">
        <v>48</v>
      </c>
      <c r="V1001" s="21" t="s">
        <v>31</v>
      </c>
      <c r="W1001" s="21" t="s">
        <v>31</v>
      </c>
      <c r="X1001" s="10"/>
      <c r="Y1001" s="28">
        <f>IF(M1001&lt;25,1,1+(M1001-25)/M1001)</f>
        <v>1.5</v>
      </c>
      <c r="Z1001" s="10">
        <v>1</v>
      </c>
      <c r="AA1001" s="28">
        <f>U1001*Y1001*Z1001</f>
        <v>72</v>
      </c>
      <c r="AB1001" s="28"/>
      <c r="AC1001" s="28">
        <f>AA1001+AB1001</f>
        <v>72</v>
      </c>
      <c r="AD1001" s="10"/>
      <c r="AE1001" s="49"/>
      <c r="AF1001" s="45"/>
      <c r="AG1001" s="45"/>
      <c r="AH1001" s="45"/>
      <c r="AI1001" s="45"/>
      <c r="AJ1001" s="45"/>
      <c r="AK1001" s="45"/>
      <c r="AL1001" s="45"/>
      <c r="AM1001" s="45"/>
      <c r="AN1001" s="45"/>
      <c r="AO1001" s="45"/>
      <c r="AP1001" s="45"/>
      <c r="AQ1001" s="45"/>
      <c r="AR1001" s="45"/>
      <c r="AS1001" s="45"/>
      <c r="AT1001" s="45"/>
      <c r="AU1001" s="45"/>
      <c r="AV1001" s="45"/>
      <c r="AW1001" s="45"/>
      <c r="AX1001" s="45"/>
      <c r="AY1001" s="45"/>
      <c r="AZ1001" s="45"/>
      <c r="BA1001" s="45"/>
      <c r="BB1001" s="45"/>
      <c r="BC1001" s="45"/>
      <c r="BD1001" s="45"/>
      <c r="BE1001" s="45"/>
      <c r="BF1001" s="45"/>
      <c r="BG1001" s="45"/>
      <c r="BH1001" s="45"/>
      <c r="BI1001" s="45"/>
      <c r="BJ1001" s="45"/>
      <c r="BK1001" s="45"/>
      <c r="BL1001" s="45"/>
      <c r="BM1001" s="45"/>
      <c r="BN1001" s="45"/>
      <c r="BO1001" s="45"/>
      <c r="BP1001" s="45"/>
      <c r="BQ1001" s="45"/>
      <c r="BR1001" s="45"/>
      <c r="BS1001" s="45"/>
      <c r="BT1001" s="45"/>
      <c r="BU1001" s="45"/>
      <c r="BV1001" s="45"/>
      <c r="BW1001" s="45"/>
      <c r="BX1001" s="45"/>
      <c r="BY1001" s="45"/>
      <c r="BZ1001" s="45"/>
      <c r="CA1001" s="45"/>
      <c r="CB1001" s="45"/>
      <c r="CC1001" s="45"/>
      <c r="CD1001" s="45"/>
      <c r="CE1001" s="45"/>
      <c r="CF1001" s="45"/>
      <c r="CG1001" s="45"/>
    </row>
    <row r="1002" spans="1:85" s="46" customFormat="1" outlineLevel="2" x14ac:dyDescent="0.15">
      <c r="A1002" s="10"/>
      <c r="B1002" s="10"/>
      <c r="C1002" s="25"/>
      <c r="D1002" s="10"/>
      <c r="E1002" s="27" t="s">
        <v>2320</v>
      </c>
      <c r="F1002" s="10"/>
      <c r="G1002" s="21" t="s">
        <v>1939</v>
      </c>
      <c r="H1002" s="72" t="s">
        <v>1940</v>
      </c>
      <c r="I1002" s="10"/>
      <c r="J1002" s="10"/>
      <c r="K1002" s="10"/>
      <c r="L1002" s="10"/>
      <c r="M1002" s="29">
        <v>3</v>
      </c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28"/>
      <c r="Z1002" s="10"/>
      <c r="AA1002" s="28"/>
      <c r="AB1002" s="28"/>
      <c r="AC1002" s="28">
        <f>M1002*14</f>
        <v>42</v>
      </c>
      <c r="AD1002" s="10"/>
      <c r="AE1002" s="49"/>
      <c r="AF1002" s="45"/>
      <c r="AG1002" s="45"/>
      <c r="AH1002" s="45"/>
      <c r="AI1002" s="45"/>
      <c r="AJ1002" s="45"/>
      <c r="AK1002" s="45"/>
      <c r="AL1002" s="45"/>
      <c r="AM1002" s="45"/>
      <c r="AN1002" s="45"/>
      <c r="AO1002" s="45"/>
      <c r="AP1002" s="45"/>
      <c r="AQ1002" s="45"/>
      <c r="AR1002" s="45"/>
      <c r="AS1002" s="45"/>
      <c r="AT1002" s="45"/>
      <c r="AU1002" s="45"/>
      <c r="AV1002" s="45"/>
      <c r="AW1002" s="45"/>
      <c r="AX1002" s="45"/>
      <c r="AY1002" s="45"/>
      <c r="AZ1002" s="45"/>
      <c r="BA1002" s="45"/>
      <c r="BB1002" s="45"/>
      <c r="BC1002" s="45"/>
      <c r="BD1002" s="45"/>
      <c r="BE1002" s="45"/>
      <c r="BF1002" s="45"/>
      <c r="BG1002" s="45"/>
      <c r="BH1002" s="45"/>
      <c r="BI1002" s="45"/>
      <c r="BJ1002" s="45"/>
      <c r="BK1002" s="45"/>
      <c r="BL1002" s="45"/>
      <c r="BM1002" s="45"/>
      <c r="BN1002" s="45"/>
      <c r="BO1002" s="45"/>
      <c r="BP1002" s="45"/>
      <c r="BQ1002" s="45"/>
      <c r="BR1002" s="45"/>
      <c r="BS1002" s="45"/>
      <c r="BT1002" s="45"/>
      <c r="BU1002" s="45"/>
      <c r="BV1002" s="45"/>
      <c r="BW1002" s="45"/>
      <c r="BX1002" s="45"/>
      <c r="BY1002" s="45"/>
      <c r="BZ1002" s="45"/>
      <c r="CA1002" s="45"/>
      <c r="CB1002" s="45"/>
      <c r="CC1002" s="45"/>
      <c r="CD1002" s="45"/>
      <c r="CE1002" s="45"/>
      <c r="CF1002" s="45"/>
      <c r="CG1002" s="45"/>
    </row>
    <row r="1003" spans="1:85" s="46" customFormat="1" outlineLevel="1" x14ac:dyDescent="0.15">
      <c r="A1003" s="10"/>
      <c r="B1003" s="10"/>
      <c r="C1003" s="25"/>
      <c r="D1003" s="10"/>
      <c r="E1003" s="27"/>
      <c r="F1003" s="10"/>
      <c r="G1003" s="88" t="s">
        <v>3201</v>
      </c>
      <c r="H1003" s="72"/>
      <c r="I1003" s="10"/>
      <c r="J1003" s="10"/>
      <c r="K1003" s="10"/>
      <c r="L1003" s="10"/>
      <c r="M1003" s="29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28"/>
      <c r="Z1003" s="10"/>
      <c r="AA1003" s="28"/>
      <c r="AB1003" s="28"/>
      <c r="AC1003" s="28">
        <f>SUBTOTAL(9,AC1001:AC1002)</f>
        <v>114</v>
      </c>
      <c r="AD1003" s="10"/>
      <c r="AE1003" s="49"/>
      <c r="AF1003" s="45"/>
      <c r="AG1003" s="45"/>
      <c r="AH1003" s="45"/>
      <c r="AI1003" s="45"/>
      <c r="AJ1003" s="45"/>
      <c r="AK1003" s="45"/>
      <c r="AL1003" s="45"/>
      <c r="AM1003" s="45"/>
      <c r="AN1003" s="45"/>
      <c r="AO1003" s="45"/>
      <c r="AP1003" s="45"/>
      <c r="AQ1003" s="45"/>
      <c r="AR1003" s="45"/>
      <c r="AS1003" s="45"/>
      <c r="AT1003" s="45"/>
      <c r="AU1003" s="45"/>
      <c r="AV1003" s="45"/>
      <c r="AW1003" s="45"/>
      <c r="AX1003" s="45"/>
      <c r="AY1003" s="45"/>
      <c r="AZ1003" s="45"/>
      <c r="BA1003" s="45"/>
      <c r="BB1003" s="45"/>
      <c r="BC1003" s="45"/>
      <c r="BD1003" s="45"/>
      <c r="BE1003" s="45"/>
      <c r="BF1003" s="45"/>
      <c r="BG1003" s="45"/>
      <c r="BH1003" s="45"/>
      <c r="BI1003" s="45"/>
      <c r="BJ1003" s="45"/>
      <c r="BK1003" s="45"/>
      <c r="BL1003" s="45"/>
      <c r="BM1003" s="45"/>
      <c r="BN1003" s="45"/>
      <c r="BO1003" s="45"/>
      <c r="BP1003" s="45"/>
      <c r="BQ1003" s="45"/>
      <c r="BR1003" s="45"/>
      <c r="BS1003" s="45"/>
      <c r="BT1003" s="45"/>
      <c r="BU1003" s="45"/>
      <c r="BV1003" s="45"/>
      <c r="BW1003" s="45"/>
      <c r="BX1003" s="45"/>
      <c r="BY1003" s="45"/>
      <c r="BZ1003" s="45"/>
      <c r="CA1003" s="45"/>
      <c r="CB1003" s="45"/>
      <c r="CC1003" s="45"/>
      <c r="CD1003" s="45"/>
      <c r="CE1003" s="45"/>
      <c r="CF1003" s="45"/>
      <c r="CG1003" s="45"/>
    </row>
    <row r="1004" spans="1:85" s="46" customFormat="1" outlineLevel="2" x14ac:dyDescent="0.15">
      <c r="A1004" s="10">
        <v>2016</v>
      </c>
      <c r="B1004" s="21" t="s">
        <v>407</v>
      </c>
      <c r="C1004" s="26" t="s">
        <v>408</v>
      </c>
      <c r="D1004" s="21" t="s">
        <v>1413</v>
      </c>
      <c r="E1004" s="21" t="s">
        <v>2295</v>
      </c>
      <c r="F1004" s="10">
        <v>3</v>
      </c>
      <c r="G1004" s="21" t="s">
        <v>2193</v>
      </c>
      <c r="H1004" s="71" t="s">
        <v>2194</v>
      </c>
      <c r="I1004" s="21" t="s">
        <v>163</v>
      </c>
      <c r="J1004" s="21" t="s">
        <v>24</v>
      </c>
      <c r="K1004" s="21" t="s">
        <v>45</v>
      </c>
      <c r="L1004" s="10">
        <v>88</v>
      </c>
      <c r="M1004" s="10">
        <v>88</v>
      </c>
      <c r="N1004" s="21" t="s">
        <v>1986</v>
      </c>
      <c r="O1004" s="21" t="s">
        <v>449</v>
      </c>
      <c r="P1004" s="21" t="s">
        <v>28</v>
      </c>
      <c r="Q1004" s="21" t="s">
        <v>29</v>
      </c>
      <c r="R1004" s="21" t="s">
        <v>2195</v>
      </c>
      <c r="S1004" s="10">
        <v>1</v>
      </c>
      <c r="T1004" s="10">
        <v>48</v>
      </c>
      <c r="U1004" s="10">
        <v>32</v>
      </c>
      <c r="V1004" s="10"/>
      <c r="W1004" s="10">
        <v>16</v>
      </c>
      <c r="X1004" s="27">
        <v>1</v>
      </c>
      <c r="Y1004" s="28">
        <f>IF(M1004&lt;25,1,1+(M1004-25)/M1004)</f>
        <v>1.7159090909090908</v>
      </c>
      <c r="Z1004" s="10">
        <v>1</v>
      </c>
      <c r="AA1004" s="28">
        <f>U1004*Y1004*Z1004</f>
        <v>54.909090909090907</v>
      </c>
      <c r="AB1004" s="28">
        <f>X1004*W1004*Y1004</f>
        <v>27.454545454545453</v>
      </c>
      <c r="AC1004" s="28">
        <f>AA1004+AB1004</f>
        <v>82.36363636363636</v>
      </c>
      <c r="AD1004" s="10"/>
      <c r="AE1004" s="49"/>
      <c r="AF1004" s="45"/>
      <c r="AG1004" s="45"/>
      <c r="AH1004" s="45"/>
      <c r="AI1004" s="45"/>
      <c r="AJ1004" s="45"/>
      <c r="AK1004" s="45"/>
      <c r="AL1004" s="45"/>
      <c r="AM1004" s="45"/>
      <c r="AN1004" s="45"/>
      <c r="AO1004" s="45"/>
      <c r="AP1004" s="45"/>
      <c r="AQ1004" s="45"/>
      <c r="AR1004" s="45"/>
      <c r="AS1004" s="45"/>
      <c r="AT1004" s="45"/>
      <c r="AU1004" s="45"/>
      <c r="AV1004" s="45"/>
      <c r="AW1004" s="45"/>
      <c r="AX1004" s="45"/>
      <c r="AY1004" s="45"/>
      <c r="AZ1004" s="45"/>
      <c r="BA1004" s="45"/>
      <c r="BB1004" s="45"/>
      <c r="BC1004" s="45"/>
      <c r="BD1004" s="45"/>
      <c r="BE1004" s="45"/>
      <c r="BF1004" s="45"/>
      <c r="BG1004" s="45"/>
      <c r="BH1004" s="45"/>
      <c r="BI1004" s="45"/>
      <c r="BJ1004" s="45"/>
      <c r="BK1004" s="45"/>
      <c r="BL1004" s="45"/>
      <c r="BM1004" s="45"/>
      <c r="BN1004" s="45"/>
      <c r="BO1004" s="45"/>
      <c r="BP1004" s="45"/>
      <c r="BQ1004" s="45"/>
      <c r="BR1004" s="45"/>
      <c r="BS1004" s="45"/>
      <c r="BT1004" s="45"/>
      <c r="BU1004" s="45"/>
      <c r="BV1004" s="45"/>
      <c r="BW1004" s="45"/>
      <c r="BX1004" s="45"/>
      <c r="BY1004" s="45"/>
      <c r="BZ1004" s="45"/>
      <c r="CA1004" s="45"/>
      <c r="CB1004" s="45"/>
      <c r="CC1004" s="45"/>
      <c r="CD1004" s="45"/>
      <c r="CE1004" s="45"/>
      <c r="CF1004" s="45"/>
      <c r="CG1004" s="45"/>
    </row>
    <row r="1005" spans="1:85" s="46" customFormat="1" outlineLevel="2" x14ac:dyDescent="0.15">
      <c r="A1005" s="10"/>
      <c r="B1005" s="10"/>
      <c r="C1005" s="25"/>
      <c r="D1005" s="10"/>
      <c r="E1005" s="27" t="s">
        <v>2320</v>
      </c>
      <c r="F1005" s="10"/>
      <c r="G1005" s="21" t="s">
        <v>2193</v>
      </c>
      <c r="H1005" s="72" t="s">
        <v>2194</v>
      </c>
      <c r="I1005" s="10"/>
      <c r="J1005" s="10"/>
      <c r="K1005" s="10"/>
      <c r="L1005" s="10"/>
      <c r="M1005" s="29">
        <v>3</v>
      </c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28"/>
      <c r="Z1005" s="10"/>
      <c r="AA1005" s="28"/>
      <c r="AB1005" s="28"/>
      <c r="AC1005" s="28">
        <f>M1005*14</f>
        <v>42</v>
      </c>
      <c r="AD1005" s="10"/>
      <c r="AE1005" s="49"/>
      <c r="AF1005" s="45"/>
      <c r="AG1005" s="45"/>
      <c r="AH1005" s="45"/>
      <c r="AI1005" s="45"/>
      <c r="AJ1005" s="45"/>
      <c r="AK1005" s="45"/>
      <c r="AL1005" s="45"/>
      <c r="AM1005" s="45"/>
      <c r="AN1005" s="45"/>
      <c r="AO1005" s="45"/>
      <c r="AP1005" s="45"/>
      <c r="AQ1005" s="45"/>
      <c r="AR1005" s="45"/>
      <c r="AS1005" s="45"/>
      <c r="AT1005" s="45"/>
      <c r="AU1005" s="45"/>
      <c r="AV1005" s="45"/>
      <c r="AW1005" s="45"/>
      <c r="AX1005" s="45"/>
      <c r="AY1005" s="45"/>
      <c r="AZ1005" s="45"/>
      <c r="BA1005" s="45"/>
      <c r="BB1005" s="45"/>
      <c r="BC1005" s="45"/>
      <c r="BD1005" s="45"/>
      <c r="BE1005" s="45"/>
      <c r="BF1005" s="45"/>
      <c r="BG1005" s="45"/>
      <c r="BH1005" s="45"/>
      <c r="BI1005" s="45"/>
      <c r="BJ1005" s="45"/>
      <c r="BK1005" s="45"/>
      <c r="BL1005" s="45"/>
      <c r="BM1005" s="45"/>
      <c r="BN1005" s="45"/>
      <c r="BO1005" s="45"/>
      <c r="BP1005" s="45"/>
      <c r="BQ1005" s="45"/>
      <c r="BR1005" s="45"/>
      <c r="BS1005" s="45"/>
      <c r="BT1005" s="45"/>
      <c r="BU1005" s="45"/>
      <c r="BV1005" s="45"/>
      <c r="BW1005" s="45"/>
      <c r="BX1005" s="45"/>
      <c r="BY1005" s="45"/>
      <c r="BZ1005" s="45"/>
      <c r="CA1005" s="45"/>
      <c r="CB1005" s="45"/>
      <c r="CC1005" s="45"/>
      <c r="CD1005" s="45"/>
      <c r="CE1005" s="45"/>
      <c r="CF1005" s="45"/>
      <c r="CG1005" s="45"/>
    </row>
    <row r="1006" spans="1:85" s="46" customFormat="1" outlineLevel="2" x14ac:dyDescent="0.15">
      <c r="A1006" s="10"/>
      <c r="B1006" s="10"/>
      <c r="C1006" s="25"/>
      <c r="D1006" s="10"/>
      <c r="E1006" s="27" t="s">
        <v>2788</v>
      </c>
      <c r="F1006" s="10"/>
      <c r="G1006" s="21" t="s">
        <v>2193</v>
      </c>
      <c r="H1006" s="72" t="s">
        <v>2194</v>
      </c>
      <c r="I1006" s="10"/>
      <c r="J1006" s="10"/>
      <c r="K1006" s="10"/>
      <c r="L1006" s="10"/>
      <c r="M1006" s="29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28"/>
      <c r="Z1006" s="10"/>
      <c r="AA1006" s="28"/>
      <c r="AB1006" s="28"/>
      <c r="AC1006" s="28">
        <v>60</v>
      </c>
      <c r="AD1006" s="10"/>
      <c r="AE1006" s="49"/>
      <c r="AF1006" s="45"/>
      <c r="AG1006" s="45"/>
      <c r="AH1006" s="45"/>
      <c r="AI1006" s="45"/>
      <c r="AJ1006" s="45"/>
      <c r="AK1006" s="45"/>
      <c r="AL1006" s="45"/>
      <c r="AM1006" s="45"/>
      <c r="AN1006" s="45"/>
      <c r="AO1006" s="45"/>
      <c r="AP1006" s="45"/>
      <c r="AQ1006" s="45"/>
      <c r="AR1006" s="45"/>
      <c r="AS1006" s="45"/>
      <c r="AT1006" s="45"/>
      <c r="AU1006" s="45"/>
      <c r="AV1006" s="45"/>
      <c r="AW1006" s="45"/>
      <c r="AX1006" s="45"/>
      <c r="AY1006" s="45"/>
      <c r="AZ1006" s="45"/>
      <c r="BA1006" s="45"/>
      <c r="BB1006" s="45"/>
      <c r="BC1006" s="45"/>
      <c r="BD1006" s="45"/>
      <c r="BE1006" s="45"/>
      <c r="BF1006" s="45"/>
      <c r="BG1006" s="45"/>
      <c r="BH1006" s="45"/>
      <c r="BI1006" s="45"/>
      <c r="BJ1006" s="45"/>
      <c r="BK1006" s="45"/>
      <c r="BL1006" s="45"/>
      <c r="BM1006" s="45"/>
      <c r="BN1006" s="45"/>
      <c r="BO1006" s="45"/>
      <c r="BP1006" s="45"/>
      <c r="BQ1006" s="45"/>
      <c r="BR1006" s="45"/>
      <c r="BS1006" s="45"/>
      <c r="BT1006" s="45"/>
      <c r="BU1006" s="45"/>
      <c r="BV1006" s="45"/>
      <c r="BW1006" s="45"/>
      <c r="BX1006" s="45"/>
      <c r="BY1006" s="45"/>
      <c r="BZ1006" s="45"/>
      <c r="CA1006" s="45"/>
      <c r="CB1006" s="45"/>
      <c r="CC1006" s="45"/>
      <c r="CD1006" s="45"/>
      <c r="CE1006" s="45"/>
      <c r="CF1006" s="45"/>
      <c r="CG1006" s="45"/>
    </row>
    <row r="1007" spans="1:85" s="46" customFormat="1" outlineLevel="2" x14ac:dyDescent="0.15">
      <c r="A1007" s="57"/>
      <c r="B1007" s="52"/>
      <c r="C1007" s="58"/>
      <c r="D1007" s="52"/>
      <c r="E1007" s="52" t="s">
        <v>2798</v>
      </c>
      <c r="F1007" s="52"/>
      <c r="G1007" s="21" t="s">
        <v>2193</v>
      </c>
      <c r="H1007" s="78" t="s">
        <v>2986</v>
      </c>
      <c r="I1007" s="52"/>
      <c r="J1007" s="52"/>
      <c r="K1007" s="52"/>
      <c r="L1007" s="52"/>
      <c r="M1007" s="53">
        <v>15</v>
      </c>
      <c r="N1007" s="53"/>
      <c r="O1007" s="53"/>
      <c r="P1007" s="53"/>
      <c r="Q1007" s="53"/>
      <c r="R1007" s="53"/>
      <c r="S1007" s="53"/>
      <c r="T1007" s="53"/>
      <c r="U1007" s="53"/>
      <c r="V1007" s="53"/>
      <c r="W1007" s="53"/>
      <c r="X1007" s="54"/>
      <c r="Y1007" s="55"/>
      <c r="Z1007" s="54"/>
      <c r="AA1007" s="55"/>
      <c r="AB1007" s="55"/>
      <c r="AC1007" s="55">
        <f>2*M1007</f>
        <v>30</v>
      </c>
      <c r="AD1007" s="54"/>
      <c r="AE1007" s="49"/>
      <c r="AF1007" s="45"/>
      <c r="AG1007" s="45"/>
      <c r="AH1007" s="45"/>
      <c r="AI1007" s="45"/>
      <c r="AJ1007" s="45"/>
      <c r="AK1007" s="45"/>
      <c r="AL1007" s="45"/>
      <c r="AM1007" s="45"/>
      <c r="AN1007" s="45"/>
      <c r="AO1007" s="45"/>
      <c r="AP1007" s="45"/>
      <c r="AQ1007" s="45"/>
      <c r="AR1007" s="45"/>
      <c r="AS1007" s="45"/>
      <c r="AT1007" s="45"/>
      <c r="AU1007" s="45"/>
      <c r="AV1007" s="45"/>
      <c r="AW1007" s="45"/>
      <c r="AX1007" s="45"/>
      <c r="AY1007" s="45"/>
      <c r="AZ1007" s="45"/>
      <c r="BA1007" s="45"/>
      <c r="BB1007" s="45"/>
      <c r="BC1007" s="45"/>
      <c r="BD1007" s="45"/>
      <c r="BE1007" s="45"/>
      <c r="BF1007" s="45"/>
      <c r="BG1007" s="45"/>
      <c r="BH1007" s="45"/>
      <c r="BI1007" s="45"/>
      <c r="BJ1007" s="45"/>
      <c r="BK1007" s="45"/>
      <c r="BL1007" s="45"/>
      <c r="BM1007" s="45"/>
      <c r="BN1007" s="45"/>
      <c r="BO1007" s="45"/>
      <c r="BP1007" s="45"/>
      <c r="BQ1007" s="45"/>
      <c r="BR1007" s="45"/>
      <c r="BS1007" s="45"/>
      <c r="BT1007" s="45"/>
      <c r="BU1007" s="45"/>
      <c r="BV1007" s="45"/>
      <c r="BW1007" s="45"/>
      <c r="BX1007" s="45"/>
      <c r="BY1007" s="45"/>
      <c r="BZ1007" s="45"/>
      <c r="CA1007" s="45"/>
      <c r="CB1007" s="45"/>
      <c r="CC1007" s="45"/>
      <c r="CD1007" s="45"/>
      <c r="CE1007" s="45"/>
      <c r="CF1007" s="45"/>
      <c r="CG1007" s="45"/>
    </row>
    <row r="1008" spans="1:85" s="46" customFormat="1" outlineLevel="1" x14ac:dyDescent="0.15">
      <c r="A1008" s="57"/>
      <c r="B1008" s="52"/>
      <c r="C1008" s="58"/>
      <c r="D1008" s="52"/>
      <c r="E1008" s="52"/>
      <c r="F1008" s="52"/>
      <c r="G1008" s="88" t="s">
        <v>3202</v>
      </c>
      <c r="H1008" s="78"/>
      <c r="I1008" s="52"/>
      <c r="J1008" s="52"/>
      <c r="K1008" s="52"/>
      <c r="L1008" s="52"/>
      <c r="M1008" s="53"/>
      <c r="N1008" s="53"/>
      <c r="O1008" s="53"/>
      <c r="P1008" s="53"/>
      <c r="Q1008" s="53"/>
      <c r="R1008" s="53"/>
      <c r="S1008" s="53"/>
      <c r="T1008" s="53"/>
      <c r="U1008" s="53"/>
      <c r="V1008" s="53"/>
      <c r="W1008" s="53"/>
      <c r="X1008" s="54"/>
      <c r="Y1008" s="55"/>
      <c r="Z1008" s="54"/>
      <c r="AA1008" s="55"/>
      <c r="AB1008" s="55"/>
      <c r="AC1008" s="55">
        <f>SUBTOTAL(9,AC1004:AC1007)</f>
        <v>214.36363636363637</v>
      </c>
      <c r="AD1008" s="54"/>
      <c r="AE1008" s="49"/>
      <c r="AF1008" s="45"/>
      <c r="AG1008" s="45"/>
      <c r="AH1008" s="45"/>
      <c r="AI1008" s="45"/>
      <c r="AJ1008" s="45"/>
      <c r="AK1008" s="45"/>
      <c r="AL1008" s="45"/>
      <c r="AM1008" s="45"/>
      <c r="AN1008" s="45"/>
      <c r="AO1008" s="45"/>
      <c r="AP1008" s="45"/>
      <c r="AQ1008" s="45"/>
      <c r="AR1008" s="45"/>
      <c r="AS1008" s="45"/>
      <c r="AT1008" s="45"/>
      <c r="AU1008" s="45"/>
      <c r="AV1008" s="45"/>
      <c r="AW1008" s="45"/>
      <c r="AX1008" s="45"/>
      <c r="AY1008" s="45"/>
      <c r="AZ1008" s="45"/>
      <c r="BA1008" s="45"/>
      <c r="BB1008" s="45"/>
      <c r="BC1008" s="45"/>
      <c r="BD1008" s="45"/>
      <c r="BE1008" s="45"/>
      <c r="BF1008" s="45"/>
      <c r="BG1008" s="45"/>
      <c r="BH1008" s="45"/>
      <c r="BI1008" s="45"/>
      <c r="BJ1008" s="45"/>
      <c r="BK1008" s="45"/>
      <c r="BL1008" s="45"/>
      <c r="BM1008" s="45"/>
      <c r="BN1008" s="45"/>
      <c r="BO1008" s="45"/>
      <c r="BP1008" s="45"/>
      <c r="BQ1008" s="45"/>
      <c r="BR1008" s="45"/>
      <c r="BS1008" s="45"/>
      <c r="BT1008" s="45"/>
      <c r="BU1008" s="45"/>
      <c r="BV1008" s="45"/>
      <c r="BW1008" s="45"/>
      <c r="BX1008" s="45"/>
      <c r="BY1008" s="45"/>
      <c r="BZ1008" s="45"/>
      <c r="CA1008" s="45"/>
      <c r="CB1008" s="45"/>
      <c r="CC1008" s="45"/>
      <c r="CD1008" s="45"/>
      <c r="CE1008" s="45"/>
      <c r="CF1008" s="45"/>
      <c r="CG1008" s="45"/>
    </row>
    <row r="1009" spans="1:85" s="46" customFormat="1" outlineLevel="2" x14ac:dyDescent="0.15">
      <c r="A1009" s="10">
        <v>2016</v>
      </c>
      <c r="B1009" s="21" t="s">
        <v>313</v>
      </c>
      <c r="C1009" s="26" t="s">
        <v>314</v>
      </c>
      <c r="D1009" s="21" t="s">
        <v>1379</v>
      </c>
      <c r="E1009" s="21" t="s">
        <v>2280</v>
      </c>
      <c r="F1009" s="10">
        <v>4</v>
      </c>
      <c r="G1009" s="21" t="s">
        <v>125</v>
      </c>
      <c r="H1009" s="71" t="s">
        <v>126</v>
      </c>
      <c r="I1009" s="21" t="s">
        <v>41</v>
      </c>
      <c r="J1009" s="21" t="s">
        <v>24</v>
      </c>
      <c r="K1009" s="21" t="s">
        <v>127</v>
      </c>
      <c r="L1009" s="10">
        <v>230</v>
      </c>
      <c r="M1009" s="10">
        <v>60</v>
      </c>
      <c r="N1009" s="21" t="s">
        <v>315</v>
      </c>
      <c r="O1009" s="21" t="s">
        <v>316</v>
      </c>
      <c r="P1009" s="21" t="s">
        <v>28</v>
      </c>
      <c r="Q1009" s="21" t="s">
        <v>166</v>
      </c>
      <c r="R1009" s="21" t="s">
        <v>317</v>
      </c>
      <c r="S1009" s="10">
        <v>1</v>
      </c>
      <c r="T1009" s="10">
        <v>64</v>
      </c>
      <c r="U1009" s="10">
        <v>64</v>
      </c>
      <c r="V1009" s="21" t="s">
        <v>31</v>
      </c>
      <c r="W1009" s="21" t="s">
        <v>31</v>
      </c>
      <c r="X1009" s="10"/>
      <c r="Y1009" s="28">
        <f>IF(M1009&lt;25,1,1+(M1009-25)/M1009)</f>
        <v>1.5833333333333335</v>
      </c>
      <c r="Z1009" s="10">
        <v>1</v>
      </c>
      <c r="AA1009" s="28">
        <f>U1009*Y1009*Z1009</f>
        <v>101.33333333333334</v>
      </c>
      <c r="AB1009" s="28"/>
      <c r="AC1009" s="28">
        <f>AA1009+AB1009</f>
        <v>101.33333333333334</v>
      </c>
      <c r="AD1009" s="10"/>
      <c r="AE1009" s="49"/>
      <c r="AF1009" s="45"/>
      <c r="AG1009" s="45"/>
      <c r="AH1009" s="45"/>
      <c r="AI1009" s="45"/>
      <c r="AJ1009" s="45"/>
      <c r="AK1009" s="45"/>
      <c r="AL1009" s="45"/>
      <c r="AM1009" s="45"/>
      <c r="AN1009" s="45"/>
      <c r="AO1009" s="45"/>
      <c r="AP1009" s="45"/>
      <c r="AQ1009" s="45"/>
      <c r="AR1009" s="45"/>
      <c r="AS1009" s="45"/>
      <c r="AT1009" s="45"/>
      <c r="AU1009" s="45"/>
      <c r="AV1009" s="45"/>
      <c r="AW1009" s="45"/>
      <c r="AX1009" s="45"/>
      <c r="AY1009" s="45"/>
      <c r="AZ1009" s="45"/>
      <c r="BA1009" s="45"/>
      <c r="BB1009" s="45"/>
      <c r="BC1009" s="45"/>
      <c r="BD1009" s="45"/>
      <c r="BE1009" s="45"/>
      <c r="BF1009" s="45"/>
      <c r="BG1009" s="45"/>
      <c r="BH1009" s="45"/>
      <c r="BI1009" s="45"/>
      <c r="BJ1009" s="45"/>
      <c r="BK1009" s="45"/>
      <c r="BL1009" s="45"/>
      <c r="BM1009" s="45"/>
      <c r="BN1009" s="45"/>
      <c r="BO1009" s="45"/>
      <c r="BP1009" s="45"/>
      <c r="BQ1009" s="45"/>
      <c r="BR1009" s="45"/>
      <c r="BS1009" s="45"/>
      <c r="BT1009" s="45"/>
      <c r="BU1009" s="45"/>
      <c r="BV1009" s="45"/>
      <c r="BW1009" s="45"/>
      <c r="BX1009" s="45"/>
      <c r="BY1009" s="45"/>
      <c r="BZ1009" s="45"/>
      <c r="CA1009" s="45"/>
      <c r="CB1009" s="45"/>
      <c r="CC1009" s="45"/>
      <c r="CD1009" s="45"/>
      <c r="CE1009" s="45"/>
      <c r="CF1009" s="45"/>
      <c r="CG1009" s="45"/>
    </row>
    <row r="1010" spans="1:85" s="46" customFormat="1" ht="27" outlineLevel="2" x14ac:dyDescent="0.15">
      <c r="A1010" s="10">
        <v>2015</v>
      </c>
      <c r="B1010" s="21" t="s">
        <v>123</v>
      </c>
      <c r="C1010" s="26" t="s">
        <v>124</v>
      </c>
      <c r="D1010" s="21" t="s">
        <v>1379</v>
      </c>
      <c r="E1010" s="21" t="s">
        <v>2283</v>
      </c>
      <c r="F1010" s="10">
        <v>3</v>
      </c>
      <c r="G1010" s="21" t="s">
        <v>125</v>
      </c>
      <c r="H1010" s="71" t="s">
        <v>126</v>
      </c>
      <c r="I1010" s="21" t="s">
        <v>41</v>
      </c>
      <c r="J1010" s="21" t="s">
        <v>24</v>
      </c>
      <c r="K1010" s="21" t="s">
        <v>127</v>
      </c>
      <c r="L1010" s="10">
        <v>39</v>
      </c>
      <c r="M1010" s="10">
        <v>39</v>
      </c>
      <c r="N1010" s="21" t="s">
        <v>87</v>
      </c>
      <c r="O1010" s="21" t="s">
        <v>128</v>
      </c>
      <c r="P1010" s="21" t="s">
        <v>28</v>
      </c>
      <c r="Q1010" s="21" t="s">
        <v>129</v>
      </c>
      <c r="R1010" s="21" t="s">
        <v>130</v>
      </c>
      <c r="S1010" s="10">
        <v>1</v>
      </c>
      <c r="T1010" s="10">
        <v>48</v>
      </c>
      <c r="U1010" s="10">
        <v>48</v>
      </c>
      <c r="V1010" s="21" t="s">
        <v>31</v>
      </c>
      <c r="W1010" s="21" t="s">
        <v>31</v>
      </c>
      <c r="X1010" s="10"/>
      <c r="Y1010" s="28">
        <f>IF(M1010&lt;25,1,1+(M1010-25)/M1010)</f>
        <v>1.358974358974359</v>
      </c>
      <c r="Z1010" s="10">
        <v>1.2</v>
      </c>
      <c r="AA1010" s="28">
        <f>U1010*Y1010*Z1010</f>
        <v>78.276923076923069</v>
      </c>
      <c r="AB1010" s="28"/>
      <c r="AC1010" s="28">
        <f>AA1010+AB1010</f>
        <v>78.276923076923069</v>
      </c>
      <c r="AD1010" s="10"/>
      <c r="AE1010" s="49"/>
      <c r="AF1010" s="45"/>
      <c r="AG1010" s="45"/>
      <c r="AH1010" s="45"/>
      <c r="AI1010" s="45"/>
      <c r="AJ1010" s="45"/>
      <c r="AK1010" s="45"/>
      <c r="AL1010" s="45"/>
      <c r="AM1010" s="45"/>
      <c r="AN1010" s="45"/>
      <c r="AO1010" s="45"/>
      <c r="AP1010" s="45"/>
      <c r="AQ1010" s="45"/>
      <c r="AR1010" s="45"/>
      <c r="AS1010" s="45"/>
      <c r="AT1010" s="45"/>
      <c r="AU1010" s="45"/>
      <c r="AV1010" s="45"/>
      <c r="AW1010" s="45"/>
      <c r="AX1010" s="45"/>
      <c r="AY1010" s="45"/>
      <c r="AZ1010" s="45"/>
      <c r="BA1010" s="45"/>
      <c r="BB1010" s="45"/>
      <c r="BC1010" s="45"/>
      <c r="BD1010" s="45"/>
      <c r="BE1010" s="45"/>
      <c r="BF1010" s="45"/>
      <c r="BG1010" s="45"/>
      <c r="BH1010" s="45"/>
      <c r="BI1010" s="45"/>
      <c r="BJ1010" s="45"/>
      <c r="BK1010" s="45"/>
      <c r="BL1010" s="45"/>
      <c r="BM1010" s="45"/>
      <c r="BN1010" s="45"/>
      <c r="BO1010" s="45"/>
      <c r="BP1010" s="45"/>
      <c r="BQ1010" s="45"/>
      <c r="BR1010" s="45"/>
      <c r="BS1010" s="45"/>
      <c r="BT1010" s="45"/>
      <c r="BU1010" s="45"/>
      <c r="BV1010" s="45"/>
      <c r="BW1010" s="45"/>
      <c r="BX1010" s="45"/>
      <c r="BY1010" s="45"/>
      <c r="BZ1010" s="45"/>
      <c r="CA1010" s="45"/>
      <c r="CB1010" s="45"/>
      <c r="CC1010" s="45"/>
      <c r="CD1010" s="45"/>
      <c r="CE1010" s="45"/>
      <c r="CF1010" s="45"/>
      <c r="CG1010" s="45"/>
    </row>
    <row r="1011" spans="1:85" s="46" customFormat="1" outlineLevel="2" x14ac:dyDescent="0.15">
      <c r="A1011" s="21"/>
      <c r="B1011" s="21"/>
      <c r="C1011" s="21" t="s">
        <v>2682</v>
      </c>
      <c r="D1011" s="21" t="s">
        <v>2580</v>
      </c>
      <c r="E1011" s="21" t="s">
        <v>2581</v>
      </c>
      <c r="F1011" s="21"/>
      <c r="G1011" s="21" t="s">
        <v>125</v>
      </c>
      <c r="H1011" s="71" t="s">
        <v>2655</v>
      </c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  <c r="AA1011" s="21"/>
      <c r="AB1011" s="21" t="s">
        <v>29</v>
      </c>
      <c r="AC1011" s="21">
        <v>21.19</v>
      </c>
      <c r="AD1011" s="21" t="s">
        <v>2745</v>
      </c>
      <c r="AE1011" s="49"/>
      <c r="AF1011" s="45"/>
      <c r="AG1011" s="45"/>
      <c r="AH1011" s="45"/>
      <c r="AI1011" s="45"/>
      <c r="AJ1011" s="45"/>
      <c r="AK1011" s="45"/>
      <c r="AL1011" s="45"/>
      <c r="AM1011" s="45"/>
      <c r="AN1011" s="45"/>
      <c r="AO1011" s="45"/>
      <c r="AP1011" s="45"/>
      <c r="AQ1011" s="45"/>
      <c r="AR1011" s="45"/>
      <c r="AS1011" s="45"/>
      <c r="AT1011" s="45"/>
      <c r="AU1011" s="45"/>
      <c r="AV1011" s="45"/>
      <c r="AW1011" s="45"/>
      <c r="AX1011" s="45"/>
      <c r="AY1011" s="45"/>
      <c r="AZ1011" s="45"/>
      <c r="BA1011" s="45"/>
      <c r="BB1011" s="45"/>
      <c r="BC1011" s="45"/>
      <c r="BD1011" s="45"/>
      <c r="BE1011" s="45"/>
      <c r="BF1011" s="45"/>
      <c r="BG1011" s="45"/>
      <c r="BH1011" s="45"/>
      <c r="BI1011" s="45"/>
      <c r="BJ1011" s="45"/>
      <c r="BK1011" s="45"/>
      <c r="BL1011" s="45"/>
      <c r="BM1011" s="45"/>
      <c r="BN1011" s="45"/>
      <c r="BO1011" s="45"/>
      <c r="BP1011" s="45"/>
      <c r="BQ1011" s="45"/>
      <c r="BR1011" s="45"/>
      <c r="BS1011" s="45"/>
      <c r="BT1011" s="45"/>
      <c r="BU1011" s="45"/>
      <c r="BV1011" s="45"/>
      <c r="BW1011" s="45"/>
      <c r="BX1011" s="45"/>
      <c r="BY1011" s="45"/>
      <c r="BZ1011" s="45"/>
      <c r="CA1011" s="45"/>
      <c r="CB1011" s="45"/>
      <c r="CC1011" s="45"/>
      <c r="CD1011" s="45"/>
      <c r="CE1011" s="45"/>
      <c r="CF1011" s="45"/>
      <c r="CG1011" s="45"/>
    </row>
    <row r="1012" spans="1:85" s="46" customFormat="1" outlineLevel="2" x14ac:dyDescent="0.15">
      <c r="A1012" s="21"/>
      <c r="B1012" s="21"/>
      <c r="C1012" s="21" t="s">
        <v>2654</v>
      </c>
      <c r="D1012" s="21" t="s">
        <v>2580</v>
      </c>
      <c r="E1012" s="21" t="s">
        <v>2581</v>
      </c>
      <c r="F1012" s="21"/>
      <c r="G1012" s="21" t="s">
        <v>125</v>
      </c>
      <c r="H1012" s="71" t="s">
        <v>2655</v>
      </c>
      <c r="I1012" s="21"/>
      <c r="J1012" s="21"/>
      <c r="K1012" s="21"/>
      <c r="L1012" s="21"/>
      <c r="M1012" s="21"/>
      <c r="N1012" s="21"/>
      <c r="O1012" s="21"/>
      <c r="P1012" s="21"/>
      <c r="Q1012" s="21"/>
      <c r="R1012" s="21"/>
      <c r="S1012" s="21"/>
      <c r="T1012" s="21"/>
      <c r="U1012" s="21"/>
      <c r="V1012" s="21"/>
      <c r="W1012" s="21"/>
      <c r="X1012" s="21"/>
      <c r="Y1012" s="21"/>
      <c r="Z1012" s="21"/>
      <c r="AA1012" s="21"/>
      <c r="AB1012" s="21" t="s">
        <v>29</v>
      </c>
      <c r="AC1012" s="21">
        <v>34.909999999999997</v>
      </c>
      <c r="AD1012" s="21" t="s">
        <v>2745</v>
      </c>
      <c r="AE1012" s="49"/>
      <c r="AF1012" s="45"/>
      <c r="AG1012" s="45"/>
      <c r="AH1012" s="45"/>
      <c r="AI1012" s="45"/>
      <c r="AJ1012" s="45"/>
      <c r="AK1012" s="45"/>
      <c r="AL1012" s="45"/>
      <c r="AM1012" s="45"/>
      <c r="AN1012" s="45"/>
      <c r="AO1012" s="45"/>
      <c r="AP1012" s="45"/>
      <c r="AQ1012" s="45"/>
      <c r="AR1012" s="45"/>
      <c r="AS1012" s="45"/>
      <c r="AT1012" s="45"/>
      <c r="AU1012" s="45"/>
      <c r="AV1012" s="45"/>
      <c r="AW1012" s="45"/>
      <c r="AX1012" s="45"/>
      <c r="AY1012" s="45"/>
      <c r="AZ1012" s="45"/>
      <c r="BA1012" s="45"/>
      <c r="BB1012" s="45"/>
      <c r="BC1012" s="45"/>
      <c r="BD1012" s="45"/>
      <c r="BE1012" s="45"/>
      <c r="BF1012" s="45"/>
      <c r="BG1012" s="45"/>
      <c r="BH1012" s="45"/>
      <c r="BI1012" s="45"/>
      <c r="BJ1012" s="45"/>
      <c r="BK1012" s="45"/>
      <c r="BL1012" s="45"/>
      <c r="BM1012" s="45"/>
      <c r="BN1012" s="45"/>
      <c r="BO1012" s="45"/>
      <c r="BP1012" s="45"/>
      <c r="BQ1012" s="45"/>
      <c r="BR1012" s="45"/>
      <c r="BS1012" s="45"/>
      <c r="BT1012" s="45"/>
      <c r="BU1012" s="45"/>
      <c r="BV1012" s="45"/>
      <c r="BW1012" s="45"/>
      <c r="BX1012" s="45"/>
      <c r="BY1012" s="45"/>
      <c r="BZ1012" s="45"/>
      <c r="CA1012" s="45"/>
      <c r="CB1012" s="45"/>
      <c r="CC1012" s="45"/>
      <c r="CD1012" s="45"/>
      <c r="CE1012" s="45"/>
      <c r="CF1012" s="45"/>
      <c r="CG1012" s="45"/>
    </row>
    <row r="1013" spans="1:85" s="46" customFormat="1" outlineLevel="2" x14ac:dyDescent="0.15">
      <c r="A1013" s="10"/>
      <c r="B1013" s="10"/>
      <c r="C1013" s="25"/>
      <c r="D1013" s="10"/>
      <c r="E1013" s="27" t="s">
        <v>2320</v>
      </c>
      <c r="F1013" s="10"/>
      <c r="G1013" s="21" t="s">
        <v>125</v>
      </c>
      <c r="H1013" s="72" t="s">
        <v>126</v>
      </c>
      <c r="I1013" s="10"/>
      <c r="J1013" s="10"/>
      <c r="K1013" s="10"/>
      <c r="L1013" s="10"/>
      <c r="M1013" s="29">
        <v>2</v>
      </c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28"/>
      <c r="Z1013" s="10"/>
      <c r="AA1013" s="28"/>
      <c r="AB1013" s="28"/>
      <c r="AC1013" s="28">
        <f>M1013*14</f>
        <v>28</v>
      </c>
      <c r="AD1013" s="10"/>
      <c r="AE1013" s="49"/>
      <c r="AF1013" s="45"/>
      <c r="AG1013" s="45"/>
      <c r="AH1013" s="45"/>
      <c r="AI1013" s="45"/>
      <c r="AJ1013" s="45"/>
      <c r="AK1013" s="45"/>
      <c r="AL1013" s="45"/>
      <c r="AM1013" s="45"/>
      <c r="AN1013" s="45"/>
      <c r="AO1013" s="45"/>
      <c r="AP1013" s="45"/>
      <c r="AQ1013" s="45"/>
      <c r="AR1013" s="45"/>
      <c r="AS1013" s="45"/>
      <c r="AT1013" s="45"/>
      <c r="AU1013" s="45"/>
      <c r="AV1013" s="45"/>
      <c r="AW1013" s="45"/>
      <c r="AX1013" s="45"/>
      <c r="AY1013" s="45"/>
      <c r="AZ1013" s="45"/>
      <c r="BA1013" s="45"/>
      <c r="BB1013" s="45"/>
      <c r="BC1013" s="45"/>
      <c r="BD1013" s="45"/>
      <c r="BE1013" s="45"/>
      <c r="BF1013" s="45"/>
      <c r="BG1013" s="45"/>
      <c r="BH1013" s="45"/>
      <c r="BI1013" s="45"/>
      <c r="BJ1013" s="45"/>
      <c r="BK1013" s="45"/>
      <c r="BL1013" s="45"/>
      <c r="BM1013" s="45"/>
      <c r="BN1013" s="45"/>
      <c r="BO1013" s="45"/>
      <c r="BP1013" s="45"/>
      <c r="BQ1013" s="45"/>
      <c r="BR1013" s="45"/>
      <c r="BS1013" s="45"/>
      <c r="BT1013" s="45"/>
      <c r="BU1013" s="45"/>
      <c r="BV1013" s="45"/>
      <c r="BW1013" s="45"/>
      <c r="BX1013" s="45"/>
      <c r="BY1013" s="45"/>
      <c r="BZ1013" s="45"/>
      <c r="CA1013" s="45"/>
      <c r="CB1013" s="45"/>
      <c r="CC1013" s="45"/>
      <c r="CD1013" s="45"/>
      <c r="CE1013" s="45"/>
      <c r="CF1013" s="45"/>
      <c r="CG1013" s="45"/>
    </row>
    <row r="1014" spans="1:85" s="46" customFormat="1" outlineLevel="2" x14ac:dyDescent="0.15">
      <c r="A1014" s="10">
        <v>2014</v>
      </c>
      <c r="B1014" s="21" t="s">
        <v>1347</v>
      </c>
      <c r="C1014" s="26" t="s">
        <v>1348</v>
      </c>
      <c r="D1014" s="21" t="s">
        <v>1379</v>
      </c>
      <c r="E1014" s="19" t="s">
        <v>2530</v>
      </c>
      <c r="F1014" s="10" t="s">
        <v>2531</v>
      </c>
      <c r="G1014" s="21" t="s">
        <v>125</v>
      </c>
      <c r="H1014" s="72" t="s">
        <v>126</v>
      </c>
      <c r="I1014" s="21"/>
      <c r="J1014" s="21"/>
      <c r="K1014" s="21"/>
      <c r="L1014" s="10"/>
      <c r="M1014" s="10">
        <v>4</v>
      </c>
      <c r="N1014" s="21"/>
      <c r="O1014" s="21"/>
      <c r="P1014" s="21"/>
      <c r="Q1014" s="21"/>
      <c r="R1014" s="21"/>
      <c r="S1014" s="10"/>
      <c r="T1014" s="21"/>
      <c r="U1014" s="21"/>
      <c r="V1014" s="21"/>
      <c r="W1014" s="21"/>
      <c r="X1014" s="10"/>
      <c r="Y1014" s="28">
        <f>IF(M1014&lt;25,1,1+(M1014-25)/M1014)</f>
        <v>1</v>
      </c>
      <c r="Z1014" s="10"/>
      <c r="AA1014" s="28"/>
      <c r="AB1014" s="28"/>
      <c r="AC1014" s="28">
        <f>0.3*13*M1014</f>
        <v>15.6</v>
      </c>
      <c r="AD1014" s="10"/>
      <c r="AE1014" s="49"/>
      <c r="AF1014" s="45"/>
      <c r="AG1014" s="45"/>
      <c r="AH1014" s="45"/>
      <c r="AI1014" s="45"/>
      <c r="AJ1014" s="45"/>
      <c r="AK1014" s="45"/>
      <c r="AL1014" s="45"/>
      <c r="AM1014" s="45"/>
      <c r="AN1014" s="45"/>
      <c r="AO1014" s="45"/>
      <c r="AP1014" s="45"/>
      <c r="AQ1014" s="45"/>
      <c r="AR1014" s="45"/>
      <c r="AS1014" s="45"/>
      <c r="AT1014" s="45"/>
      <c r="AU1014" s="45"/>
      <c r="AV1014" s="45"/>
      <c r="AW1014" s="45"/>
      <c r="AX1014" s="45"/>
      <c r="AY1014" s="45"/>
      <c r="AZ1014" s="45"/>
      <c r="BA1014" s="45"/>
      <c r="BB1014" s="45"/>
      <c r="BC1014" s="45"/>
      <c r="BD1014" s="45"/>
      <c r="BE1014" s="45"/>
      <c r="BF1014" s="45"/>
      <c r="BG1014" s="45"/>
      <c r="BH1014" s="45"/>
      <c r="BI1014" s="45"/>
      <c r="BJ1014" s="45"/>
      <c r="BK1014" s="45"/>
      <c r="BL1014" s="45"/>
      <c r="BM1014" s="45"/>
      <c r="BN1014" s="45"/>
      <c r="BO1014" s="45"/>
      <c r="BP1014" s="45"/>
      <c r="BQ1014" s="45"/>
      <c r="BR1014" s="45"/>
      <c r="BS1014" s="45"/>
      <c r="BT1014" s="45"/>
      <c r="BU1014" s="45"/>
      <c r="BV1014" s="45"/>
      <c r="BW1014" s="45"/>
      <c r="BX1014" s="45"/>
      <c r="BY1014" s="45"/>
      <c r="BZ1014" s="45"/>
      <c r="CA1014" s="45"/>
      <c r="CB1014" s="45"/>
      <c r="CC1014" s="45"/>
      <c r="CD1014" s="45"/>
      <c r="CE1014" s="45"/>
      <c r="CF1014" s="45"/>
      <c r="CG1014" s="45"/>
    </row>
    <row r="1015" spans="1:85" s="46" customFormat="1" outlineLevel="2" x14ac:dyDescent="0.15">
      <c r="A1015" s="57"/>
      <c r="B1015" s="52"/>
      <c r="C1015" s="58"/>
      <c r="D1015" s="52"/>
      <c r="E1015" s="52" t="s">
        <v>2798</v>
      </c>
      <c r="F1015" s="52"/>
      <c r="G1015" s="21" t="s">
        <v>125</v>
      </c>
      <c r="H1015" s="78" t="s">
        <v>2987</v>
      </c>
      <c r="I1015" s="52"/>
      <c r="J1015" s="52"/>
      <c r="K1015" s="52"/>
      <c r="L1015" s="52"/>
      <c r="M1015" s="53">
        <v>11</v>
      </c>
      <c r="N1015" s="53"/>
      <c r="O1015" s="53"/>
      <c r="P1015" s="53"/>
      <c r="Q1015" s="53"/>
      <c r="R1015" s="53"/>
      <c r="S1015" s="53"/>
      <c r="T1015" s="53"/>
      <c r="U1015" s="53"/>
      <c r="V1015" s="53"/>
      <c r="W1015" s="53"/>
      <c r="X1015" s="54"/>
      <c r="Y1015" s="55"/>
      <c r="Z1015" s="54"/>
      <c r="AA1015" s="55"/>
      <c r="AB1015" s="55"/>
      <c r="AC1015" s="55">
        <f>2*M1015</f>
        <v>22</v>
      </c>
      <c r="AD1015" s="54"/>
      <c r="AE1015" s="49"/>
      <c r="AF1015" s="45"/>
      <c r="AG1015" s="45"/>
      <c r="AH1015" s="45"/>
      <c r="AI1015" s="45"/>
      <c r="AJ1015" s="45"/>
      <c r="AK1015" s="45"/>
      <c r="AL1015" s="45"/>
      <c r="AM1015" s="45"/>
      <c r="AN1015" s="45"/>
      <c r="AO1015" s="45"/>
      <c r="AP1015" s="45"/>
      <c r="AQ1015" s="45"/>
      <c r="AR1015" s="45"/>
      <c r="AS1015" s="45"/>
      <c r="AT1015" s="45"/>
      <c r="AU1015" s="45"/>
      <c r="AV1015" s="45"/>
      <c r="AW1015" s="45"/>
      <c r="AX1015" s="45"/>
      <c r="AY1015" s="45"/>
      <c r="AZ1015" s="45"/>
      <c r="BA1015" s="45"/>
      <c r="BB1015" s="45"/>
      <c r="BC1015" s="45"/>
      <c r="BD1015" s="45"/>
      <c r="BE1015" s="45"/>
      <c r="BF1015" s="45"/>
      <c r="BG1015" s="45"/>
      <c r="BH1015" s="45"/>
      <c r="BI1015" s="45"/>
      <c r="BJ1015" s="45"/>
      <c r="BK1015" s="45"/>
      <c r="BL1015" s="45"/>
      <c r="BM1015" s="45"/>
      <c r="BN1015" s="45"/>
      <c r="BO1015" s="45"/>
      <c r="BP1015" s="45"/>
      <c r="BQ1015" s="45"/>
      <c r="BR1015" s="45"/>
      <c r="BS1015" s="45"/>
      <c r="BT1015" s="45"/>
      <c r="BU1015" s="45"/>
      <c r="BV1015" s="45"/>
      <c r="BW1015" s="45"/>
      <c r="BX1015" s="45"/>
      <c r="BY1015" s="45"/>
      <c r="BZ1015" s="45"/>
      <c r="CA1015" s="45"/>
      <c r="CB1015" s="45"/>
      <c r="CC1015" s="45"/>
      <c r="CD1015" s="45"/>
      <c r="CE1015" s="45"/>
      <c r="CF1015" s="45"/>
      <c r="CG1015" s="45"/>
    </row>
    <row r="1016" spans="1:85" s="46" customFormat="1" outlineLevel="1" x14ac:dyDescent="0.15">
      <c r="A1016" s="57"/>
      <c r="B1016" s="52"/>
      <c r="C1016" s="58"/>
      <c r="D1016" s="52"/>
      <c r="E1016" s="52"/>
      <c r="F1016" s="52"/>
      <c r="G1016" s="88" t="s">
        <v>3203</v>
      </c>
      <c r="H1016" s="78"/>
      <c r="I1016" s="52"/>
      <c r="J1016" s="52"/>
      <c r="K1016" s="52"/>
      <c r="L1016" s="52"/>
      <c r="M1016" s="53"/>
      <c r="N1016" s="53"/>
      <c r="O1016" s="53"/>
      <c r="P1016" s="53"/>
      <c r="Q1016" s="53"/>
      <c r="R1016" s="53"/>
      <c r="S1016" s="53"/>
      <c r="T1016" s="53"/>
      <c r="U1016" s="53"/>
      <c r="V1016" s="53"/>
      <c r="W1016" s="53"/>
      <c r="X1016" s="54"/>
      <c r="Y1016" s="55"/>
      <c r="Z1016" s="54"/>
      <c r="AA1016" s="55"/>
      <c r="AB1016" s="55"/>
      <c r="AC1016" s="55">
        <f>SUBTOTAL(9,AC1009:AC1015)</f>
        <v>301.31025641025644</v>
      </c>
      <c r="AD1016" s="54"/>
      <c r="AE1016" s="49"/>
      <c r="AF1016" s="45"/>
      <c r="AG1016" s="45"/>
      <c r="AH1016" s="45"/>
      <c r="AI1016" s="45"/>
      <c r="AJ1016" s="45"/>
      <c r="AK1016" s="45"/>
      <c r="AL1016" s="45"/>
      <c r="AM1016" s="45"/>
      <c r="AN1016" s="45"/>
      <c r="AO1016" s="45"/>
      <c r="AP1016" s="45"/>
      <c r="AQ1016" s="45"/>
      <c r="AR1016" s="45"/>
      <c r="AS1016" s="45"/>
      <c r="AT1016" s="45"/>
      <c r="AU1016" s="45"/>
      <c r="AV1016" s="45"/>
      <c r="AW1016" s="45"/>
      <c r="AX1016" s="45"/>
      <c r="AY1016" s="45"/>
      <c r="AZ1016" s="45"/>
      <c r="BA1016" s="45"/>
      <c r="BB1016" s="45"/>
      <c r="BC1016" s="45"/>
      <c r="BD1016" s="45"/>
      <c r="BE1016" s="45"/>
      <c r="BF1016" s="45"/>
      <c r="BG1016" s="45"/>
      <c r="BH1016" s="45"/>
      <c r="BI1016" s="45"/>
      <c r="BJ1016" s="45"/>
      <c r="BK1016" s="45"/>
      <c r="BL1016" s="45"/>
      <c r="BM1016" s="45"/>
      <c r="BN1016" s="45"/>
      <c r="BO1016" s="45"/>
      <c r="BP1016" s="45"/>
      <c r="BQ1016" s="45"/>
      <c r="BR1016" s="45"/>
      <c r="BS1016" s="45"/>
      <c r="BT1016" s="45"/>
      <c r="BU1016" s="45"/>
      <c r="BV1016" s="45"/>
      <c r="BW1016" s="45"/>
      <c r="BX1016" s="45"/>
      <c r="BY1016" s="45"/>
      <c r="BZ1016" s="45"/>
      <c r="CA1016" s="45"/>
      <c r="CB1016" s="45"/>
      <c r="CC1016" s="45"/>
      <c r="CD1016" s="45"/>
      <c r="CE1016" s="45"/>
      <c r="CF1016" s="45"/>
      <c r="CG1016" s="45"/>
    </row>
    <row r="1017" spans="1:85" s="46" customFormat="1" outlineLevel="2" x14ac:dyDescent="0.15">
      <c r="A1017" s="10">
        <v>2016</v>
      </c>
      <c r="B1017" s="21" t="s">
        <v>407</v>
      </c>
      <c r="C1017" s="26" t="s">
        <v>408</v>
      </c>
      <c r="D1017" s="21" t="s">
        <v>1413</v>
      </c>
      <c r="E1017" s="21" t="s">
        <v>2295</v>
      </c>
      <c r="F1017" s="10">
        <v>3</v>
      </c>
      <c r="G1017" s="21" t="s">
        <v>1606</v>
      </c>
      <c r="H1017" s="71" t="s">
        <v>1607</v>
      </c>
      <c r="I1017" s="21" t="s">
        <v>23</v>
      </c>
      <c r="J1017" s="21" t="s">
        <v>24</v>
      </c>
      <c r="K1017" s="21" t="s">
        <v>25</v>
      </c>
      <c r="L1017" s="10">
        <v>88</v>
      </c>
      <c r="M1017" s="10">
        <v>88</v>
      </c>
      <c r="N1017" s="21" t="s">
        <v>1425</v>
      </c>
      <c r="O1017" s="21" t="s">
        <v>445</v>
      </c>
      <c r="P1017" s="21" t="s">
        <v>28</v>
      </c>
      <c r="Q1017" s="21" t="s">
        <v>29</v>
      </c>
      <c r="R1017" s="21" t="s">
        <v>2196</v>
      </c>
      <c r="S1017" s="10">
        <v>1</v>
      </c>
      <c r="T1017" s="10">
        <v>48</v>
      </c>
      <c r="U1017" s="10">
        <v>32</v>
      </c>
      <c r="V1017" s="10"/>
      <c r="W1017" s="10">
        <v>16</v>
      </c>
      <c r="X1017" s="27">
        <v>1</v>
      </c>
      <c r="Y1017" s="28">
        <f>IF(M1017&lt;25,1,1+(M1017-25)/M1017)</f>
        <v>1.7159090909090908</v>
      </c>
      <c r="Z1017" s="10">
        <v>1</v>
      </c>
      <c r="AA1017" s="28">
        <f>U1017*Y1017*Z1017</f>
        <v>54.909090909090907</v>
      </c>
      <c r="AB1017" s="28">
        <f>X1017*W1017*Y1017</f>
        <v>27.454545454545453</v>
      </c>
      <c r="AC1017" s="28">
        <f>AA1017+AB1017</f>
        <v>82.36363636363636</v>
      </c>
      <c r="AD1017" s="10"/>
      <c r="AE1017" s="49"/>
      <c r="AF1017" s="45"/>
      <c r="AG1017" s="45"/>
      <c r="AH1017" s="45"/>
      <c r="AI1017" s="45"/>
      <c r="AJ1017" s="45"/>
      <c r="AK1017" s="45"/>
      <c r="AL1017" s="45"/>
      <c r="AM1017" s="45"/>
      <c r="AN1017" s="45"/>
      <c r="AO1017" s="45"/>
      <c r="AP1017" s="45"/>
      <c r="AQ1017" s="45"/>
      <c r="AR1017" s="45"/>
      <c r="AS1017" s="45"/>
      <c r="AT1017" s="45"/>
      <c r="AU1017" s="45"/>
      <c r="AV1017" s="45"/>
      <c r="AW1017" s="45"/>
      <c r="AX1017" s="45"/>
      <c r="AY1017" s="45"/>
      <c r="AZ1017" s="45"/>
      <c r="BA1017" s="45"/>
      <c r="BB1017" s="45"/>
      <c r="BC1017" s="45"/>
      <c r="BD1017" s="45"/>
      <c r="BE1017" s="45"/>
      <c r="BF1017" s="45"/>
      <c r="BG1017" s="45"/>
      <c r="BH1017" s="45"/>
      <c r="BI1017" s="45"/>
      <c r="BJ1017" s="45"/>
      <c r="BK1017" s="45"/>
      <c r="BL1017" s="45"/>
      <c r="BM1017" s="45"/>
      <c r="BN1017" s="45"/>
      <c r="BO1017" s="45"/>
      <c r="BP1017" s="45"/>
      <c r="BQ1017" s="45"/>
      <c r="BR1017" s="45"/>
      <c r="BS1017" s="45"/>
      <c r="BT1017" s="45"/>
      <c r="BU1017" s="45"/>
      <c r="BV1017" s="45"/>
      <c r="BW1017" s="45"/>
      <c r="BX1017" s="45"/>
      <c r="BY1017" s="45"/>
      <c r="BZ1017" s="45"/>
      <c r="CA1017" s="45"/>
      <c r="CB1017" s="45"/>
      <c r="CC1017" s="45"/>
      <c r="CD1017" s="45"/>
      <c r="CE1017" s="45"/>
      <c r="CF1017" s="45"/>
      <c r="CG1017" s="45"/>
    </row>
    <row r="1018" spans="1:85" s="46" customFormat="1" outlineLevel="2" x14ac:dyDescent="0.15">
      <c r="A1018" s="10"/>
      <c r="B1018" s="10"/>
      <c r="C1018" s="25"/>
      <c r="D1018" s="10"/>
      <c r="E1018" s="27" t="s">
        <v>2320</v>
      </c>
      <c r="F1018" s="10"/>
      <c r="G1018" s="21" t="s">
        <v>1606</v>
      </c>
      <c r="H1018" s="72" t="s">
        <v>1607</v>
      </c>
      <c r="I1018" s="10"/>
      <c r="J1018" s="10"/>
      <c r="K1018" s="10"/>
      <c r="L1018" s="10"/>
      <c r="M1018" s="29">
        <v>7</v>
      </c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28"/>
      <c r="Z1018" s="10"/>
      <c r="AA1018" s="28"/>
      <c r="AB1018" s="28"/>
      <c r="AC1018" s="28">
        <f>M1018*14</f>
        <v>98</v>
      </c>
      <c r="AD1018" s="10"/>
      <c r="AE1018" s="49"/>
      <c r="AF1018" s="45"/>
      <c r="AG1018" s="45"/>
      <c r="AH1018" s="45"/>
      <c r="AI1018" s="45"/>
      <c r="AJ1018" s="45"/>
      <c r="AK1018" s="45"/>
      <c r="AL1018" s="45"/>
      <c r="AM1018" s="45"/>
      <c r="AN1018" s="45"/>
      <c r="AO1018" s="45"/>
      <c r="AP1018" s="45"/>
      <c r="AQ1018" s="45"/>
      <c r="AR1018" s="45"/>
      <c r="AS1018" s="45"/>
      <c r="AT1018" s="45"/>
      <c r="AU1018" s="45"/>
      <c r="AV1018" s="45"/>
      <c r="AW1018" s="45"/>
      <c r="AX1018" s="45"/>
      <c r="AY1018" s="45"/>
      <c r="AZ1018" s="45"/>
      <c r="BA1018" s="45"/>
      <c r="BB1018" s="45"/>
      <c r="BC1018" s="45"/>
      <c r="BD1018" s="45"/>
      <c r="BE1018" s="45"/>
      <c r="BF1018" s="45"/>
      <c r="BG1018" s="45"/>
      <c r="BH1018" s="45"/>
      <c r="BI1018" s="45"/>
      <c r="BJ1018" s="45"/>
      <c r="BK1018" s="45"/>
      <c r="BL1018" s="45"/>
      <c r="BM1018" s="45"/>
      <c r="BN1018" s="45"/>
      <c r="BO1018" s="45"/>
      <c r="BP1018" s="45"/>
      <c r="BQ1018" s="45"/>
      <c r="BR1018" s="45"/>
      <c r="BS1018" s="45"/>
      <c r="BT1018" s="45"/>
      <c r="BU1018" s="45"/>
      <c r="BV1018" s="45"/>
      <c r="BW1018" s="45"/>
      <c r="BX1018" s="45"/>
      <c r="BY1018" s="45"/>
      <c r="BZ1018" s="45"/>
      <c r="CA1018" s="45"/>
      <c r="CB1018" s="45"/>
      <c r="CC1018" s="45"/>
      <c r="CD1018" s="45"/>
      <c r="CE1018" s="45"/>
      <c r="CF1018" s="45"/>
      <c r="CG1018" s="45"/>
    </row>
    <row r="1019" spans="1:85" s="46" customFormat="1" outlineLevel="2" x14ac:dyDescent="0.15">
      <c r="A1019" s="21"/>
      <c r="B1019" s="21"/>
      <c r="C1019" s="26" t="s">
        <v>2393</v>
      </c>
      <c r="D1019" s="21"/>
      <c r="E1019" s="21" t="s">
        <v>2385</v>
      </c>
      <c r="F1019" s="21"/>
      <c r="G1019" s="21" t="s">
        <v>1606</v>
      </c>
      <c r="H1019" s="71" t="s">
        <v>2458</v>
      </c>
      <c r="I1019" s="21"/>
      <c r="J1019" s="21"/>
      <c r="K1019" s="21"/>
      <c r="L1019" s="21"/>
      <c r="M1019" s="21"/>
      <c r="N1019" s="21"/>
      <c r="O1019" s="21"/>
      <c r="P1019" s="21"/>
      <c r="Q1019" s="21"/>
      <c r="R1019" s="21"/>
      <c r="S1019" s="21"/>
      <c r="T1019" s="21"/>
      <c r="U1019" s="21"/>
      <c r="V1019" s="21"/>
      <c r="W1019" s="21"/>
      <c r="X1019" s="21"/>
      <c r="Y1019" s="21"/>
      <c r="Z1019" s="21"/>
      <c r="AA1019" s="21"/>
      <c r="AB1019" s="21"/>
      <c r="AC1019" s="28">
        <v>15</v>
      </c>
      <c r="AD1019" s="10"/>
      <c r="AE1019" s="49"/>
      <c r="AF1019" s="45"/>
      <c r="AG1019" s="45"/>
      <c r="AH1019" s="45"/>
      <c r="AI1019" s="45"/>
      <c r="AJ1019" s="45"/>
      <c r="AK1019" s="45"/>
      <c r="AL1019" s="45"/>
      <c r="AM1019" s="45"/>
      <c r="AN1019" s="45"/>
      <c r="AO1019" s="45"/>
      <c r="AP1019" s="45"/>
      <c r="AQ1019" s="45"/>
      <c r="AR1019" s="45"/>
      <c r="AS1019" s="45"/>
      <c r="AT1019" s="45"/>
      <c r="AU1019" s="45"/>
      <c r="AV1019" s="45"/>
      <c r="AW1019" s="45"/>
      <c r="AX1019" s="45"/>
      <c r="AY1019" s="45"/>
      <c r="AZ1019" s="45"/>
      <c r="BA1019" s="45"/>
      <c r="BB1019" s="45"/>
      <c r="BC1019" s="45"/>
      <c r="BD1019" s="45"/>
      <c r="BE1019" s="45"/>
      <c r="BF1019" s="45"/>
      <c r="BG1019" s="45"/>
      <c r="BH1019" s="45"/>
      <c r="BI1019" s="45"/>
      <c r="BJ1019" s="45"/>
      <c r="BK1019" s="45"/>
      <c r="BL1019" s="45"/>
      <c r="BM1019" s="45"/>
      <c r="BN1019" s="45"/>
      <c r="BO1019" s="45"/>
      <c r="BP1019" s="45"/>
      <c r="BQ1019" s="45"/>
      <c r="BR1019" s="45"/>
      <c r="BS1019" s="45"/>
      <c r="BT1019" s="45"/>
      <c r="BU1019" s="45"/>
      <c r="BV1019" s="45"/>
      <c r="BW1019" s="45"/>
      <c r="BX1019" s="45"/>
      <c r="BY1019" s="45"/>
      <c r="BZ1019" s="45"/>
      <c r="CA1019" s="45"/>
      <c r="CB1019" s="45"/>
      <c r="CC1019" s="45"/>
      <c r="CD1019" s="45"/>
      <c r="CE1019" s="45"/>
      <c r="CF1019" s="45"/>
      <c r="CG1019" s="45"/>
    </row>
    <row r="1020" spans="1:85" s="46" customFormat="1" ht="27" outlineLevel="2" x14ac:dyDescent="0.15">
      <c r="A1020" s="21"/>
      <c r="B1020" s="21"/>
      <c r="C1020" s="26" t="s">
        <v>2428</v>
      </c>
      <c r="D1020" s="21"/>
      <c r="E1020" s="21" t="s">
        <v>2385</v>
      </c>
      <c r="F1020" s="21"/>
      <c r="G1020" s="21" t="s">
        <v>1606</v>
      </c>
      <c r="H1020" s="71" t="s">
        <v>2458</v>
      </c>
      <c r="I1020" s="21"/>
      <c r="J1020" s="21"/>
      <c r="K1020" s="21"/>
      <c r="L1020" s="21"/>
      <c r="M1020" s="21"/>
      <c r="N1020" s="21"/>
      <c r="O1020" s="21"/>
      <c r="P1020" s="21"/>
      <c r="Q1020" s="21"/>
      <c r="R1020" s="21"/>
      <c r="S1020" s="21"/>
      <c r="T1020" s="21"/>
      <c r="U1020" s="21"/>
      <c r="V1020" s="21"/>
      <c r="W1020" s="21"/>
      <c r="X1020" s="21"/>
      <c r="Y1020" s="21"/>
      <c r="Z1020" s="21"/>
      <c r="AA1020" s="21"/>
      <c r="AB1020" s="21"/>
      <c r="AC1020" s="28">
        <v>15</v>
      </c>
      <c r="AD1020" s="10"/>
      <c r="AE1020" s="49"/>
      <c r="AF1020" s="45"/>
      <c r="AG1020" s="45"/>
      <c r="AH1020" s="45"/>
      <c r="AI1020" s="45"/>
      <c r="AJ1020" s="45"/>
      <c r="AK1020" s="45"/>
      <c r="AL1020" s="45"/>
      <c r="AM1020" s="45"/>
      <c r="AN1020" s="45"/>
      <c r="AO1020" s="45"/>
      <c r="AP1020" s="45"/>
      <c r="AQ1020" s="45"/>
      <c r="AR1020" s="45"/>
      <c r="AS1020" s="45"/>
      <c r="AT1020" s="45"/>
      <c r="AU1020" s="45"/>
      <c r="AV1020" s="45"/>
      <c r="AW1020" s="45"/>
      <c r="AX1020" s="45"/>
      <c r="AY1020" s="45"/>
      <c r="AZ1020" s="45"/>
      <c r="BA1020" s="45"/>
      <c r="BB1020" s="45"/>
      <c r="BC1020" s="45"/>
      <c r="BD1020" s="45"/>
      <c r="BE1020" s="45"/>
      <c r="BF1020" s="45"/>
      <c r="BG1020" s="45"/>
      <c r="BH1020" s="45"/>
      <c r="BI1020" s="45"/>
      <c r="BJ1020" s="45"/>
      <c r="BK1020" s="45"/>
      <c r="BL1020" s="45"/>
      <c r="BM1020" s="45"/>
      <c r="BN1020" s="45"/>
      <c r="BO1020" s="45"/>
      <c r="BP1020" s="45"/>
      <c r="BQ1020" s="45"/>
      <c r="BR1020" s="45"/>
      <c r="BS1020" s="45"/>
      <c r="BT1020" s="45"/>
      <c r="BU1020" s="45"/>
      <c r="BV1020" s="45"/>
      <c r="BW1020" s="45"/>
      <c r="BX1020" s="45"/>
      <c r="BY1020" s="45"/>
      <c r="BZ1020" s="45"/>
      <c r="CA1020" s="45"/>
      <c r="CB1020" s="45"/>
      <c r="CC1020" s="45"/>
      <c r="CD1020" s="45"/>
      <c r="CE1020" s="45"/>
      <c r="CF1020" s="45"/>
      <c r="CG1020" s="45"/>
    </row>
    <row r="1021" spans="1:85" s="46" customFormat="1" outlineLevel="2" x14ac:dyDescent="0.15">
      <c r="A1021" s="10">
        <v>2016</v>
      </c>
      <c r="B1021" s="21" t="s">
        <v>1604</v>
      </c>
      <c r="C1021" s="26" t="s">
        <v>1605</v>
      </c>
      <c r="D1021" s="21" t="s">
        <v>1413</v>
      </c>
      <c r="E1021" s="21" t="s">
        <v>2286</v>
      </c>
      <c r="F1021" s="10">
        <v>2</v>
      </c>
      <c r="G1021" s="21" t="s">
        <v>1606</v>
      </c>
      <c r="H1021" s="71" t="s">
        <v>1607</v>
      </c>
      <c r="I1021" s="21" t="s">
        <v>23</v>
      </c>
      <c r="J1021" s="21" t="s">
        <v>24</v>
      </c>
      <c r="K1021" s="21" t="s">
        <v>25</v>
      </c>
      <c r="L1021" s="10">
        <v>30</v>
      </c>
      <c r="M1021" s="10">
        <v>29</v>
      </c>
      <c r="N1021" s="21" t="s">
        <v>1598</v>
      </c>
      <c r="O1021" s="21" t="s">
        <v>1608</v>
      </c>
      <c r="P1021" s="21" t="s">
        <v>28</v>
      </c>
      <c r="Q1021" s="21" t="s">
        <v>192</v>
      </c>
      <c r="R1021" s="21" t="s">
        <v>1609</v>
      </c>
      <c r="S1021" s="10">
        <v>1</v>
      </c>
      <c r="T1021" s="21" t="s">
        <v>31</v>
      </c>
      <c r="U1021" s="21" t="s">
        <v>31</v>
      </c>
      <c r="V1021" s="21" t="s">
        <v>31</v>
      </c>
      <c r="W1021" s="21" t="s">
        <v>31</v>
      </c>
      <c r="X1021" s="10"/>
      <c r="Y1021" s="28">
        <f>IF(M1021&lt;25,1,1+(M1021-25)/M1021)</f>
        <v>1.1379310344827587</v>
      </c>
      <c r="Z1021" s="10"/>
      <c r="AA1021" s="28"/>
      <c r="AB1021" s="28"/>
      <c r="AC1021" s="28">
        <f>32*Y1021*F1021</f>
        <v>72.827586206896555</v>
      </c>
      <c r="AD1021" s="27" t="s">
        <v>2278</v>
      </c>
      <c r="AE1021" s="49"/>
      <c r="AF1021" s="45"/>
      <c r="AG1021" s="45"/>
      <c r="AH1021" s="45"/>
      <c r="AI1021" s="45"/>
      <c r="AJ1021" s="45"/>
      <c r="AK1021" s="45"/>
      <c r="AL1021" s="45"/>
      <c r="AM1021" s="45"/>
      <c r="AN1021" s="45"/>
      <c r="AO1021" s="45"/>
      <c r="AP1021" s="45"/>
      <c r="AQ1021" s="45"/>
      <c r="AR1021" s="45"/>
      <c r="AS1021" s="45"/>
      <c r="AT1021" s="45"/>
      <c r="AU1021" s="45"/>
      <c r="AV1021" s="45"/>
      <c r="AW1021" s="45"/>
      <c r="AX1021" s="45"/>
      <c r="AY1021" s="45"/>
      <c r="AZ1021" s="45"/>
      <c r="BA1021" s="45"/>
      <c r="BB1021" s="45"/>
      <c r="BC1021" s="45"/>
      <c r="BD1021" s="45"/>
      <c r="BE1021" s="45"/>
      <c r="BF1021" s="45"/>
      <c r="BG1021" s="45"/>
      <c r="BH1021" s="45"/>
      <c r="BI1021" s="45"/>
      <c r="BJ1021" s="45"/>
      <c r="BK1021" s="45"/>
      <c r="BL1021" s="45"/>
      <c r="BM1021" s="45"/>
      <c r="BN1021" s="45"/>
      <c r="BO1021" s="45"/>
      <c r="BP1021" s="45"/>
      <c r="BQ1021" s="45"/>
      <c r="BR1021" s="45"/>
      <c r="BS1021" s="45"/>
      <c r="BT1021" s="45"/>
      <c r="BU1021" s="45"/>
      <c r="BV1021" s="45"/>
      <c r="BW1021" s="45"/>
      <c r="BX1021" s="45"/>
      <c r="BY1021" s="45"/>
      <c r="BZ1021" s="45"/>
      <c r="CA1021" s="45"/>
      <c r="CB1021" s="45"/>
      <c r="CC1021" s="45"/>
      <c r="CD1021" s="45"/>
      <c r="CE1021" s="45"/>
      <c r="CF1021" s="45"/>
      <c r="CG1021" s="45"/>
    </row>
    <row r="1022" spans="1:85" s="46" customFormat="1" outlineLevel="2" x14ac:dyDescent="0.15">
      <c r="A1022" s="57"/>
      <c r="B1022" s="52"/>
      <c r="C1022" s="58"/>
      <c r="D1022" s="52"/>
      <c r="E1022" s="52" t="s">
        <v>2798</v>
      </c>
      <c r="F1022" s="52"/>
      <c r="G1022" s="21" t="s">
        <v>1606</v>
      </c>
      <c r="H1022" s="78" t="s">
        <v>2988</v>
      </c>
      <c r="I1022" s="52"/>
      <c r="J1022" s="52"/>
      <c r="K1022" s="52"/>
      <c r="L1022" s="52"/>
      <c r="M1022" s="53">
        <v>6</v>
      </c>
      <c r="N1022" s="53"/>
      <c r="O1022" s="53"/>
      <c r="P1022" s="53"/>
      <c r="Q1022" s="53"/>
      <c r="R1022" s="53"/>
      <c r="S1022" s="53"/>
      <c r="T1022" s="53"/>
      <c r="U1022" s="53"/>
      <c r="V1022" s="53"/>
      <c r="W1022" s="53"/>
      <c r="X1022" s="54"/>
      <c r="Y1022" s="55"/>
      <c r="Z1022" s="54"/>
      <c r="AA1022" s="55"/>
      <c r="AB1022" s="55"/>
      <c r="AC1022" s="55">
        <f>2*M1022</f>
        <v>12</v>
      </c>
      <c r="AD1022" s="54"/>
      <c r="AE1022" s="49"/>
      <c r="AF1022" s="45"/>
      <c r="AG1022" s="45"/>
      <c r="AH1022" s="45"/>
      <c r="AI1022" s="45"/>
      <c r="AJ1022" s="45"/>
      <c r="AK1022" s="45"/>
      <c r="AL1022" s="45"/>
      <c r="AM1022" s="45"/>
      <c r="AN1022" s="45"/>
      <c r="AO1022" s="45"/>
      <c r="AP1022" s="45"/>
      <c r="AQ1022" s="45"/>
      <c r="AR1022" s="45"/>
      <c r="AS1022" s="45"/>
      <c r="AT1022" s="45"/>
      <c r="AU1022" s="45"/>
      <c r="AV1022" s="45"/>
      <c r="AW1022" s="45"/>
      <c r="AX1022" s="45"/>
      <c r="AY1022" s="45"/>
      <c r="AZ1022" s="45"/>
      <c r="BA1022" s="45"/>
      <c r="BB1022" s="45"/>
      <c r="BC1022" s="45"/>
      <c r="BD1022" s="45"/>
      <c r="BE1022" s="45"/>
      <c r="BF1022" s="45"/>
      <c r="BG1022" s="45"/>
      <c r="BH1022" s="45"/>
      <c r="BI1022" s="45"/>
      <c r="BJ1022" s="45"/>
      <c r="BK1022" s="45"/>
      <c r="BL1022" s="45"/>
      <c r="BM1022" s="45"/>
      <c r="BN1022" s="45"/>
      <c r="BO1022" s="45"/>
      <c r="BP1022" s="45"/>
      <c r="BQ1022" s="45"/>
      <c r="BR1022" s="45"/>
      <c r="BS1022" s="45"/>
      <c r="BT1022" s="45"/>
      <c r="BU1022" s="45"/>
      <c r="BV1022" s="45"/>
      <c r="BW1022" s="45"/>
      <c r="BX1022" s="45"/>
      <c r="BY1022" s="45"/>
      <c r="BZ1022" s="45"/>
      <c r="CA1022" s="45"/>
      <c r="CB1022" s="45"/>
      <c r="CC1022" s="45"/>
      <c r="CD1022" s="45"/>
      <c r="CE1022" s="45"/>
      <c r="CF1022" s="45"/>
      <c r="CG1022" s="45"/>
    </row>
    <row r="1023" spans="1:85" s="46" customFormat="1" outlineLevel="1" x14ac:dyDescent="0.15">
      <c r="A1023" s="57"/>
      <c r="B1023" s="52"/>
      <c r="C1023" s="58"/>
      <c r="D1023" s="52"/>
      <c r="E1023" s="52"/>
      <c r="F1023" s="52"/>
      <c r="G1023" s="88" t="s">
        <v>3204</v>
      </c>
      <c r="H1023" s="78"/>
      <c r="I1023" s="52"/>
      <c r="J1023" s="52"/>
      <c r="K1023" s="52"/>
      <c r="L1023" s="52"/>
      <c r="M1023" s="53"/>
      <c r="N1023" s="53"/>
      <c r="O1023" s="53"/>
      <c r="P1023" s="53"/>
      <c r="Q1023" s="53"/>
      <c r="R1023" s="53"/>
      <c r="S1023" s="53"/>
      <c r="T1023" s="53"/>
      <c r="U1023" s="53"/>
      <c r="V1023" s="53"/>
      <c r="W1023" s="53"/>
      <c r="X1023" s="54"/>
      <c r="Y1023" s="55"/>
      <c r="Z1023" s="54"/>
      <c r="AA1023" s="55"/>
      <c r="AB1023" s="55"/>
      <c r="AC1023" s="55">
        <f>SUBTOTAL(9,AC1017:AC1022)</f>
        <v>295.19122257053294</v>
      </c>
      <c r="AD1023" s="54"/>
      <c r="AE1023" s="49"/>
      <c r="AF1023" s="45"/>
      <c r="AG1023" s="45"/>
      <c r="AH1023" s="45"/>
      <c r="AI1023" s="45"/>
      <c r="AJ1023" s="45"/>
      <c r="AK1023" s="45"/>
      <c r="AL1023" s="45"/>
      <c r="AM1023" s="45"/>
      <c r="AN1023" s="45"/>
      <c r="AO1023" s="45"/>
      <c r="AP1023" s="45"/>
      <c r="AQ1023" s="45"/>
      <c r="AR1023" s="45"/>
      <c r="AS1023" s="45"/>
      <c r="AT1023" s="45"/>
      <c r="AU1023" s="45"/>
      <c r="AV1023" s="45"/>
      <c r="AW1023" s="45"/>
      <c r="AX1023" s="45"/>
      <c r="AY1023" s="45"/>
      <c r="AZ1023" s="45"/>
      <c r="BA1023" s="45"/>
      <c r="BB1023" s="45"/>
      <c r="BC1023" s="45"/>
      <c r="BD1023" s="45"/>
      <c r="BE1023" s="45"/>
      <c r="BF1023" s="45"/>
      <c r="BG1023" s="45"/>
      <c r="BH1023" s="45"/>
      <c r="BI1023" s="45"/>
      <c r="BJ1023" s="45"/>
      <c r="BK1023" s="45"/>
      <c r="BL1023" s="45"/>
      <c r="BM1023" s="45"/>
      <c r="BN1023" s="45"/>
      <c r="BO1023" s="45"/>
      <c r="BP1023" s="45"/>
      <c r="BQ1023" s="45"/>
      <c r="BR1023" s="45"/>
      <c r="BS1023" s="45"/>
      <c r="BT1023" s="45"/>
      <c r="BU1023" s="45"/>
      <c r="BV1023" s="45"/>
      <c r="BW1023" s="45"/>
      <c r="BX1023" s="45"/>
      <c r="BY1023" s="45"/>
      <c r="BZ1023" s="45"/>
      <c r="CA1023" s="45"/>
      <c r="CB1023" s="45"/>
      <c r="CC1023" s="45"/>
      <c r="CD1023" s="45"/>
      <c r="CE1023" s="45"/>
      <c r="CF1023" s="45"/>
      <c r="CG1023" s="45"/>
    </row>
    <row r="1024" spans="1:85" s="46" customFormat="1" outlineLevel="2" x14ac:dyDescent="0.15">
      <c r="A1024" s="10">
        <v>2015</v>
      </c>
      <c r="B1024" s="21" t="s">
        <v>2023</v>
      </c>
      <c r="C1024" s="26" t="s">
        <v>2024</v>
      </c>
      <c r="D1024" s="21" t="s">
        <v>1413</v>
      </c>
      <c r="E1024" s="21" t="s">
        <v>2280</v>
      </c>
      <c r="F1024" s="10">
        <v>3</v>
      </c>
      <c r="G1024" s="21" t="s">
        <v>2043</v>
      </c>
      <c r="H1024" s="71" t="s">
        <v>2044</v>
      </c>
      <c r="I1024" s="21" t="s">
        <v>163</v>
      </c>
      <c r="J1024" s="21" t="s">
        <v>24</v>
      </c>
      <c r="K1024" s="21" t="s">
        <v>45</v>
      </c>
      <c r="L1024" s="10">
        <v>228</v>
      </c>
      <c r="M1024" s="10">
        <v>59</v>
      </c>
      <c r="N1024" s="21" t="s">
        <v>1425</v>
      </c>
      <c r="O1024" s="21" t="s">
        <v>88</v>
      </c>
      <c r="P1024" s="21" t="s">
        <v>28</v>
      </c>
      <c r="Q1024" s="21" t="s">
        <v>2045</v>
      </c>
      <c r="R1024" s="21" t="s">
        <v>2046</v>
      </c>
      <c r="S1024" s="10">
        <v>1</v>
      </c>
      <c r="T1024" s="10">
        <v>48</v>
      </c>
      <c r="U1024" s="10">
        <v>48</v>
      </c>
      <c r="V1024" s="21" t="s">
        <v>31</v>
      </c>
      <c r="W1024" s="21" t="s">
        <v>31</v>
      </c>
      <c r="X1024" s="10"/>
      <c r="Y1024" s="28">
        <f>IF(M1024&lt;25,1,1+(M1024-25)/M1024)</f>
        <v>1.576271186440678</v>
      </c>
      <c r="Z1024" s="10">
        <v>1</v>
      </c>
      <c r="AA1024" s="28">
        <f>U1024*Y1024*Z1024</f>
        <v>75.66101694915254</v>
      </c>
      <c r="AB1024" s="28"/>
      <c r="AC1024" s="28">
        <f>AA1024+AB1024</f>
        <v>75.66101694915254</v>
      </c>
      <c r="AD1024" s="10"/>
      <c r="AE1024" s="49"/>
      <c r="AF1024" s="45"/>
      <c r="AG1024" s="45"/>
      <c r="AH1024" s="45"/>
      <c r="AI1024" s="45"/>
      <c r="AJ1024" s="45"/>
      <c r="AK1024" s="45"/>
      <c r="AL1024" s="45"/>
      <c r="AM1024" s="45"/>
      <c r="AN1024" s="45"/>
      <c r="AO1024" s="45"/>
      <c r="AP1024" s="45"/>
      <c r="AQ1024" s="45"/>
      <c r="AR1024" s="45"/>
      <c r="AS1024" s="45"/>
      <c r="AT1024" s="45"/>
      <c r="AU1024" s="45"/>
      <c r="AV1024" s="45"/>
      <c r="AW1024" s="45"/>
      <c r="AX1024" s="45"/>
      <c r="AY1024" s="45"/>
      <c r="AZ1024" s="45"/>
      <c r="BA1024" s="45"/>
      <c r="BB1024" s="45"/>
      <c r="BC1024" s="45"/>
      <c r="BD1024" s="45"/>
      <c r="BE1024" s="45"/>
      <c r="BF1024" s="45"/>
      <c r="BG1024" s="45"/>
      <c r="BH1024" s="45"/>
      <c r="BI1024" s="45"/>
      <c r="BJ1024" s="45"/>
      <c r="BK1024" s="45"/>
      <c r="BL1024" s="45"/>
      <c r="BM1024" s="45"/>
      <c r="BN1024" s="45"/>
      <c r="BO1024" s="45"/>
      <c r="BP1024" s="45"/>
      <c r="BQ1024" s="45"/>
      <c r="BR1024" s="45"/>
      <c r="BS1024" s="45"/>
      <c r="BT1024" s="45"/>
      <c r="BU1024" s="45"/>
      <c r="BV1024" s="45"/>
      <c r="BW1024" s="45"/>
      <c r="BX1024" s="45"/>
      <c r="BY1024" s="45"/>
      <c r="BZ1024" s="45"/>
      <c r="CA1024" s="45"/>
      <c r="CB1024" s="45"/>
      <c r="CC1024" s="45"/>
      <c r="CD1024" s="45"/>
      <c r="CE1024" s="45"/>
      <c r="CF1024" s="45"/>
      <c r="CG1024" s="45"/>
    </row>
    <row r="1025" spans="1:85" s="46" customFormat="1" outlineLevel="2" x14ac:dyDescent="0.15">
      <c r="A1025" s="21"/>
      <c r="B1025" s="21"/>
      <c r="C1025" s="21" t="s">
        <v>1997</v>
      </c>
      <c r="D1025" s="21" t="s">
        <v>1380</v>
      </c>
      <c r="E1025" s="21" t="s">
        <v>2578</v>
      </c>
      <c r="F1025" s="21"/>
      <c r="G1025" s="21" t="s">
        <v>2043</v>
      </c>
      <c r="H1025" s="71" t="s">
        <v>2555</v>
      </c>
      <c r="I1025" s="21"/>
      <c r="J1025" s="21"/>
      <c r="K1025" s="21"/>
      <c r="L1025" s="21"/>
      <c r="M1025" s="21"/>
      <c r="N1025" s="21"/>
      <c r="O1025" s="21"/>
      <c r="P1025" s="21"/>
      <c r="Q1025" s="21"/>
      <c r="R1025" s="21"/>
      <c r="S1025" s="21"/>
      <c r="T1025" s="21"/>
      <c r="U1025" s="21"/>
      <c r="V1025" s="21"/>
      <c r="W1025" s="21"/>
      <c r="X1025" s="21"/>
      <c r="Y1025" s="21"/>
      <c r="Z1025" s="21"/>
      <c r="AA1025" s="21"/>
      <c r="AB1025" s="21"/>
      <c r="AC1025" s="21">
        <v>24.98</v>
      </c>
      <c r="AD1025" s="21" t="s">
        <v>2745</v>
      </c>
      <c r="AE1025" s="49"/>
      <c r="AF1025" s="45"/>
      <c r="AG1025" s="45"/>
      <c r="AH1025" s="45"/>
      <c r="AI1025" s="45"/>
      <c r="AJ1025" s="45"/>
      <c r="AK1025" s="45"/>
      <c r="AL1025" s="45"/>
      <c r="AM1025" s="45"/>
      <c r="AN1025" s="45"/>
      <c r="AO1025" s="45"/>
      <c r="AP1025" s="45"/>
      <c r="AQ1025" s="45"/>
      <c r="AR1025" s="45"/>
      <c r="AS1025" s="45"/>
      <c r="AT1025" s="45"/>
      <c r="AU1025" s="45"/>
      <c r="AV1025" s="45"/>
      <c r="AW1025" s="45"/>
      <c r="AX1025" s="45"/>
      <c r="AY1025" s="45"/>
      <c r="AZ1025" s="45"/>
      <c r="BA1025" s="45"/>
      <c r="BB1025" s="45"/>
      <c r="BC1025" s="45"/>
      <c r="BD1025" s="45"/>
      <c r="BE1025" s="45"/>
      <c r="BF1025" s="45"/>
      <c r="BG1025" s="45"/>
      <c r="BH1025" s="45"/>
      <c r="BI1025" s="45"/>
      <c r="BJ1025" s="45"/>
      <c r="BK1025" s="45"/>
      <c r="BL1025" s="45"/>
      <c r="BM1025" s="45"/>
      <c r="BN1025" s="45"/>
      <c r="BO1025" s="45"/>
      <c r="BP1025" s="45"/>
      <c r="BQ1025" s="45"/>
      <c r="BR1025" s="45"/>
      <c r="BS1025" s="45"/>
      <c r="BT1025" s="45"/>
      <c r="BU1025" s="45"/>
      <c r="BV1025" s="45"/>
      <c r="BW1025" s="45"/>
      <c r="BX1025" s="45"/>
      <c r="BY1025" s="45"/>
      <c r="BZ1025" s="45"/>
      <c r="CA1025" s="45"/>
      <c r="CB1025" s="45"/>
      <c r="CC1025" s="45"/>
      <c r="CD1025" s="45"/>
      <c r="CE1025" s="45"/>
      <c r="CF1025" s="45"/>
      <c r="CG1025" s="45"/>
    </row>
    <row r="1026" spans="1:85" s="46" customFormat="1" outlineLevel="2" x14ac:dyDescent="0.15">
      <c r="A1026" s="10"/>
      <c r="B1026" s="10"/>
      <c r="C1026" s="25"/>
      <c r="D1026" s="10"/>
      <c r="E1026" s="27" t="s">
        <v>2320</v>
      </c>
      <c r="F1026" s="10"/>
      <c r="G1026" s="21" t="s">
        <v>2043</v>
      </c>
      <c r="H1026" s="72" t="s">
        <v>2044</v>
      </c>
      <c r="I1026" s="10"/>
      <c r="J1026" s="10"/>
      <c r="K1026" s="10"/>
      <c r="L1026" s="10"/>
      <c r="M1026" s="29">
        <v>2</v>
      </c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28"/>
      <c r="Z1026" s="10"/>
      <c r="AA1026" s="28"/>
      <c r="AB1026" s="28"/>
      <c r="AC1026" s="21">
        <v>17.71</v>
      </c>
      <c r="AD1026" s="10"/>
      <c r="AE1026" s="49"/>
      <c r="AF1026" s="45"/>
      <c r="AG1026" s="45"/>
      <c r="AH1026" s="45"/>
      <c r="AI1026" s="45"/>
      <c r="AJ1026" s="45"/>
      <c r="AK1026" s="45"/>
      <c r="AL1026" s="45"/>
      <c r="AM1026" s="45"/>
      <c r="AN1026" s="45"/>
      <c r="AO1026" s="45"/>
      <c r="AP1026" s="45"/>
      <c r="AQ1026" s="45"/>
      <c r="AR1026" s="45"/>
      <c r="AS1026" s="45"/>
      <c r="AT1026" s="45"/>
      <c r="AU1026" s="45"/>
      <c r="AV1026" s="45"/>
      <c r="AW1026" s="45"/>
      <c r="AX1026" s="45"/>
      <c r="AY1026" s="45"/>
      <c r="AZ1026" s="45"/>
      <c r="BA1026" s="45"/>
      <c r="BB1026" s="45"/>
      <c r="BC1026" s="45"/>
      <c r="BD1026" s="45"/>
      <c r="BE1026" s="45"/>
      <c r="BF1026" s="45"/>
      <c r="BG1026" s="45"/>
      <c r="BH1026" s="45"/>
      <c r="BI1026" s="45"/>
      <c r="BJ1026" s="45"/>
      <c r="BK1026" s="45"/>
      <c r="BL1026" s="45"/>
      <c r="BM1026" s="45"/>
      <c r="BN1026" s="45"/>
      <c r="BO1026" s="45"/>
      <c r="BP1026" s="45"/>
      <c r="BQ1026" s="45"/>
      <c r="BR1026" s="45"/>
      <c r="BS1026" s="45"/>
      <c r="BT1026" s="45"/>
      <c r="BU1026" s="45"/>
      <c r="BV1026" s="45"/>
      <c r="BW1026" s="45"/>
      <c r="BX1026" s="45"/>
      <c r="BY1026" s="45"/>
      <c r="BZ1026" s="45"/>
      <c r="CA1026" s="45"/>
      <c r="CB1026" s="45"/>
      <c r="CC1026" s="45"/>
      <c r="CD1026" s="45"/>
      <c r="CE1026" s="45"/>
      <c r="CF1026" s="45"/>
      <c r="CG1026" s="45"/>
    </row>
    <row r="1027" spans="1:85" s="46" customFormat="1" outlineLevel="2" x14ac:dyDescent="0.15">
      <c r="A1027" s="10">
        <v>2014</v>
      </c>
      <c r="B1027" s="21" t="s">
        <v>1347</v>
      </c>
      <c r="C1027" s="26" t="s">
        <v>1348</v>
      </c>
      <c r="D1027" s="21" t="s">
        <v>1379</v>
      </c>
      <c r="E1027" s="19" t="s">
        <v>2530</v>
      </c>
      <c r="F1027" s="10" t="s">
        <v>2531</v>
      </c>
      <c r="G1027" s="21" t="s">
        <v>2043</v>
      </c>
      <c r="H1027" s="72" t="s">
        <v>2044</v>
      </c>
      <c r="I1027" s="21"/>
      <c r="J1027" s="21"/>
      <c r="K1027" s="21"/>
      <c r="L1027" s="10"/>
      <c r="M1027" s="10">
        <v>2</v>
      </c>
      <c r="N1027" s="21"/>
      <c r="O1027" s="21"/>
      <c r="P1027" s="21"/>
      <c r="Q1027" s="21"/>
      <c r="R1027" s="21"/>
      <c r="S1027" s="10"/>
      <c r="T1027" s="21"/>
      <c r="U1027" s="21"/>
      <c r="V1027" s="21"/>
      <c r="W1027" s="21"/>
      <c r="X1027" s="10"/>
      <c r="Y1027" s="28">
        <f>IF(M1027&lt;25,1,1+(M1027-25)/M1027)</f>
        <v>1</v>
      </c>
      <c r="Z1027" s="10"/>
      <c r="AA1027" s="28"/>
      <c r="AB1027" s="28"/>
      <c r="AC1027" s="28">
        <f>0.3*13*M1027</f>
        <v>7.8</v>
      </c>
      <c r="AD1027" s="10"/>
      <c r="AE1027" s="49"/>
      <c r="AF1027" s="45"/>
      <c r="AG1027" s="45"/>
      <c r="AH1027" s="45"/>
      <c r="AI1027" s="45"/>
      <c r="AJ1027" s="45"/>
      <c r="AK1027" s="45"/>
      <c r="AL1027" s="45"/>
      <c r="AM1027" s="45"/>
      <c r="AN1027" s="45"/>
      <c r="AO1027" s="45"/>
      <c r="AP1027" s="45"/>
      <c r="AQ1027" s="45"/>
      <c r="AR1027" s="45"/>
      <c r="AS1027" s="45"/>
      <c r="AT1027" s="45"/>
      <c r="AU1027" s="45"/>
      <c r="AV1027" s="45"/>
      <c r="AW1027" s="45"/>
      <c r="AX1027" s="45"/>
      <c r="AY1027" s="45"/>
      <c r="AZ1027" s="45"/>
      <c r="BA1027" s="45"/>
      <c r="BB1027" s="45"/>
      <c r="BC1027" s="45"/>
      <c r="BD1027" s="45"/>
      <c r="BE1027" s="45"/>
      <c r="BF1027" s="45"/>
      <c r="BG1027" s="45"/>
      <c r="BH1027" s="45"/>
      <c r="BI1027" s="45"/>
      <c r="BJ1027" s="45"/>
      <c r="BK1027" s="45"/>
      <c r="BL1027" s="45"/>
      <c r="BM1027" s="45"/>
      <c r="BN1027" s="45"/>
      <c r="BO1027" s="45"/>
      <c r="BP1027" s="45"/>
      <c r="BQ1027" s="45"/>
      <c r="BR1027" s="45"/>
      <c r="BS1027" s="45"/>
      <c r="BT1027" s="45"/>
      <c r="BU1027" s="45"/>
      <c r="BV1027" s="45"/>
      <c r="BW1027" s="45"/>
      <c r="BX1027" s="45"/>
      <c r="BY1027" s="45"/>
      <c r="BZ1027" s="45"/>
      <c r="CA1027" s="45"/>
      <c r="CB1027" s="45"/>
      <c r="CC1027" s="45"/>
      <c r="CD1027" s="45"/>
      <c r="CE1027" s="45"/>
      <c r="CF1027" s="45"/>
      <c r="CG1027" s="45"/>
    </row>
    <row r="1028" spans="1:85" s="46" customFormat="1" outlineLevel="2" x14ac:dyDescent="0.15">
      <c r="A1028" s="57"/>
      <c r="B1028" s="52"/>
      <c r="C1028" s="58"/>
      <c r="D1028" s="52"/>
      <c r="E1028" s="52" t="s">
        <v>2798</v>
      </c>
      <c r="F1028" s="52"/>
      <c r="G1028" s="21" t="s">
        <v>2043</v>
      </c>
      <c r="H1028" s="78" t="s">
        <v>2989</v>
      </c>
      <c r="I1028" s="52"/>
      <c r="J1028" s="52"/>
      <c r="K1028" s="52"/>
      <c r="L1028" s="52"/>
      <c r="M1028" s="53">
        <v>9</v>
      </c>
      <c r="N1028" s="53"/>
      <c r="O1028" s="53"/>
      <c r="P1028" s="53"/>
      <c r="Q1028" s="53"/>
      <c r="R1028" s="53"/>
      <c r="S1028" s="53"/>
      <c r="T1028" s="53"/>
      <c r="U1028" s="53"/>
      <c r="V1028" s="53"/>
      <c r="W1028" s="53"/>
      <c r="X1028" s="54"/>
      <c r="Y1028" s="55"/>
      <c r="Z1028" s="54"/>
      <c r="AA1028" s="55"/>
      <c r="AB1028" s="55"/>
      <c r="AC1028" s="55">
        <f>2*M1028</f>
        <v>18</v>
      </c>
      <c r="AD1028" s="54"/>
      <c r="AE1028" s="49"/>
      <c r="AF1028" s="45"/>
      <c r="AG1028" s="45"/>
      <c r="AH1028" s="45"/>
      <c r="AI1028" s="45"/>
      <c r="AJ1028" s="45"/>
      <c r="AK1028" s="45"/>
      <c r="AL1028" s="45"/>
      <c r="AM1028" s="45"/>
      <c r="AN1028" s="45"/>
      <c r="AO1028" s="45"/>
      <c r="AP1028" s="45"/>
      <c r="AQ1028" s="45"/>
      <c r="AR1028" s="45"/>
      <c r="AS1028" s="45"/>
      <c r="AT1028" s="45"/>
      <c r="AU1028" s="45"/>
      <c r="AV1028" s="45"/>
      <c r="AW1028" s="45"/>
      <c r="AX1028" s="45"/>
      <c r="AY1028" s="45"/>
      <c r="AZ1028" s="45"/>
      <c r="BA1028" s="45"/>
      <c r="BB1028" s="45"/>
      <c r="BC1028" s="45"/>
      <c r="BD1028" s="45"/>
      <c r="BE1028" s="45"/>
      <c r="BF1028" s="45"/>
      <c r="BG1028" s="45"/>
      <c r="BH1028" s="45"/>
      <c r="BI1028" s="45"/>
      <c r="BJ1028" s="45"/>
      <c r="BK1028" s="45"/>
      <c r="BL1028" s="45"/>
      <c r="BM1028" s="45"/>
      <c r="BN1028" s="45"/>
      <c r="BO1028" s="45"/>
      <c r="BP1028" s="45"/>
      <c r="BQ1028" s="45"/>
      <c r="BR1028" s="45"/>
      <c r="BS1028" s="45"/>
      <c r="BT1028" s="45"/>
      <c r="BU1028" s="45"/>
      <c r="BV1028" s="45"/>
      <c r="BW1028" s="45"/>
      <c r="BX1028" s="45"/>
      <c r="BY1028" s="45"/>
      <c r="BZ1028" s="45"/>
      <c r="CA1028" s="45"/>
      <c r="CB1028" s="45"/>
      <c r="CC1028" s="45"/>
      <c r="CD1028" s="45"/>
      <c r="CE1028" s="45"/>
      <c r="CF1028" s="45"/>
      <c r="CG1028" s="45"/>
    </row>
    <row r="1029" spans="1:85" s="46" customFormat="1" outlineLevel="1" x14ac:dyDescent="0.15">
      <c r="A1029" s="57"/>
      <c r="B1029" s="52"/>
      <c r="C1029" s="58"/>
      <c r="D1029" s="52"/>
      <c r="E1029" s="52"/>
      <c r="F1029" s="52"/>
      <c r="G1029" s="88" t="s">
        <v>3205</v>
      </c>
      <c r="H1029" s="78"/>
      <c r="I1029" s="52"/>
      <c r="J1029" s="52"/>
      <c r="K1029" s="52"/>
      <c r="L1029" s="52"/>
      <c r="M1029" s="53"/>
      <c r="N1029" s="53"/>
      <c r="O1029" s="53"/>
      <c r="P1029" s="53"/>
      <c r="Q1029" s="53"/>
      <c r="R1029" s="53"/>
      <c r="S1029" s="53"/>
      <c r="T1029" s="53"/>
      <c r="U1029" s="53"/>
      <c r="V1029" s="53"/>
      <c r="W1029" s="53"/>
      <c r="X1029" s="54"/>
      <c r="Y1029" s="55"/>
      <c r="Z1029" s="54"/>
      <c r="AA1029" s="55"/>
      <c r="AB1029" s="55"/>
      <c r="AC1029" s="55">
        <f>SUBTOTAL(9,AC1024:AC1028)</f>
        <v>144.15101694915256</v>
      </c>
      <c r="AD1029" s="54"/>
      <c r="AE1029" s="49"/>
      <c r="AF1029" s="45"/>
      <c r="AG1029" s="45"/>
      <c r="AH1029" s="45"/>
      <c r="AI1029" s="45"/>
      <c r="AJ1029" s="45"/>
      <c r="AK1029" s="45"/>
      <c r="AL1029" s="45"/>
      <c r="AM1029" s="45"/>
      <c r="AN1029" s="45"/>
      <c r="AO1029" s="45"/>
      <c r="AP1029" s="45"/>
      <c r="AQ1029" s="45"/>
      <c r="AR1029" s="45"/>
      <c r="AS1029" s="45"/>
      <c r="AT1029" s="45"/>
      <c r="AU1029" s="45"/>
      <c r="AV1029" s="45"/>
      <c r="AW1029" s="45"/>
      <c r="AX1029" s="45"/>
      <c r="AY1029" s="45"/>
      <c r="AZ1029" s="45"/>
      <c r="BA1029" s="45"/>
      <c r="BB1029" s="45"/>
      <c r="BC1029" s="45"/>
      <c r="BD1029" s="45"/>
      <c r="BE1029" s="45"/>
      <c r="BF1029" s="45"/>
      <c r="BG1029" s="45"/>
      <c r="BH1029" s="45"/>
      <c r="BI1029" s="45"/>
      <c r="BJ1029" s="45"/>
      <c r="BK1029" s="45"/>
      <c r="BL1029" s="45"/>
      <c r="BM1029" s="45"/>
      <c r="BN1029" s="45"/>
      <c r="BO1029" s="45"/>
      <c r="BP1029" s="45"/>
      <c r="BQ1029" s="45"/>
      <c r="BR1029" s="45"/>
      <c r="BS1029" s="45"/>
      <c r="BT1029" s="45"/>
      <c r="BU1029" s="45"/>
      <c r="BV1029" s="45"/>
      <c r="BW1029" s="45"/>
      <c r="BX1029" s="45"/>
      <c r="BY1029" s="45"/>
      <c r="BZ1029" s="45"/>
      <c r="CA1029" s="45"/>
      <c r="CB1029" s="45"/>
      <c r="CC1029" s="45"/>
      <c r="CD1029" s="45"/>
      <c r="CE1029" s="45"/>
      <c r="CF1029" s="45"/>
      <c r="CG1029" s="45"/>
    </row>
    <row r="1030" spans="1:85" s="46" customFormat="1" outlineLevel="2" x14ac:dyDescent="0.15">
      <c r="A1030" s="10">
        <v>2016</v>
      </c>
      <c r="B1030" s="21" t="s">
        <v>2211</v>
      </c>
      <c r="C1030" s="26" t="s">
        <v>2212</v>
      </c>
      <c r="D1030" s="21" t="s">
        <v>1413</v>
      </c>
      <c r="E1030" s="21" t="s">
        <v>2290</v>
      </c>
      <c r="F1030" s="10">
        <v>1</v>
      </c>
      <c r="G1030" s="21" t="s">
        <v>751</v>
      </c>
      <c r="H1030" s="71" t="s">
        <v>752</v>
      </c>
      <c r="I1030" s="21" t="s">
        <v>23</v>
      </c>
      <c r="J1030" s="21" t="s">
        <v>52</v>
      </c>
      <c r="K1030" s="21" t="s">
        <v>53</v>
      </c>
      <c r="L1030" s="10">
        <v>100</v>
      </c>
      <c r="M1030" s="10">
        <v>90</v>
      </c>
      <c r="N1030" s="21" t="s">
        <v>2213</v>
      </c>
      <c r="O1030" s="21" t="s">
        <v>2214</v>
      </c>
      <c r="P1030" s="21" t="s">
        <v>28</v>
      </c>
      <c r="Q1030" s="21" t="s">
        <v>29</v>
      </c>
      <c r="R1030" s="21" t="s">
        <v>2215</v>
      </c>
      <c r="S1030" s="10">
        <v>1</v>
      </c>
      <c r="T1030" s="10">
        <v>16</v>
      </c>
      <c r="U1030" s="10">
        <v>8</v>
      </c>
      <c r="V1030" s="21" t="s">
        <v>31</v>
      </c>
      <c r="W1030" s="10">
        <v>8</v>
      </c>
      <c r="X1030" s="27">
        <v>1</v>
      </c>
      <c r="Y1030" s="28">
        <f t="shared" ref="Y1030:Y1036" si="6">IF(M1030&lt;25,1,1+(M1030-25)/M1030)</f>
        <v>1.7222222222222223</v>
      </c>
      <c r="Z1030" s="10">
        <v>1</v>
      </c>
      <c r="AA1030" s="28">
        <f t="shared" ref="AA1030:AA1036" si="7">U1030*Y1030*Z1030</f>
        <v>13.777777777777779</v>
      </c>
      <c r="AB1030" s="28">
        <f t="shared" ref="AB1030:AB1036" si="8">X1030*W1030*Y1030</f>
        <v>13.777777777777779</v>
      </c>
      <c r="AC1030" s="81">
        <f t="shared" ref="AC1030:AC1036" si="9">AA1030+AB1030</f>
        <v>27.555555555555557</v>
      </c>
      <c r="AD1030" s="10"/>
      <c r="AE1030" s="49"/>
      <c r="AF1030" s="45"/>
      <c r="AG1030" s="45"/>
      <c r="AH1030" s="45"/>
      <c r="AI1030" s="45"/>
      <c r="AJ1030" s="45"/>
      <c r="AK1030" s="45"/>
      <c r="AL1030" s="45"/>
      <c r="AM1030" s="45"/>
      <c r="AN1030" s="45"/>
      <c r="AO1030" s="45"/>
      <c r="AP1030" s="45"/>
      <c r="AQ1030" s="45"/>
      <c r="AR1030" s="45"/>
      <c r="AS1030" s="45"/>
      <c r="AT1030" s="45"/>
      <c r="AU1030" s="45"/>
      <c r="AV1030" s="45"/>
      <c r="AW1030" s="45"/>
      <c r="AX1030" s="45"/>
      <c r="AY1030" s="45"/>
      <c r="AZ1030" s="45"/>
      <c r="BA1030" s="45"/>
      <c r="BB1030" s="45"/>
      <c r="BC1030" s="45"/>
      <c r="BD1030" s="45"/>
      <c r="BE1030" s="45"/>
      <c r="BF1030" s="45"/>
      <c r="BG1030" s="45"/>
      <c r="BH1030" s="45"/>
      <c r="BI1030" s="45"/>
      <c r="BJ1030" s="45"/>
      <c r="BK1030" s="45"/>
      <c r="BL1030" s="45"/>
      <c r="BM1030" s="45"/>
      <c r="BN1030" s="45"/>
      <c r="BO1030" s="45"/>
      <c r="BP1030" s="45"/>
      <c r="BQ1030" s="45"/>
      <c r="BR1030" s="45"/>
      <c r="BS1030" s="45"/>
      <c r="BT1030" s="45"/>
      <c r="BU1030" s="45"/>
      <c r="BV1030" s="45"/>
      <c r="BW1030" s="45"/>
      <c r="BX1030" s="45"/>
      <c r="BY1030" s="45"/>
      <c r="BZ1030" s="45"/>
      <c r="CA1030" s="45"/>
      <c r="CB1030" s="45"/>
      <c r="CC1030" s="45"/>
      <c r="CD1030" s="45"/>
      <c r="CE1030" s="45"/>
      <c r="CF1030" s="45"/>
      <c r="CG1030" s="45"/>
    </row>
    <row r="1031" spans="1:85" s="46" customFormat="1" outlineLevel="2" x14ac:dyDescent="0.15">
      <c r="A1031" s="10">
        <v>2017</v>
      </c>
      <c r="B1031" s="21" t="s">
        <v>742</v>
      </c>
      <c r="C1031" s="26" t="s">
        <v>743</v>
      </c>
      <c r="D1031" s="21" t="s">
        <v>1379</v>
      </c>
      <c r="E1031" s="19" t="s">
        <v>2289</v>
      </c>
      <c r="F1031" s="10">
        <v>3</v>
      </c>
      <c r="G1031" s="21" t="s">
        <v>751</v>
      </c>
      <c r="H1031" s="71" t="s">
        <v>752</v>
      </c>
      <c r="I1031" s="21" t="s">
        <v>23</v>
      </c>
      <c r="J1031" s="21" t="s">
        <v>52</v>
      </c>
      <c r="K1031" s="21" t="s">
        <v>53</v>
      </c>
      <c r="L1031" s="10">
        <v>100</v>
      </c>
      <c r="M1031" s="10">
        <v>101</v>
      </c>
      <c r="N1031" s="21" t="s">
        <v>753</v>
      </c>
      <c r="O1031" s="21" t="s">
        <v>700</v>
      </c>
      <c r="P1031" s="21" t="s">
        <v>28</v>
      </c>
      <c r="Q1031" s="21" t="s">
        <v>29</v>
      </c>
      <c r="R1031" s="21" t="s">
        <v>754</v>
      </c>
      <c r="S1031" s="10">
        <v>1</v>
      </c>
      <c r="T1031" s="10">
        <v>48</v>
      </c>
      <c r="U1031" s="10">
        <v>24</v>
      </c>
      <c r="V1031" s="21" t="s">
        <v>31</v>
      </c>
      <c r="W1031" s="10">
        <v>24</v>
      </c>
      <c r="X1031" s="27">
        <v>1</v>
      </c>
      <c r="Y1031" s="28">
        <f t="shared" si="6"/>
        <v>1.7524752475247525</v>
      </c>
      <c r="Z1031" s="10">
        <v>1</v>
      </c>
      <c r="AA1031" s="28">
        <f t="shared" si="7"/>
        <v>42.059405940594061</v>
      </c>
      <c r="AB1031" s="28">
        <f t="shared" si="8"/>
        <v>42.059405940594061</v>
      </c>
      <c r="AC1031" s="81">
        <f t="shared" si="9"/>
        <v>84.118811881188122</v>
      </c>
      <c r="AD1031" s="10"/>
      <c r="AE1031" s="49"/>
      <c r="AF1031" s="45"/>
      <c r="AG1031" s="45"/>
      <c r="AH1031" s="45"/>
      <c r="AI1031" s="45"/>
      <c r="AJ1031" s="45"/>
      <c r="AK1031" s="45"/>
      <c r="AL1031" s="45"/>
      <c r="AM1031" s="45"/>
      <c r="AN1031" s="45"/>
      <c r="AO1031" s="45"/>
      <c r="AP1031" s="45"/>
      <c r="AQ1031" s="45"/>
      <c r="AR1031" s="45"/>
      <c r="AS1031" s="45"/>
      <c r="AT1031" s="45"/>
      <c r="AU1031" s="45"/>
      <c r="AV1031" s="45"/>
      <c r="AW1031" s="45"/>
      <c r="AX1031" s="45"/>
      <c r="AY1031" s="45"/>
      <c r="AZ1031" s="45"/>
      <c r="BA1031" s="45"/>
      <c r="BB1031" s="45"/>
      <c r="BC1031" s="45"/>
      <c r="BD1031" s="45"/>
      <c r="BE1031" s="45"/>
      <c r="BF1031" s="45"/>
      <c r="BG1031" s="45"/>
      <c r="BH1031" s="45"/>
      <c r="BI1031" s="45"/>
      <c r="BJ1031" s="45"/>
      <c r="BK1031" s="45"/>
      <c r="BL1031" s="45"/>
      <c r="BM1031" s="45"/>
      <c r="BN1031" s="45"/>
      <c r="BO1031" s="45"/>
      <c r="BP1031" s="45"/>
      <c r="BQ1031" s="45"/>
      <c r="BR1031" s="45"/>
      <c r="BS1031" s="45"/>
      <c r="BT1031" s="45"/>
      <c r="BU1031" s="45"/>
      <c r="BV1031" s="45"/>
      <c r="BW1031" s="45"/>
      <c r="BX1031" s="45"/>
      <c r="BY1031" s="45"/>
      <c r="BZ1031" s="45"/>
      <c r="CA1031" s="45"/>
      <c r="CB1031" s="45"/>
      <c r="CC1031" s="45"/>
      <c r="CD1031" s="45"/>
      <c r="CE1031" s="45"/>
      <c r="CF1031" s="45"/>
      <c r="CG1031" s="45"/>
    </row>
    <row r="1032" spans="1:85" s="46" customFormat="1" outlineLevel="2" x14ac:dyDescent="0.15">
      <c r="A1032" s="10">
        <v>2017</v>
      </c>
      <c r="B1032" s="21" t="s">
        <v>742</v>
      </c>
      <c r="C1032" s="26" t="s">
        <v>743</v>
      </c>
      <c r="D1032" s="21" t="s">
        <v>1379</v>
      </c>
      <c r="E1032" s="19" t="s">
        <v>2289</v>
      </c>
      <c r="F1032" s="10">
        <v>3</v>
      </c>
      <c r="G1032" s="21" t="s">
        <v>751</v>
      </c>
      <c r="H1032" s="71" t="s">
        <v>752</v>
      </c>
      <c r="I1032" s="21" t="s">
        <v>23</v>
      </c>
      <c r="J1032" s="21" t="s">
        <v>52</v>
      </c>
      <c r="K1032" s="21" t="s">
        <v>53</v>
      </c>
      <c r="L1032" s="10">
        <v>70</v>
      </c>
      <c r="M1032" s="10">
        <v>72</v>
      </c>
      <c r="N1032" s="21" t="s">
        <v>142</v>
      </c>
      <c r="O1032" s="21" t="s">
        <v>443</v>
      </c>
      <c r="P1032" s="21" t="s">
        <v>28</v>
      </c>
      <c r="Q1032" s="21" t="s">
        <v>29</v>
      </c>
      <c r="R1032" s="21" t="s">
        <v>755</v>
      </c>
      <c r="S1032" s="10">
        <v>1</v>
      </c>
      <c r="T1032" s="10">
        <v>48</v>
      </c>
      <c r="U1032" s="10">
        <v>24</v>
      </c>
      <c r="V1032" s="21" t="s">
        <v>31</v>
      </c>
      <c r="W1032" s="10">
        <v>24</v>
      </c>
      <c r="X1032" s="27">
        <v>1</v>
      </c>
      <c r="Y1032" s="28">
        <f t="shared" si="6"/>
        <v>1.6527777777777777</v>
      </c>
      <c r="Z1032" s="10">
        <v>1</v>
      </c>
      <c r="AA1032" s="28">
        <f t="shared" si="7"/>
        <v>39.666666666666664</v>
      </c>
      <c r="AB1032" s="28">
        <f t="shared" si="8"/>
        <v>39.666666666666664</v>
      </c>
      <c r="AC1032" s="81">
        <f t="shared" si="9"/>
        <v>79.333333333333329</v>
      </c>
      <c r="AD1032" s="10"/>
      <c r="AE1032" s="49"/>
      <c r="AF1032" s="45"/>
      <c r="AG1032" s="45"/>
      <c r="AH1032" s="45"/>
      <c r="AI1032" s="45"/>
      <c r="AJ1032" s="45"/>
      <c r="AK1032" s="45"/>
      <c r="AL1032" s="45"/>
      <c r="AM1032" s="45"/>
      <c r="AN1032" s="45"/>
      <c r="AO1032" s="45"/>
      <c r="AP1032" s="45"/>
      <c r="AQ1032" s="45"/>
      <c r="AR1032" s="45"/>
      <c r="AS1032" s="45"/>
      <c r="AT1032" s="45"/>
      <c r="AU1032" s="45"/>
      <c r="AV1032" s="45"/>
      <c r="AW1032" s="45"/>
      <c r="AX1032" s="45"/>
      <c r="AY1032" s="45"/>
      <c r="AZ1032" s="45"/>
      <c r="BA1032" s="45"/>
      <c r="BB1032" s="45"/>
      <c r="BC1032" s="45"/>
      <c r="BD1032" s="45"/>
      <c r="BE1032" s="45"/>
      <c r="BF1032" s="45"/>
      <c r="BG1032" s="45"/>
      <c r="BH1032" s="45"/>
      <c r="BI1032" s="45"/>
      <c r="BJ1032" s="45"/>
      <c r="BK1032" s="45"/>
      <c r="BL1032" s="45"/>
      <c r="BM1032" s="45"/>
      <c r="BN1032" s="45"/>
      <c r="BO1032" s="45"/>
      <c r="BP1032" s="45"/>
      <c r="BQ1032" s="45"/>
      <c r="BR1032" s="45"/>
      <c r="BS1032" s="45"/>
      <c r="BT1032" s="45"/>
      <c r="BU1032" s="45"/>
      <c r="BV1032" s="45"/>
      <c r="BW1032" s="45"/>
      <c r="BX1032" s="45"/>
      <c r="BY1032" s="45"/>
      <c r="BZ1032" s="45"/>
      <c r="CA1032" s="45"/>
      <c r="CB1032" s="45"/>
      <c r="CC1032" s="45"/>
      <c r="CD1032" s="45"/>
      <c r="CE1032" s="45"/>
      <c r="CF1032" s="45"/>
      <c r="CG1032" s="45"/>
    </row>
    <row r="1033" spans="1:85" s="46" customFormat="1" outlineLevel="2" x14ac:dyDescent="0.15">
      <c r="A1033" s="10">
        <v>2016</v>
      </c>
      <c r="B1033" s="21" t="s">
        <v>2231</v>
      </c>
      <c r="C1033" s="26" t="s">
        <v>2232</v>
      </c>
      <c r="D1033" s="21" t="s">
        <v>1413</v>
      </c>
      <c r="E1033" s="21" t="s">
        <v>2290</v>
      </c>
      <c r="F1033" s="10">
        <v>1</v>
      </c>
      <c r="G1033" s="21" t="s">
        <v>751</v>
      </c>
      <c r="H1033" s="71" t="s">
        <v>752</v>
      </c>
      <c r="I1033" s="21" t="s">
        <v>23</v>
      </c>
      <c r="J1033" s="21" t="s">
        <v>52</v>
      </c>
      <c r="K1033" s="21" t="s">
        <v>53</v>
      </c>
      <c r="L1033" s="10">
        <v>100</v>
      </c>
      <c r="M1033" s="10">
        <v>98</v>
      </c>
      <c r="N1033" s="21" t="s">
        <v>2233</v>
      </c>
      <c r="O1033" s="21" t="s">
        <v>443</v>
      </c>
      <c r="P1033" s="21" t="s">
        <v>28</v>
      </c>
      <c r="Q1033" s="21" t="s">
        <v>29</v>
      </c>
      <c r="R1033" s="21" t="s">
        <v>2234</v>
      </c>
      <c r="S1033" s="10">
        <v>1</v>
      </c>
      <c r="T1033" s="10">
        <v>16</v>
      </c>
      <c r="U1033" s="10">
        <v>8</v>
      </c>
      <c r="V1033" s="21" t="s">
        <v>31</v>
      </c>
      <c r="W1033" s="10">
        <v>8</v>
      </c>
      <c r="X1033" s="27">
        <v>1</v>
      </c>
      <c r="Y1033" s="28">
        <f t="shared" si="6"/>
        <v>1.7448979591836735</v>
      </c>
      <c r="Z1033" s="10">
        <v>1</v>
      </c>
      <c r="AA1033" s="28">
        <f t="shared" si="7"/>
        <v>13.959183673469388</v>
      </c>
      <c r="AB1033" s="28">
        <f t="shared" si="8"/>
        <v>13.959183673469388</v>
      </c>
      <c r="AC1033" s="28">
        <f t="shared" si="9"/>
        <v>27.918367346938776</v>
      </c>
      <c r="AD1033" s="10"/>
      <c r="AE1033" s="49"/>
      <c r="AF1033" s="45"/>
      <c r="AG1033" s="45"/>
      <c r="AH1033" s="45"/>
      <c r="AI1033" s="45"/>
      <c r="AJ1033" s="45"/>
      <c r="AK1033" s="45"/>
      <c r="AL1033" s="45"/>
      <c r="AM1033" s="45"/>
      <c r="AN1033" s="45"/>
      <c r="AO1033" s="45"/>
      <c r="AP1033" s="45"/>
      <c r="AQ1033" s="45"/>
      <c r="AR1033" s="45"/>
      <c r="AS1033" s="45"/>
      <c r="AT1033" s="45"/>
      <c r="AU1033" s="45"/>
      <c r="AV1033" s="45"/>
      <c r="AW1033" s="45"/>
      <c r="AX1033" s="45"/>
      <c r="AY1033" s="45"/>
      <c r="AZ1033" s="45"/>
      <c r="BA1033" s="45"/>
      <c r="BB1033" s="45"/>
      <c r="BC1033" s="45"/>
      <c r="BD1033" s="45"/>
      <c r="BE1033" s="45"/>
      <c r="BF1033" s="45"/>
      <c r="BG1033" s="45"/>
      <c r="BH1033" s="45"/>
      <c r="BI1033" s="45"/>
      <c r="BJ1033" s="45"/>
      <c r="BK1033" s="45"/>
      <c r="BL1033" s="45"/>
      <c r="BM1033" s="45"/>
      <c r="BN1033" s="45"/>
      <c r="BO1033" s="45"/>
      <c r="BP1033" s="45"/>
      <c r="BQ1033" s="45"/>
      <c r="BR1033" s="45"/>
      <c r="BS1033" s="45"/>
      <c r="BT1033" s="45"/>
      <c r="BU1033" s="45"/>
      <c r="BV1033" s="45"/>
      <c r="BW1033" s="45"/>
      <c r="BX1033" s="45"/>
      <c r="BY1033" s="45"/>
      <c r="BZ1033" s="45"/>
      <c r="CA1033" s="45"/>
      <c r="CB1033" s="45"/>
      <c r="CC1033" s="45"/>
      <c r="CD1033" s="45"/>
      <c r="CE1033" s="45"/>
      <c r="CF1033" s="45"/>
      <c r="CG1033" s="45"/>
    </row>
    <row r="1034" spans="1:85" s="46" customFormat="1" outlineLevel="2" x14ac:dyDescent="0.15">
      <c r="A1034" s="10">
        <v>2016</v>
      </c>
      <c r="B1034" s="21" t="s">
        <v>2159</v>
      </c>
      <c r="C1034" s="26" t="s">
        <v>2160</v>
      </c>
      <c r="D1034" s="21" t="s">
        <v>1413</v>
      </c>
      <c r="E1034" s="21" t="s">
        <v>2290</v>
      </c>
      <c r="F1034" s="10">
        <v>1</v>
      </c>
      <c r="G1034" s="21" t="s">
        <v>751</v>
      </c>
      <c r="H1034" s="71" t="s">
        <v>752</v>
      </c>
      <c r="I1034" s="21" t="s">
        <v>23</v>
      </c>
      <c r="J1034" s="21" t="s">
        <v>52</v>
      </c>
      <c r="K1034" s="21" t="s">
        <v>53</v>
      </c>
      <c r="L1034" s="10">
        <v>100</v>
      </c>
      <c r="M1034" s="10">
        <v>80</v>
      </c>
      <c r="N1034" s="21" t="s">
        <v>2161</v>
      </c>
      <c r="O1034" s="21" t="s">
        <v>88</v>
      </c>
      <c r="P1034" s="21" t="s">
        <v>28</v>
      </c>
      <c r="Q1034" s="21" t="s">
        <v>29</v>
      </c>
      <c r="R1034" s="21" t="s">
        <v>2162</v>
      </c>
      <c r="S1034" s="10">
        <v>1</v>
      </c>
      <c r="T1034" s="10">
        <v>16</v>
      </c>
      <c r="U1034" s="10">
        <v>8</v>
      </c>
      <c r="V1034" s="21" t="s">
        <v>31</v>
      </c>
      <c r="W1034" s="10">
        <v>8</v>
      </c>
      <c r="X1034" s="27">
        <v>1</v>
      </c>
      <c r="Y1034" s="28">
        <f t="shared" si="6"/>
        <v>1.6875</v>
      </c>
      <c r="Z1034" s="10">
        <v>1</v>
      </c>
      <c r="AA1034" s="28">
        <f t="shared" si="7"/>
        <v>13.5</v>
      </c>
      <c r="AB1034" s="28">
        <f t="shared" si="8"/>
        <v>13.5</v>
      </c>
      <c r="AC1034" s="28">
        <f t="shared" si="9"/>
        <v>27</v>
      </c>
      <c r="AD1034" s="10"/>
      <c r="AE1034" s="49"/>
      <c r="AF1034" s="45"/>
      <c r="AG1034" s="45"/>
      <c r="AH1034" s="45"/>
      <c r="AI1034" s="45"/>
      <c r="AJ1034" s="45"/>
      <c r="AK1034" s="45"/>
      <c r="AL1034" s="45"/>
      <c r="AM1034" s="45"/>
      <c r="AN1034" s="45"/>
      <c r="AO1034" s="45"/>
      <c r="AP1034" s="45"/>
      <c r="AQ1034" s="45"/>
      <c r="AR1034" s="45"/>
      <c r="AS1034" s="45"/>
      <c r="AT1034" s="45"/>
      <c r="AU1034" s="45"/>
      <c r="AV1034" s="45"/>
      <c r="AW1034" s="45"/>
      <c r="AX1034" s="45"/>
      <c r="AY1034" s="45"/>
      <c r="AZ1034" s="45"/>
      <c r="BA1034" s="45"/>
      <c r="BB1034" s="45"/>
      <c r="BC1034" s="45"/>
      <c r="BD1034" s="45"/>
      <c r="BE1034" s="45"/>
      <c r="BF1034" s="45"/>
      <c r="BG1034" s="45"/>
      <c r="BH1034" s="45"/>
      <c r="BI1034" s="45"/>
      <c r="BJ1034" s="45"/>
      <c r="BK1034" s="45"/>
      <c r="BL1034" s="45"/>
      <c r="BM1034" s="45"/>
      <c r="BN1034" s="45"/>
      <c r="BO1034" s="45"/>
      <c r="BP1034" s="45"/>
      <c r="BQ1034" s="45"/>
      <c r="BR1034" s="45"/>
      <c r="BS1034" s="45"/>
      <c r="BT1034" s="45"/>
      <c r="BU1034" s="45"/>
      <c r="BV1034" s="45"/>
      <c r="BW1034" s="45"/>
      <c r="BX1034" s="45"/>
      <c r="BY1034" s="45"/>
      <c r="BZ1034" s="45"/>
      <c r="CA1034" s="45"/>
      <c r="CB1034" s="45"/>
      <c r="CC1034" s="45"/>
      <c r="CD1034" s="45"/>
      <c r="CE1034" s="45"/>
      <c r="CF1034" s="45"/>
      <c r="CG1034" s="45"/>
    </row>
    <row r="1035" spans="1:85" s="46" customFormat="1" outlineLevel="2" x14ac:dyDescent="0.15">
      <c r="A1035" s="10">
        <v>2016</v>
      </c>
      <c r="B1035" s="21" t="s">
        <v>1202</v>
      </c>
      <c r="C1035" s="26" t="s">
        <v>1203</v>
      </c>
      <c r="D1035" s="21" t="s">
        <v>1413</v>
      </c>
      <c r="E1035" s="19" t="s">
        <v>2289</v>
      </c>
      <c r="F1035" s="10">
        <v>3</v>
      </c>
      <c r="G1035" s="21" t="s">
        <v>751</v>
      </c>
      <c r="H1035" s="71" t="s">
        <v>752</v>
      </c>
      <c r="I1035" s="21" t="s">
        <v>23</v>
      </c>
      <c r="J1035" s="21" t="s">
        <v>52</v>
      </c>
      <c r="K1035" s="21" t="s">
        <v>53</v>
      </c>
      <c r="L1035" s="10">
        <v>80</v>
      </c>
      <c r="M1035" s="10">
        <v>84</v>
      </c>
      <c r="N1035" s="21" t="s">
        <v>1986</v>
      </c>
      <c r="O1035" s="21" t="s">
        <v>492</v>
      </c>
      <c r="P1035" s="21" t="s">
        <v>28</v>
      </c>
      <c r="Q1035" s="21" t="s">
        <v>29</v>
      </c>
      <c r="R1035" s="21" t="s">
        <v>2166</v>
      </c>
      <c r="S1035" s="10">
        <v>1</v>
      </c>
      <c r="T1035" s="10">
        <v>48</v>
      </c>
      <c r="U1035" s="10">
        <v>32</v>
      </c>
      <c r="V1035" s="21" t="s">
        <v>31</v>
      </c>
      <c r="W1035" s="10">
        <v>16</v>
      </c>
      <c r="X1035" s="27">
        <v>1</v>
      </c>
      <c r="Y1035" s="28">
        <f t="shared" si="6"/>
        <v>1.7023809523809523</v>
      </c>
      <c r="Z1035" s="10">
        <v>1</v>
      </c>
      <c r="AA1035" s="28">
        <f t="shared" si="7"/>
        <v>54.476190476190474</v>
      </c>
      <c r="AB1035" s="28">
        <f t="shared" si="8"/>
        <v>27.238095238095237</v>
      </c>
      <c r="AC1035" s="28">
        <f t="shared" si="9"/>
        <v>81.714285714285708</v>
      </c>
      <c r="AD1035" s="10"/>
      <c r="AE1035" s="49"/>
      <c r="AF1035" s="45"/>
      <c r="AG1035" s="45"/>
      <c r="AH1035" s="45"/>
      <c r="AI1035" s="45"/>
      <c r="AJ1035" s="45"/>
      <c r="AK1035" s="45"/>
      <c r="AL1035" s="45"/>
      <c r="AM1035" s="45"/>
      <c r="AN1035" s="45"/>
      <c r="AO1035" s="45"/>
      <c r="AP1035" s="45"/>
      <c r="AQ1035" s="45"/>
      <c r="AR1035" s="45"/>
      <c r="AS1035" s="45"/>
      <c r="AT1035" s="45"/>
      <c r="AU1035" s="45"/>
      <c r="AV1035" s="45"/>
      <c r="AW1035" s="45"/>
      <c r="AX1035" s="45"/>
      <c r="AY1035" s="45"/>
      <c r="AZ1035" s="45"/>
      <c r="BA1035" s="45"/>
      <c r="BB1035" s="45"/>
      <c r="BC1035" s="45"/>
      <c r="BD1035" s="45"/>
      <c r="BE1035" s="45"/>
      <c r="BF1035" s="45"/>
      <c r="BG1035" s="45"/>
      <c r="BH1035" s="45"/>
      <c r="BI1035" s="45"/>
      <c r="BJ1035" s="45"/>
      <c r="BK1035" s="45"/>
      <c r="BL1035" s="45"/>
      <c r="BM1035" s="45"/>
      <c r="BN1035" s="45"/>
      <c r="BO1035" s="45"/>
      <c r="BP1035" s="45"/>
      <c r="BQ1035" s="45"/>
      <c r="BR1035" s="45"/>
      <c r="BS1035" s="45"/>
      <c r="BT1035" s="45"/>
      <c r="BU1035" s="45"/>
      <c r="BV1035" s="45"/>
      <c r="BW1035" s="45"/>
      <c r="BX1035" s="45"/>
      <c r="BY1035" s="45"/>
      <c r="BZ1035" s="45"/>
      <c r="CA1035" s="45"/>
      <c r="CB1035" s="45"/>
      <c r="CC1035" s="45"/>
      <c r="CD1035" s="45"/>
      <c r="CE1035" s="45"/>
      <c r="CF1035" s="45"/>
      <c r="CG1035" s="45"/>
    </row>
    <row r="1036" spans="1:85" s="46" customFormat="1" outlineLevel="2" x14ac:dyDescent="0.15">
      <c r="A1036" s="10">
        <v>2017</v>
      </c>
      <c r="B1036" s="21" t="s">
        <v>1202</v>
      </c>
      <c r="C1036" s="26" t="s">
        <v>1203</v>
      </c>
      <c r="D1036" s="21" t="s">
        <v>1379</v>
      </c>
      <c r="E1036" s="19" t="s">
        <v>2289</v>
      </c>
      <c r="F1036" s="10">
        <v>3</v>
      </c>
      <c r="G1036" s="21" t="s">
        <v>751</v>
      </c>
      <c r="H1036" s="71" t="s">
        <v>752</v>
      </c>
      <c r="I1036" s="21" t="s">
        <v>23</v>
      </c>
      <c r="J1036" s="21" t="s">
        <v>52</v>
      </c>
      <c r="K1036" s="21" t="s">
        <v>53</v>
      </c>
      <c r="L1036" s="10">
        <v>100</v>
      </c>
      <c r="M1036" s="10">
        <v>101</v>
      </c>
      <c r="N1036" s="21" t="s">
        <v>172</v>
      </c>
      <c r="O1036" s="21" t="s">
        <v>1204</v>
      </c>
      <c r="P1036" s="21" t="s">
        <v>28</v>
      </c>
      <c r="Q1036" s="21" t="s">
        <v>29</v>
      </c>
      <c r="R1036" s="21" t="s">
        <v>1205</v>
      </c>
      <c r="S1036" s="10">
        <v>1</v>
      </c>
      <c r="T1036" s="10">
        <v>48</v>
      </c>
      <c r="U1036" s="10">
        <v>32</v>
      </c>
      <c r="V1036" s="21" t="s">
        <v>31</v>
      </c>
      <c r="W1036" s="10">
        <v>16</v>
      </c>
      <c r="X1036" s="27">
        <v>1</v>
      </c>
      <c r="Y1036" s="28">
        <f t="shared" si="6"/>
        <v>1.7524752475247525</v>
      </c>
      <c r="Z1036" s="10">
        <v>1</v>
      </c>
      <c r="AA1036" s="28">
        <f t="shared" si="7"/>
        <v>56.079207920792079</v>
      </c>
      <c r="AB1036" s="28">
        <f t="shared" si="8"/>
        <v>28.03960396039604</v>
      </c>
      <c r="AC1036" s="28">
        <f t="shared" si="9"/>
        <v>84.118811881188122</v>
      </c>
      <c r="AD1036" s="10"/>
      <c r="AE1036" s="49"/>
      <c r="AF1036" s="45"/>
      <c r="AG1036" s="45"/>
      <c r="AH1036" s="45"/>
      <c r="AI1036" s="45"/>
      <c r="AJ1036" s="45"/>
      <c r="AK1036" s="45"/>
      <c r="AL1036" s="45"/>
      <c r="AM1036" s="45"/>
      <c r="AN1036" s="45"/>
      <c r="AO1036" s="45"/>
      <c r="AP1036" s="45"/>
      <c r="AQ1036" s="45"/>
      <c r="AR1036" s="45"/>
      <c r="AS1036" s="45"/>
      <c r="AT1036" s="45"/>
      <c r="AU1036" s="45"/>
      <c r="AV1036" s="45"/>
      <c r="AW1036" s="45"/>
      <c r="AX1036" s="45"/>
      <c r="AY1036" s="45"/>
      <c r="AZ1036" s="45"/>
      <c r="BA1036" s="45"/>
      <c r="BB1036" s="45"/>
      <c r="BC1036" s="45"/>
      <c r="BD1036" s="45"/>
      <c r="BE1036" s="45"/>
      <c r="BF1036" s="45"/>
      <c r="BG1036" s="45"/>
      <c r="BH1036" s="45"/>
      <c r="BI1036" s="45"/>
      <c r="BJ1036" s="45"/>
      <c r="BK1036" s="45"/>
      <c r="BL1036" s="45"/>
      <c r="BM1036" s="45"/>
      <c r="BN1036" s="45"/>
      <c r="BO1036" s="45"/>
      <c r="BP1036" s="45"/>
      <c r="BQ1036" s="45"/>
      <c r="BR1036" s="45"/>
      <c r="BS1036" s="45"/>
      <c r="BT1036" s="45"/>
      <c r="BU1036" s="45"/>
      <c r="BV1036" s="45"/>
      <c r="BW1036" s="45"/>
      <c r="BX1036" s="45"/>
      <c r="BY1036" s="45"/>
      <c r="BZ1036" s="45"/>
      <c r="CA1036" s="45"/>
      <c r="CB1036" s="45"/>
      <c r="CC1036" s="45"/>
      <c r="CD1036" s="45"/>
      <c r="CE1036" s="45"/>
      <c r="CF1036" s="45"/>
      <c r="CG1036" s="45"/>
    </row>
    <row r="1037" spans="1:85" s="46" customFormat="1" outlineLevel="1" x14ac:dyDescent="0.15">
      <c r="A1037" s="10"/>
      <c r="B1037" s="21"/>
      <c r="C1037" s="26"/>
      <c r="D1037" s="21"/>
      <c r="E1037" s="19"/>
      <c r="F1037" s="10"/>
      <c r="G1037" s="88" t="s">
        <v>3206</v>
      </c>
      <c r="H1037" s="71"/>
      <c r="I1037" s="21"/>
      <c r="J1037" s="21"/>
      <c r="K1037" s="21"/>
      <c r="L1037" s="10"/>
      <c r="M1037" s="10"/>
      <c r="N1037" s="21"/>
      <c r="O1037" s="21"/>
      <c r="P1037" s="21"/>
      <c r="Q1037" s="21"/>
      <c r="R1037" s="21"/>
      <c r="S1037" s="10"/>
      <c r="T1037" s="10"/>
      <c r="U1037" s="10"/>
      <c r="V1037" s="21"/>
      <c r="W1037" s="10"/>
      <c r="X1037" s="27"/>
      <c r="Y1037" s="28"/>
      <c r="Z1037" s="10"/>
      <c r="AA1037" s="28"/>
      <c r="AB1037" s="28"/>
      <c r="AC1037" s="28">
        <f>SUBTOTAL(9,AC1030:AC1036)</f>
        <v>411.75916571248956</v>
      </c>
      <c r="AD1037" s="10"/>
      <c r="AE1037" s="49"/>
      <c r="AF1037" s="45"/>
      <c r="AG1037" s="45"/>
      <c r="AH1037" s="45"/>
      <c r="AI1037" s="45"/>
      <c r="AJ1037" s="45"/>
      <c r="AK1037" s="45"/>
      <c r="AL1037" s="45"/>
      <c r="AM1037" s="45"/>
      <c r="AN1037" s="45"/>
      <c r="AO1037" s="45"/>
      <c r="AP1037" s="45"/>
      <c r="AQ1037" s="45"/>
      <c r="AR1037" s="45"/>
      <c r="AS1037" s="45"/>
      <c r="AT1037" s="45"/>
      <c r="AU1037" s="45"/>
      <c r="AV1037" s="45"/>
      <c r="AW1037" s="45"/>
      <c r="AX1037" s="45"/>
      <c r="AY1037" s="45"/>
      <c r="AZ1037" s="45"/>
      <c r="BA1037" s="45"/>
      <c r="BB1037" s="45"/>
      <c r="BC1037" s="45"/>
      <c r="BD1037" s="45"/>
      <c r="BE1037" s="45"/>
      <c r="BF1037" s="45"/>
      <c r="BG1037" s="45"/>
      <c r="BH1037" s="45"/>
      <c r="BI1037" s="45"/>
      <c r="BJ1037" s="45"/>
      <c r="BK1037" s="45"/>
      <c r="BL1037" s="45"/>
      <c r="BM1037" s="45"/>
      <c r="BN1037" s="45"/>
      <c r="BO1037" s="45"/>
      <c r="BP1037" s="45"/>
      <c r="BQ1037" s="45"/>
      <c r="BR1037" s="45"/>
      <c r="BS1037" s="45"/>
      <c r="BT1037" s="45"/>
      <c r="BU1037" s="45"/>
      <c r="BV1037" s="45"/>
      <c r="BW1037" s="45"/>
      <c r="BX1037" s="45"/>
      <c r="BY1037" s="45"/>
      <c r="BZ1037" s="45"/>
      <c r="CA1037" s="45"/>
      <c r="CB1037" s="45"/>
      <c r="CC1037" s="45"/>
      <c r="CD1037" s="45"/>
      <c r="CE1037" s="45"/>
      <c r="CF1037" s="45"/>
      <c r="CG1037" s="45"/>
    </row>
    <row r="1038" spans="1:85" s="46" customFormat="1" outlineLevel="2" x14ac:dyDescent="0.15">
      <c r="A1038" s="10">
        <v>2015</v>
      </c>
      <c r="B1038" s="21" t="s">
        <v>194</v>
      </c>
      <c r="C1038" s="26" t="s">
        <v>195</v>
      </c>
      <c r="D1038" s="21" t="s">
        <v>1379</v>
      </c>
      <c r="E1038" s="21" t="s">
        <v>2280</v>
      </c>
      <c r="F1038" s="10">
        <v>3</v>
      </c>
      <c r="G1038" s="21" t="s">
        <v>188</v>
      </c>
      <c r="H1038" s="71" t="s">
        <v>189</v>
      </c>
      <c r="I1038" s="21" t="s">
        <v>23</v>
      </c>
      <c r="J1038" s="21" t="s">
        <v>24</v>
      </c>
      <c r="K1038" s="21" t="s">
        <v>80</v>
      </c>
      <c r="L1038" s="10">
        <v>20</v>
      </c>
      <c r="M1038" s="10">
        <v>31</v>
      </c>
      <c r="N1038" s="21" t="s">
        <v>198</v>
      </c>
      <c r="O1038" s="21" t="s">
        <v>199</v>
      </c>
      <c r="P1038" s="21" t="s">
        <v>28</v>
      </c>
      <c r="Q1038" s="21" t="s">
        <v>76</v>
      </c>
      <c r="R1038" s="21" t="s">
        <v>200</v>
      </c>
      <c r="S1038" s="10">
        <v>1</v>
      </c>
      <c r="T1038" s="10">
        <v>48</v>
      </c>
      <c r="U1038" s="10">
        <v>48</v>
      </c>
      <c r="V1038" s="21" t="s">
        <v>31</v>
      </c>
      <c r="W1038" s="21" t="s">
        <v>31</v>
      </c>
      <c r="X1038" s="10"/>
      <c r="Y1038" s="28">
        <f>IF(M1038&lt;25,1,1+(M1038-25)/M1038)</f>
        <v>1.1935483870967742</v>
      </c>
      <c r="Z1038" s="10">
        <v>1</v>
      </c>
      <c r="AA1038" s="28">
        <f>U1038*Y1038*Z1038</f>
        <v>57.290322580645167</v>
      </c>
      <c r="AB1038" s="28"/>
      <c r="AC1038" s="28">
        <f>AA1038+AB1038</f>
        <v>57.290322580645167</v>
      </c>
      <c r="AD1038" s="10"/>
      <c r="AE1038" s="49"/>
      <c r="AF1038" s="45"/>
      <c r="AG1038" s="45"/>
      <c r="AH1038" s="45"/>
      <c r="AI1038" s="45"/>
      <c r="AJ1038" s="45"/>
      <c r="AK1038" s="45"/>
      <c r="AL1038" s="45"/>
      <c r="AM1038" s="45"/>
      <c r="AN1038" s="45"/>
      <c r="AO1038" s="45"/>
      <c r="AP1038" s="45"/>
      <c r="AQ1038" s="45"/>
      <c r="AR1038" s="45"/>
      <c r="AS1038" s="45"/>
      <c r="AT1038" s="45"/>
      <c r="AU1038" s="45"/>
      <c r="AV1038" s="45"/>
      <c r="AW1038" s="45"/>
      <c r="AX1038" s="45"/>
      <c r="AY1038" s="45"/>
      <c r="AZ1038" s="45"/>
      <c r="BA1038" s="45"/>
      <c r="BB1038" s="45"/>
      <c r="BC1038" s="45"/>
      <c r="BD1038" s="45"/>
      <c r="BE1038" s="45"/>
      <c r="BF1038" s="45"/>
      <c r="BG1038" s="45"/>
      <c r="BH1038" s="45"/>
      <c r="BI1038" s="45"/>
      <c r="BJ1038" s="45"/>
      <c r="BK1038" s="45"/>
      <c r="BL1038" s="45"/>
      <c r="BM1038" s="45"/>
      <c r="BN1038" s="45"/>
      <c r="BO1038" s="45"/>
      <c r="BP1038" s="45"/>
      <c r="BQ1038" s="45"/>
      <c r="BR1038" s="45"/>
      <c r="BS1038" s="45"/>
      <c r="BT1038" s="45"/>
      <c r="BU1038" s="45"/>
      <c r="BV1038" s="45"/>
      <c r="BW1038" s="45"/>
      <c r="BX1038" s="45"/>
      <c r="BY1038" s="45"/>
      <c r="BZ1038" s="45"/>
      <c r="CA1038" s="45"/>
      <c r="CB1038" s="45"/>
      <c r="CC1038" s="45"/>
      <c r="CD1038" s="45"/>
      <c r="CE1038" s="45"/>
      <c r="CF1038" s="45"/>
      <c r="CG1038" s="45"/>
    </row>
    <row r="1039" spans="1:85" s="46" customFormat="1" outlineLevel="2" x14ac:dyDescent="0.15">
      <c r="A1039" s="10">
        <v>2015</v>
      </c>
      <c r="B1039" s="21" t="s">
        <v>1703</v>
      </c>
      <c r="C1039" s="26" t="s">
        <v>1704</v>
      </c>
      <c r="D1039" s="21" t="s">
        <v>1413</v>
      </c>
      <c r="E1039" s="21" t="s">
        <v>2281</v>
      </c>
      <c r="F1039" s="10">
        <v>4</v>
      </c>
      <c r="G1039" s="21" t="s">
        <v>188</v>
      </c>
      <c r="H1039" s="71" t="s">
        <v>189</v>
      </c>
      <c r="I1039" s="21" t="s">
        <v>23</v>
      </c>
      <c r="J1039" s="21" t="s">
        <v>24</v>
      </c>
      <c r="K1039" s="21" t="s">
        <v>80</v>
      </c>
      <c r="L1039" s="10">
        <v>31</v>
      </c>
      <c r="M1039" s="10">
        <v>32</v>
      </c>
      <c r="N1039" s="21" t="s">
        <v>1705</v>
      </c>
      <c r="O1039" s="21" t="s">
        <v>1706</v>
      </c>
      <c r="P1039" s="21" t="s">
        <v>28</v>
      </c>
      <c r="Q1039" s="21" t="s">
        <v>1686</v>
      </c>
      <c r="R1039" s="21" t="s">
        <v>1707</v>
      </c>
      <c r="S1039" s="10">
        <v>1</v>
      </c>
      <c r="T1039" s="10">
        <v>64</v>
      </c>
      <c r="U1039" s="10">
        <v>64</v>
      </c>
      <c r="V1039" s="21" t="s">
        <v>31</v>
      </c>
      <c r="W1039" s="21" t="s">
        <v>31</v>
      </c>
      <c r="X1039" s="10"/>
      <c r="Y1039" s="28">
        <f>IF(M1039&lt;25,1,1+(M1039-25)/M1039)</f>
        <v>1.21875</v>
      </c>
      <c r="Z1039" s="10">
        <v>2</v>
      </c>
      <c r="AA1039" s="28">
        <f>U1039*Y1039*Z1039</f>
        <v>156</v>
      </c>
      <c r="AB1039" s="28"/>
      <c r="AC1039" s="28">
        <f>AA1039+AB1039</f>
        <v>156</v>
      </c>
      <c r="AD1039" s="10"/>
      <c r="AE1039" s="49"/>
      <c r="AF1039" s="45"/>
      <c r="AG1039" s="45"/>
      <c r="AH1039" s="45"/>
      <c r="AI1039" s="45"/>
      <c r="AJ1039" s="45"/>
      <c r="AK1039" s="45"/>
      <c r="AL1039" s="45"/>
      <c r="AM1039" s="45"/>
      <c r="AN1039" s="45"/>
      <c r="AO1039" s="45"/>
      <c r="AP1039" s="45"/>
      <c r="AQ1039" s="45"/>
      <c r="AR1039" s="45"/>
      <c r="AS1039" s="45"/>
      <c r="AT1039" s="45"/>
      <c r="AU1039" s="45"/>
      <c r="AV1039" s="45"/>
      <c r="AW1039" s="45"/>
      <c r="AX1039" s="45"/>
      <c r="AY1039" s="45"/>
      <c r="AZ1039" s="45"/>
      <c r="BA1039" s="45"/>
      <c r="BB1039" s="45"/>
      <c r="BC1039" s="45"/>
      <c r="BD1039" s="45"/>
      <c r="BE1039" s="45"/>
      <c r="BF1039" s="45"/>
      <c r="BG1039" s="45"/>
      <c r="BH1039" s="45"/>
      <c r="BI1039" s="45"/>
      <c r="BJ1039" s="45"/>
      <c r="BK1039" s="45"/>
      <c r="BL1039" s="45"/>
      <c r="BM1039" s="45"/>
      <c r="BN1039" s="45"/>
      <c r="BO1039" s="45"/>
      <c r="BP1039" s="45"/>
      <c r="BQ1039" s="45"/>
      <c r="BR1039" s="45"/>
      <c r="BS1039" s="45"/>
      <c r="BT1039" s="45"/>
      <c r="BU1039" s="45"/>
      <c r="BV1039" s="45"/>
      <c r="BW1039" s="45"/>
      <c r="BX1039" s="45"/>
      <c r="BY1039" s="45"/>
      <c r="BZ1039" s="45"/>
      <c r="CA1039" s="45"/>
      <c r="CB1039" s="45"/>
      <c r="CC1039" s="45"/>
      <c r="CD1039" s="45"/>
      <c r="CE1039" s="45"/>
      <c r="CF1039" s="45"/>
      <c r="CG1039" s="45"/>
    </row>
    <row r="1040" spans="1:85" s="46" customFormat="1" outlineLevel="2" x14ac:dyDescent="0.15">
      <c r="A1040" s="10">
        <v>2016</v>
      </c>
      <c r="B1040" s="21" t="s">
        <v>186</v>
      </c>
      <c r="C1040" s="26" t="s">
        <v>187</v>
      </c>
      <c r="D1040" s="21" t="s">
        <v>1379</v>
      </c>
      <c r="E1040" s="21" t="s">
        <v>2288</v>
      </c>
      <c r="F1040" s="10">
        <v>2</v>
      </c>
      <c r="G1040" s="21" t="s">
        <v>188</v>
      </c>
      <c r="H1040" s="71" t="s">
        <v>189</v>
      </c>
      <c r="I1040" s="21" t="s">
        <v>23</v>
      </c>
      <c r="J1040" s="21" t="s">
        <v>24</v>
      </c>
      <c r="K1040" s="21" t="s">
        <v>80</v>
      </c>
      <c r="L1040" s="10">
        <v>35</v>
      </c>
      <c r="M1040" s="10">
        <v>31</v>
      </c>
      <c r="N1040" s="21" t="s">
        <v>190</v>
      </c>
      <c r="O1040" s="21" t="s">
        <v>191</v>
      </c>
      <c r="P1040" s="21" t="s">
        <v>28</v>
      </c>
      <c r="Q1040" s="21" t="s">
        <v>192</v>
      </c>
      <c r="R1040" s="21" t="s">
        <v>193</v>
      </c>
      <c r="S1040" s="10">
        <v>1</v>
      </c>
      <c r="T1040" s="10">
        <v>32</v>
      </c>
      <c r="U1040" s="10">
        <v>18</v>
      </c>
      <c r="V1040" s="21" t="s">
        <v>31</v>
      </c>
      <c r="W1040" s="10">
        <v>14</v>
      </c>
      <c r="X1040" s="10"/>
      <c r="Y1040" s="28">
        <f>IF(M1040&lt;25,1,1+(M1040-25)/M1040)</f>
        <v>1.1935483870967742</v>
      </c>
      <c r="Z1040" s="10">
        <v>2</v>
      </c>
      <c r="AA1040" s="28">
        <f>T1040*Y1040*Z1040</f>
        <v>76.387096774193552</v>
      </c>
      <c r="AB1040" s="28"/>
      <c r="AC1040" s="28">
        <f>AA1040+AB1040</f>
        <v>76.387096774193552</v>
      </c>
      <c r="AD1040" s="10"/>
      <c r="AE1040" s="49"/>
      <c r="AF1040" s="45"/>
      <c r="AG1040" s="45"/>
      <c r="AH1040" s="45"/>
      <c r="AI1040" s="45"/>
      <c r="AJ1040" s="45"/>
      <c r="AK1040" s="45"/>
      <c r="AL1040" s="45"/>
      <c r="AM1040" s="45"/>
      <c r="AN1040" s="45"/>
      <c r="AO1040" s="45"/>
      <c r="AP1040" s="45"/>
      <c r="AQ1040" s="45"/>
      <c r="AR1040" s="45"/>
      <c r="AS1040" s="45"/>
      <c r="AT1040" s="45"/>
      <c r="AU1040" s="45"/>
      <c r="AV1040" s="45"/>
      <c r="AW1040" s="45"/>
      <c r="AX1040" s="45"/>
      <c r="AY1040" s="45"/>
      <c r="AZ1040" s="45"/>
      <c r="BA1040" s="45"/>
      <c r="BB1040" s="45"/>
      <c r="BC1040" s="45"/>
      <c r="BD1040" s="45"/>
      <c r="BE1040" s="45"/>
      <c r="BF1040" s="45"/>
      <c r="BG1040" s="45"/>
      <c r="BH1040" s="45"/>
      <c r="BI1040" s="45"/>
      <c r="BJ1040" s="45"/>
      <c r="BK1040" s="45"/>
      <c r="BL1040" s="45"/>
      <c r="BM1040" s="45"/>
      <c r="BN1040" s="45"/>
      <c r="BO1040" s="45"/>
      <c r="BP1040" s="45"/>
      <c r="BQ1040" s="45"/>
      <c r="BR1040" s="45"/>
      <c r="BS1040" s="45"/>
      <c r="BT1040" s="45"/>
      <c r="BU1040" s="45"/>
      <c r="BV1040" s="45"/>
      <c r="BW1040" s="45"/>
      <c r="BX1040" s="45"/>
      <c r="BY1040" s="45"/>
      <c r="BZ1040" s="45"/>
      <c r="CA1040" s="45"/>
      <c r="CB1040" s="45"/>
      <c r="CC1040" s="45"/>
      <c r="CD1040" s="45"/>
      <c r="CE1040" s="45"/>
      <c r="CF1040" s="45"/>
      <c r="CG1040" s="45"/>
    </row>
    <row r="1041" spans="1:85" s="46" customFormat="1" outlineLevel="2" x14ac:dyDescent="0.15">
      <c r="A1041" s="10">
        <v>2015</v>
      </c>
      <c r="B1041" s="21" t="s">
        <v>1108</v>
      </c>
      <c r="C1041" s="26" t="s">
        <v>1109</v>
      </c>
      <c r="D1041" s="21" t="s">
        <v>1379</v>
      </c>
      <c r="E1041" s="21" t="s">
        <v>2294</v>
      </c>
      <c r="F1041" s="10">
        <v>3</v>
      </c>
      <c r="G1041" s="21" t="s">
        <v>188</v>
      </c>
      <c r="H1041" s="71" t="s">
        <v>189</v>
      </c>
      <c r="I1041" s="21" t="s">
        <v>23</v>
      </c>
      <c r="J1041" s="21" t="s">
        <v>24</v>
      </c>
      <c r="K1041" s="21" t="s">
        <v>80</v>
      </c>
      <c r="L1041" s="10">
        <v>40</v>
      </c>
      <c r="M1041" s="10">
        <v>58</v>
      </c>
      <c r="N1041" s="21" t="s">
        <v>781</v>
      </c>
      <c r="O1041" s="21" t="s">
        <v>1022</v>
      </c>
      <c r="P1041" s="21" t="s">
        <v>28</v>
      </c>
      <c r="Q1041" s="21" t="s">
        <v>76</v>
      </c>
      <c r="R1041" s="21" t="s">
        <v>1119</v>
      </c>
      <c r="S1041" s="10">
        <v>1</v>
      </c>
      <c r="T1041" s="10">
        <v>48</v>
      </c>
      <c r="U1041" s="10">
        <v>44</v>
      </c>
      <c r="V1041" s="10">
        <v>4</v>
      </c>
      <c r="W1041" s="21" t="s">
        <v>31</v>
      </c>
      <c r="X1041" s="10"/>
      <c r="Y1041" s="28">
        <f>IF(M1041&lt;25,1,1+(M1041-25)/M1041)</f>
        <v>1.5689655172413794</v>
      </c>
      <c r="Z1041" s="10">
        <v>1.2</v>
      </c>
      <c r="AA1041" s="28">
        <f>T1041*Y1041*Z1041</f>
        <v>90.372413793103462</v>
      </c>
      <c r="AB1041" s="28"/>
      <c r="AC1041" s="28">
        <f>AA1041+AB1041</f>
        <v>90.372413793103462</v>
      </c>
      <c r="AD1041" s="10"/>
      <c r="AE1041" s="49"/>
      <c r="AF1041" s="45"/>
      <c r="AG1041" s="45"/>
      <c r="AH1041" s="45"/>
      <c r="AI1041" s="45"/>
      <c r="AJ1041" s="45"/>
      <c r="AK1041" s="45"/>
      <c r="AL1041" s="45"/>
      <c r="AM1041" s="45"/>
      <c r="AN1041" s="45"/>
      <c r="AO1041" s="45"/>
      <c r="AP1041" s="45"/>
      <c r="AQ1041" s="45"/>
      <c r="AR1041" s="45"/>
      <c r="AS1041" s="45"/>
      <c r="AT1041" s="45"/>
      <c r="AU1041" s="45"/>
      <c r="AV1041" s="45"/>
      <c r="AW1041" s="45"/>
      <c r="AX1041" s="45"/>
      <c r="AY1041" s="45"/>
      <c r="AZ1041" s="45"/>
      <c r="BA1041" s="45"/>
      <c r="BB1041" s="45"/>
      <c r="BC1041" s="45"/>
      <c r="BD1041" s="45"/>
      <c r="BE1041" s="45"/>
      <c r="BF1041" s="45"/>
      <c r="BG1041" s="45"/>
      <c r="BH1041" s="45"/>
      <c r="BI1041" s="45"/>
      <c r="BJ1041" s="45"/>
      <c r="BK1041" s="45"/>
      <c r="BL1041" s="45"/>
      <c r="BM1041" s="45"/>
      <c r="BN1041" s="45"/>
      <c r="BO1041" s="45"/>
      <c r="BP1041" s="45"/>
      <c r="BQ1041" s="45"/>
      <c r="BR1041" s="45"/>
      <c r="BS1041" s="45"/>
      <c r="BT1041" s="45"/>
      <c r="BU1041" s="45"/>
      <c r="BV1041" s="45"/>
      <c r="BW1041" s="45"/>
      <c r="BX1041" s="45"/>
      <c r="BY1041" s="45"/>
      <c r="BZ1041" s="45"/>
      <c r="CA1041" s="45"/>
      <c r="CB1041" s="45"/>
      <c r="CC1041" s="45"/>
      <c r="CD1041" s="45"/>
      <c r="CE1041" s="45"/>
      <c r="CF1041" s="45"/>
      <c r="CG1041" s="45"/>
    </row>
    <row r="1042" spans="1:85" s="46" customFormat="1" outlineLevel="2" x14ac:dyDescent="0.15">
      <c r="A1042" s="21"/>
      <c r="B1042" s="21"/>
      <c r="C1042" s="21" t="s">
        <v>2596</v>
      </c>
      <c r="D1042" s="21" t="s">
        <v>2580</v>
      </c>
      <c r="E1042" s="21" t="s">
        <v>2581</v>
      </c>
      <c r="F1042" s="21"/>
      <c r="G1042" s="21" t="s">
        <v>188</v>
      </c>
      <c r="H1042" s="71" t="s">
        <v>2597</v>
      </c>
      <c r="I1042" s="21"/>
      <c r="J1042" s="21"/>
      <c r="K1042" s="21"/>
      <c r="L1042" s="21"/>
      <c r="M1042" s="21"/>
      <c r="N1042" s="21"/>
      <c r="O1042" s="21"/>
      <c r="P1042" s="21"/>
      <c r="Q1042" s="21"/>
      <c r="R1042" s="21"/>
      <c r="S1042" s="21"/>
      <c r="T1042" s="21"/>
      <c r="U1042" s="21"/>
      <c r="V1042" s="21"/>
      <c r="W1042" s="21"/>
      <c r="X1042" s="21"/>
      <c r="Y1042" s="21"/>
      <c r="Z1042" s="21"/>
      <c r="AA1042" s="21"/>
      <c r="AB1042" s="21" t="s">
        <v>29</v>
      </c>
      <c r="AC1042" s="21">
        <v>17.71</v>
      </c>
      <c r="AD1042" s="21" t="s">
        <v>2745</v>
      </c>
      <c r="AE1042" s="49"/>
      <c r="AF1042" s="45"/>
      <c r="AG1042" s="45"/>
      <c r="AH1042" s="45"/>
      <c r="AI1042" s="45"/>
      <c r="AJ1042" s="45"/>
      <c r="AK1042" s="45"/>
      <c r="AL1042" s="45"/>
      <c r="AM1042" s="45"/>
      <c r="AN1042" s="45"/>
      <c r="AO1042" s="45"/>
      <c r="AP1042" s="45"/>
      <c r="AQ1042" s="45"/>
      <c r="AR1042" s="45"/>
      <c r="AS1042" s="45"/>
      <c r="AT1042" s="45"/>
      <c r="AU1042" s="45"/>
      <c r="AV1042" s="45"/>
      <c r="AW1042" s="45"/>
      <c r="AX1042" s="45"/>
      <c r="AY1042" s="45"/>
      <c r="AZ1042" s="45"/>
      <c r="BA1042" s="45"/>
      <c r="BB1042" s="45"/>
      <c r="BC1042" s="45"/>
      <c r="BD1042" s="45"/>
      <c r="BE1042" s="45"/>
      <c r="BF1042" s="45"/>
      <c r="BG1042" s="45"/>
      <c r="BH1042" s="45"/>
      <c r="BI1042" s="45"/>
      <c r="BJ1042" s="45"/>
      <c r="BK1042" s="45"/>
      <c r="BL1042" s="45"/>
      <c r="BM1042" s="45"/>
      <c r="BN1042" s="45"/>
      <c r="BO1042" s="45"/>
      <c r="BP1042" s="45"/>
      <c r="BQ1042" s="45"/>
      <c r="BR1042" s="45"/>
      <c r="BS1042" s="45"/>
      <c r="BT1042" s="45"/>
      <c r="BU1042" s="45"/>
      <c r="BV1042" s="45"/>
      <c r="BW1042" s="45"/>
      <c r="BX1042" s="45"/>
      <c r="BY1042" s="45"/>
      <c r="BZ1042" s="45"/>
      <c r="CA1042" s="45"/>
      <c r="CB1042" s="45"/>
      <c r="CC1042" s="45"/>
      <c r="CD1042" s="45"/>
      <c r="CE1042" s="45"/>
      <c r="CF1042" s="45"/>
      <c r="CG1042" s="45"/>
    </row>
    <row r="1043" spans="1:85" s="46" customFormat="1" outlineLevel="2" x14ac:dyDescent="0.15">
      <c r="A1043" s="21"/>
      <c r="B1043" s="21"/>
      <c r="C1043" s="21" t="s">
        <v>2666</v>
      </c>
      <c r="D1043" s="21" t="s">
        <v>2580</v>
      </c>
      <c r="E1043" s="21" t="s">
        <v>2581</v>
      </c>
      <c r="F1043" s="21"/>
      <c r="G1043" s="21" t="s">
        <v>188</v>
      </c>
      <c r="H1043" s="71" t="s">
        <v>2597</v>
      </c>
      <c r="I1043" s="21"/>
      <c r="J1043" s="21"/>
      <c r="K1043" s="21"/>
      <c r="L1043" s="21"/>
      <c r="M1043" s="21"/>
      <c r="N1043" s="21"/>
      <c r="O1043" s="21"/>
      <c r="P1043" s="21"/>
      <c r="Q1043" s="21"/>
      <c r="R1043" s="21"/>
      <c r="S1043" s="21"/>
      <c r="T1043" s="21"/>
      <c r="U1043" s="21"/>
      <c r="V1043" s="21"/>
      <c r="W1043" s="21"/>
      <c r="X1043" s="21"/>
      <c r="Y1043" s="21"/>
      <c r="Z1043" s="21"/>
      <c r="AA1043" s="21"/>
      <c r="AB1043" s="21" t="s">
        <v>29</v>
      </c>
      <c r="AC1043" s="21">
        <v>24.98</v>
      </c>
      <c r="AD1043" s="21" t="s">
        <v>2745</v>
      </c>
      <c r="AE1043" s="49"/>
      <c r="AF1043" s="45"/>
      <c r="AG1043" s="45"/>
      <c r="AH1043" s="45"/>
      <c r="AI1043" s="45"/>
      <c r="AJ1043" s="45"/>
      <c r="AK1043" s="45"/>
      <c r="AL1043" s="45"/>
      <c r="AM1043" s="45"/>
      <c r="AN1043" s="45"/>
      <c r="AO1043" s="45"/>
      <c r="AP1043" s="45"/>
      <c r="AQ1043" s="45"/>
      <c r="AR1043" s="45"/>
      <c r="AS1043" s="45"/>
      <c r="AT1043" s="45"/>
      <c r="AU1043" s="45"/>
      <c r="AV1043" s="45"/>
      <c r="AW1043" s="45"/>
      <c r="AX1043" s="45"/>
      <c r="AY1043" s="45"/>
      <c r="AZ1043" s="45"/>
      <c r="BA1043" s="45"/>
      <c r="BB1043" s="45"/>
      <c r="BC1043" s="45"/>
      <c r="BD1043" s="45"/>
      <c r="BE1043" s="45"/>
      <c r="BF1043" s="45"/>
      <c r="BG1043" s="45"/>
      <c r="BH1043" s="45"/>
      <c r="BI1043" s="45"/>
      <c r="BJ1043" s="45"/>
      <c r="BK1043" s="45"/>
      <c r="BL1043" s="45"/>
      <c r="BM1043" s="45"/>
      <c r="BN1043" s="45"/>
      <c r="BO1043" s="45"/>
      <c r="BP1043" s="45"/>
      <c r="BQ1043" s="45"/>
      <c r="BR1043" s="45"/>
      <c r="BS1043" s="45"/>
      <c r="BT1043" s="45"/>
      <c r="BU1043" s="45"/>
      <c r="BV1043" s="45"/>
      <c r="BW1043" s="45"/>
      <c r="BX1043" s="45"/>
      <c r="BY1043" s="45"/>
      <c r="BZ1043" s="45"/>
      <c r="CA1043" s="45"/>
      <c r="CB1043" s="45"/>
      <c r="CC1043" s="45"/>
      <c r="CD1043" s="45"/>
      <c r="CE1043" s="45"/>
      <c r="CF1043" s="45"/>
      <c r="CG1043" s="45"/>
    </row>
    <row r="1044" spans="1:85" s="46" customFormat="1" outlineLevel="2" x14ac:dyDescent="0.15">
      <c r="A1044" s="10"/>
      <c r="B1044" s="10"/>
      <c r="C1044" s="25"/>
      <c r="D1044" s="10"/>
      <c r="E1044" s="27" t="s">
        <v>2320</v>
      </c>
      <c r="F1044" s="10"/>
      <c r="G1044" s="21" t="s">
        <v>188</v>
      </c>
      <c r="H1044" s="72" t="s">
        <v>189</v>
      </c>
      <c r="I1044" s="10"/>
      <c r="J1044" s="10"/>
      <c r="K1044" s="10"/>
      <c r="L1044" s="10"/>
      <c r="M1044" s="29">
        <v>4</v>
      </c>
      <c r="N1044" s="10"/>
      <c r="O1044" s="10"/>
      <c r="P1044" s="10"/>
      <c r="Q1044" s="10"/>
      <c r="R1044" s="10"/>
      <c r="S1044" s="10"/>
      <c r="T1044" s="10"/>
      <c r="U1044" s="10"/>
      <c r="V1044" s="10"/>
      <c r="W1044" s="10"/>
      <c r="X1044" s="10"/>
      <c r="Y1044" s="28"/>
      <c r="Z1044" s="10"/>
      <c r="AA1044" s="28"/>
      <c r="AB1044" s="28"/>
      <c r="AC1044" s="28">
        <f>M1044*14</f>
        <v>56</v>
      </c>
      <c r="AD1044" s="10"/>
      <c r="AE1044" s="49"/>
      <c r="AF1044" s="45"/>
      <c r="AG1044" s="45"/>
      <c r="AH1044" s="45"/>
      <c r="AI1044" s="45"/>
      <c r="AJ1044" s="45"/>
      <c r="AK1044" s="45"/>
      <c r="AL1044" s="45"/>
      <c r="AM1044" s="45"/>
      <c r="AN1044" s="45"/>
      <c r="AO1044" s="45"/>
      <c r="AP1044" s="45"/>
      <c r="AQ1044" s="45"/>
      <c r="AR1044" s="45"/>
      <c r="AS1044" s="45"/>
      <c r="AT1044" s="45"/>
      <c r="AU1044" s="45"/>
      <c r="AV1044" s="45"/>
      <c r="AW1044" s="45"/>
      <c r="AX1044" s="45"/>
      <c r="AY1044" s="45"/>
      <c r="AZ1044" s="45"/>
      <c r="BA1044" s="45"/>
      <c r="BB1044" s="45"/>
      <c r="BC1044" s="45"/>
      <c r="BD1044" s="45"/>
      <c r="BE1044" s="45"/>
      <c r="BF1044" s="45"/>
      <c r="BG1044" s="45"/>
      <c r="BH1044" s="45"/>
      <c r="BI1044" s="45"/>
      <c r="BJ1044" s="45"/>
      <c r="BK1044" s="45"/>
      <c r="BL1044" s="45"/>
      <c r="BM1044" s="45"/>
      <c r="BN1044" s="45"/>
      <c r="BO1044" s="45"/>
      <c r="BP1044" s="45"/>
      <c r="BQ1044" s="45"/>
      <c r="BR1044" s="45"/>
      <c r="BS1044" s="45"/>
      <c r="BT1044" s="45"/>
      <c r="BU1044" s="45"/>
      <c r="BV1044" s="45"/>
      <c r="BW1044" s="45"/>
      <c r="BX1044" s="45"/>
      <c r="BY1044" s="45"/>
      <c r="BZ1044" s="45"/>
      <c r="CA1044" s="45"/>
      <c r="CB1044" s="45"/>
      <c r="CC1044" s="45"/>
      <c r="CD1044" s="45"/>
      <c r="CE1044" s="45"/>
      <c r="CF1044" s="45"/>
      <c r="CG1044" s="45"/>
    </row>
    <row r="1045" spans="1:85" s="46" customFormat="1" outlineLevel="2" x14ac:dyDescent="0.15">
      <c r="A1045" s="10">
        <v>2015</v>
      </c>
      <c r="B1045" s="21" t="s">
        <v>1683</v>
      </c>
      <c r="C1045" s="26" t="s">
        <v>1684</v>
      </c>
      <c r="D1045" s="21" t="s">
        <v>1413</v>
      </c>
      <c r="E1045" s="21" t="s">
        <v>2286</v>
      </c>
      <c r="F1045" s="10">
        <v>2</v>
      </c>
      <c r="G1045" s="21" t="s">
        <v>188</v>
      </c>
      <c r="H1045" s="71" t="s">
        <v>189</v>
      </c>
      <c r="I1045" s="21" t="s">
        <v>23</v>
      </c>
      <c r="J1045" s="21" t="s">
        <v>24</v>
      </c>
      <c r="K1045" s="21" t="s">
        <v>80</v>
      </c>
      <c r="L1045" s="10">
        <v>31</v>
      </c>
      <c r="M1045" s="10">
        <v>31</v>
      </c>
      <c r="N1045" s="21" t="s">
        <v>1598</v>
      </c>
      <c r="O1045" s="21" t="s">
        <v>1685</v>
      </c>
      <c r="P1045" s="21" t="s">
        <v>28</v>
      </c>
      <c r="Q1045" s="21" t="s">
        <v>1686</v>
      </c>
      <c r="R1045" s="21" t="s">
        <v>1687</v>
      </c>
      <c r="S1045" s="10">
        <v>1</v>
      </c>
      <c r="T1045" s="21" t="s">
        <v>31</v>
      </c>
      <c r="U1045" s="21" t="s">
        <v>31</v>
      </c>
      <c r="V1045" s="21" t="s">
        <v>31</v>
      </c>
      <c r="W1045" s="21" t="s">
        <v>31</v>
      </c>
      <c r="X1045" s="10"/>
      <c r="Y1045" s="28">
        <f>IF(M1045&lt;25,1,1+(M1045-25)/M1045)</f>
        <v>1.1935483870967742</v>
      </c>
      <c r="Z1045" s="10"/>
      <c r="AA1045" s="28"/>
      <c r="AB1045" s="28"/>
      <c r="AC1045" s="28">
        <f>32*Y1045*F1045</f>
        <v>76.387096774193552</v>
      </c>
      <c r="AD1045" s="27" t="s">
        <v>2278</v>
      </c>
      <c r="AE1045" s="49"/>
      <c r="AF1045" s="45"/>
      <c r="AG1045" s="45"/>
      <c r="AH1045" s="45"/>
      <c r="AI1045" s="45"/>
      <c r="AJ1045" s="45"/>
      <c r="AK1045" s="45"/>
      <c r="AL1045" s="45"/>
      <c r="AM1045" s="45"/>
      <c r="AN1045" s="45"/>
      <c r="AO1045" s="45"/>
      <c r="AP1045" s="45"/>
      <c r="AQ1045" s="45"/>
      <c r="AR1045" s="45"/>
      <c r="AS1045" s="45"/>
      <c r="AT1045" s="45"/>
      <c r="AU1045" s="45"/>
      <c r="AV1045" s="45"/>
      <c r="AW1045" s="45"/>
      <c r="AX1045" s="45"/>
      <c r="AY1045" s="45"/>
      <c r="AZ1045" s="45"/>
      <c r="BA1045" s="45"/>
      <c r="BB1045" s="45"/>
      <c r="BC1045" s="45"/>
      <c r="BD1045" s="45"/>
      <c r="BE1045" s="45"/>
      <c r="BF1045" s="45"/>
      <c r="BG1045" s="45"/>
      <c r="BH1045" s="45"/>
      <c r="BI1045" s="45"/>
      <c r="BJ1045" s="45"/>
      <c r="BK1045" s="45"/>
      <c r="BL1045" s="45"/>
      <c r="BM1045" s="45"/>
      <c r="BN1045" s="45"/>
      <c r="BO1045" s="45"/>
      <c r="BP1045" s="45"/>
      <c r="BQ1045" s="45"/>
      <c r="BR1045" s="45"/>
      <c r="BS1045" s="45"/>
      <c r="BT1045" s="45"/>
      <c r="BU1045" s="45"/>
      <c r="BV1045" s="45"/>
      <c r="BW1045" s="45"/>
      <c r="BX1045" s="45"/>
      <c r="BY1045" s="45"/>
      <c r="BZ1045" s="45"/>
      <c r="CA1045" s="45"/>
      <c r="CB1045" s="45"/>
      <c r="CC1045" s="45"/>
      <c r="CD1045" s="45"/>
      <c r="CE1045" s="45"/>
      <c r="CF1045" s="45"/>
      <c r="CG1045" s="45"/>
    </row>
    <row r="1046" spans="1:85" s="46" customFormat="1" outlineLevel="2" x14ac:dyDescent="0.15">
      <c r="A1046" s="57"/>
      <c r="B1046" s="52"/>
      <c r="C1046" s="58"/>
      <c r="D1046" s="52"/>
      <c r="E1046" s="52" t="s">
        <v>2798</v>
      </c>
      <c r="F1046" s="52"/>
      <c r="G1046" s="21" t="s">
        <v>188</v>
      </c>
      <c r="H1046" s="78" t="s">
        <v>2990</v>
      </c>
      <c r="I1046" s="52"/>
      <c r="J1046" s="52"/>
      <c r="K1046" s="52"/>
      <c r="L1046" s="52"/>
      <c r="M1046" s="53">
        <v>13</v>
      </c>
      <c r="N1046" s="53"/>
      <c r="O1046" s="53"/>
      <c r="P1046" s="53"/>
      <c r="Q1046" s="53"/>
      <c r="R1046" s="53"/>
      <c r="S1046" s="53"/>
      <c r="T1046" s="53"/>
      <c r="U1046" s="53"/>
      <c r="V1046" s="53"/>
      <c r="W1046" s="53"/>
      <c r="X1046" s="54"/>
      <c r="Y1046" s="55"/>
      <c r="Z1046" s="54"/>
      <c r="AA1046" s="55"/>
      <c r="AB1046" s="55"/>
      <c r="AC1046" s="55">
        <f>2*M1046</f>
        <v>26</v>
      </c>
      <c r="AD1046" s="54"/>
      <c r="AE1046" s="49"/>
      <c r="AF1046" s="45"/>
      <c r="AG1046" s="45"/>
      <c r="AH1046" s="45"/>
      <c r="AI1046" s="45"/>
      <c r="AJ1046" s="45"/>
      <c r="AK1046" s="45"/>
      <c r="AL1046" s="45"/>
      <c r="AM1046" s="45"/>
      <c r="AN1046" s="45"/>
      <c r="AO1046" s="45"/>
      <c r="AP1046" s="45"/>
      <c r="AQ1046" s="45"/>
      <c r="AR1046" s="45"/>
      <c r="AS1046" s="45"/>
      <c r="AT1046" s="45"/>
      <c r="AU1046" s="45"/>
      <c r="AV1046" s="45"/>
      <c r="AW1046" s="45"/>
      <c r="AX1046" s="45"/>
      <c r="AY1046" s="45"/>
      <c r="AZ1046" s="45"/>
      <c r="BA1046" s="45"/>
      <c r="BB1046" s="45"/>
      <c r="BC1046" s="45"/>
      <c r="BD1046" s="45"/>
      <c r="BE1046" s="45"/>
      <c r="BF1046" s="45"/>
      <c r="BG1046" s="45"/>
      <c r="BH1046" s="45"/>
      <c r="BI1046" s="45"/>
      <c r="BJ1046" s="45"/>
      <c r="BK1046" s="45"/>
      <c r="BL1046" s="45"/>
      <c r="BM1046" s="45"/>
      <c r="BN1046" s="45"/>
      <c r="BO1046" s="45"/>
      <c r="BP1046" s="45"/>
      <c r="BQ1046" s="45"/>
      <c r="BR1046" s="45"/>
      <c r="BS1046" s="45"/>
      <c r="BT1046" s="45"/>
      <c r="BU1046" s="45"/>
      <c r="BV1046" s="45"/>
      <c r="BW1046" s="45"/>
      <c r="BX1046" s="45"/>
      <c r="BY1046" s="45"/>
      <c r="BZ1046" s="45"/>
      <c r="CA1046" s="45"/>
      <c r="CB1046" s="45"/>
      <c r="CC1046" s="45"/>
      <c r="CD1046" s="45"/>
      <c r="CE1046" s="45"/>
      <c r="CF1046" s="45"/>
      <c r="CG1046" s="45"/>
    </row>
    <row r="1047" spans="1:85" s="46" customFormat="1" outlineLevel="1" x14ac:dyDescent="0.15">
      <c r="A1047" s="57"/>
      <c r="B1047" s="52"/>
      <c r="C1047" s="58"/>
      <c r="D1047" s="52"/>
      <c r="E1047" s="52"/>
      <c r="F1047" s="52"/>
      <c r="G1047" s="88" t="s">
        <v>3207</v>
      </c>
      <c r="H1047" s="78"/>
      <c r="I1047" s="52"/>
      <c r="J1047" s="52"/>
      <c r="K1047" s="52"/>
      <c r="L1047" s="52"/>
      <c r="M1047" s="53"/>
      <c r="N1047" s="53"/>
      <c r="O1047" s="53"/>
      <c r="P1047" s="53"/>
      <c r="Q1047" s="53"/>
      <c r="R1047" s="53"/>
      <c r="S1047" s="53"/>
      <c r="T1047" s="53"/>
      <c r="U1047" s="53"/>
      <c r="V1047" s="53"/>
      <c r="W1047" s="53"/>
      <c r="X1047" s="54"/>
      <c r="Y1047" s="55"/>
      <c r="Z1047" s="54"/>
      <c r="AA1047" s="55"/>
      <c r="AB1047" s="55"/>
      <c r="AC1047" s="55">
        <f>SUBTOTAL(9,AC1038:AC1046)</f>
        <v>581.12692992213579</v>
      </c>
      <c r="AD1047" s="54"/>
      <c r="AE1047" s="49"/>
      <c r="AF1047" s="45"/>
      <c r="AG1047" s="45"/>
      <c r="AH1047" s="45"/>
      <c r="AI1047" s="45"/>
      <c r="AJ1047" s="45"/>
      <c r="AK1047" s="45"/>
      <c r="AL1047" s="45"/>
      <c r="AM1047" s="45"/>
      <c r="AN1047" s="45"/>
      <c r="AO1047" s="45"/>
      <c r="AP1047" s="45"/>
      <c r="AQ1047" s="45"/>
      <c r="AR1047" s="45"/>
      <c r="AS1047" s="45"/>
      <c r="AT1047" s="45"/>
      <c r="AU1047" s="45"/>
      <c r="AV1047" s="45"/>
      <c r="AW1047" s="45"/>
      <c r="AX1047" s="45"/>
      <c r="AY1047" s="45"/>
      <c r="AZ1047" s="45"/>
      <c r="BA1047" s="45"/>
      <c r="BB1047" s="45"/>
      <c r="BC1047" s="45"/>
      <c r="BD1047" s="45"/>
      <c r="BE1047" s="45"/>
      <c r="BF1047" s="45"/>
      <c r="BG1047" s="45"/>
      <c r="BH1047" s="45"/>
      <c r="BI1047" s="45"/>
      <c r="BJ1047" s="45"/>
      <c r="BK1047" s="45"/>
      <c r="BL1047" s="45"/>
      <c r="BM1047" s="45"/>
      <c r="BN1047" s="45"/>
      <c r="BO1047" s="45"/>
      <c r="BP1047" s="45"/>
      <c r="BQ1047" s="45"/>
      <c r="BR1047" s="45"/>
      <c r="BS1047" s="45"/>
      <c r="BT1047" s="45"/>
      <c r="BU1047" s="45"/>
      <c r="BV1047" s="45"/>
      <c r="BW1047" s="45"/>
      <c r="BX1047" s="45"/>
      <c r="BY1047" s="45"/>
      <c r="BZ1047" s="45"/>
      <c r="CA1047" s="45"/>
      <c r="CB1047" s="45"/>
      <c r="CC1047" s="45"/>
      <c r="CD1047" s="45"/>
      <c r="CE1047" s="45"/>
      <c r="CF1047" s="45"/>
      <c r="CG1047" s="45"/>
    </row>
    <row r="1048" spans="1:85" s="46" customFormat="1" outlineLevel="2" x14ac:dyDescent="0.15">
      <c r="A1048" s="10">
        <v>2015</v>
      </c>
      <c r="B1048" s="21" t="s">
        <v>1619</v>
      </c>
      <c r="C1048" s="26" t="s">
        <v>1620</v>
      </c>
      <c r="D1048" s="21" t="s">
        <v>1413</v>
      </c>
      <c r="E1048" s="21" t="s">
        <v>2280</v>
      </c>
      <c r="F1048" s="10">
        <v>3</v>
      </c>
      <c r="G1048" s="21" t="s">
        <v>707</v>
      </c>
      <c r="H1048" s="71" t="s">
        <v>2052</v>
      </c>
      <c r="I1048" s="21" t="s">
        <v>41</v>
      </c>
      <c r="J1048" s="21" t="s">
        <v>24</v>
      </c>
      <c r="K1048" s="21" t="s">
        <v>25</v>
      </c>
      <c r="L1048" s="10">
        <v>40</v>
      </c>
      <c r="M1048" s="10">
        <v>60</v>
      </c>
      <c r="N1048" s="21" t="s">
        <v>1568</v>
      </c>
      <c r="O1048" s="21" t="s">
        <v>926</v>
      </c>
      <c r="P1048" s="21" t="s">
        <v>28</v>
      </c>
      <c r="Q1048" s="21" t="s">
        <v>217</v>
      </c>
      <c r="R1048" s="21" t="s">
        <v>2053</v>
      </c>
      <c r="S1048" s="10">
        <v>1</v>
      </c>
      <c r="T1048" s="10">
        <v>48</v>
      </c>
      <c r="U1048" s="10">
        <v>48</v>
      </c>
      <c r="V1048" s="21" t="s">
        <v>31</v>
      </c>
      <c r="W1048" s="21" t="s">
        <v>31</v>
      </c>
      <c r="X1048" s="10"/>
      <c r="Y1048" s="28">
        <f>IF(M1048&lt;25,1,1+(M1048-25)/M1048)</f>
        <v>1.5833333333333335</v>
      </c>
      <c r="Z1048" s="10">
        <v>1</v>
      </c>
      <c r="AA1048" s="28">
        <f>U1048*Y1048*Z1048</f>
        <v>76</v>
      </c>
      <c r="AB1048" s="28"/>
      <c r="AC1048" s="28">
        <f>AA1048+AB1048</f>
        <v>76</v>
      </c>
      <c r="AD1048" s="10"/>
      <c r="AE1048" s="49"/>
      <c r="AF1048" s="45"/>
      <c r="AG1048" s="45"/>
      <c r="AH1048" s="45"/>
      <c r="AI1048" s="45"/>
      <c r="AJ1048" s="45"/>
      <c r="AK1048" s="45"/>
      <c r="AL1048" s="45"/>
      <c r="AM1048" s="45"/>
      <c r="AN1048" s="45"/>
      <c r="AO1048" s="45"/>
      <c r="AP1048" s="45"/>
      <c r="AQ1048" s="45"/>
      <c r="AR1048" s="45"/>
      <c r="AS1048" s="45"/>
      <c r="AT1048" s="45"/>
      <c r="AU1048" s="45"/>
      <c r="AV1048" s="45"/>
      <c r="AW1048" s="45"/>
      <c r="AX1048" s="45"/>
      <c r="AY1048" s="45"/>
      <c r="AZ1048" s="45"/>
      <c r="BA1048" s="45"/>
      <c r="BB1048" s="45"/>
      <c r="BC1048" s="45"/>
      <c r="BD1048" s="45"/>
      <c r="BE1048" s="45"/>
      <c r="BF1048" s="45"/>
      <c r="BG1048" s="45"/>
      <c r="BH1048" s="45"/>
      <c r="BI1048" s="45"/>
      <c r="BJ1048" s="45"/>
      <c r="BK1048" s="45"/>
      <c r="BL1048" s="45"/>
      <c r="BM1048" s="45"/>
      <c r="BN1048" s="45"/>
      <c r="BO1048" s="45"/>
      <c r="BP1048" s="45"/>
      <c r="BQ1048" s="45"/>
      <c r="BR1048" s="45"/>
      <c r="BS1048" s="45"/>
      <c r="BT1048" s="45"/>
      <c r="BU1048" s="45"/>
      <c r="BV1048" s="45"/>
      <c r="BW1048" s="45"/>
      <c r="BX1048" s="45"/>
      <c r="BY1048" s="45"/>
      <c r="BZ1048" s="45"/>
      <c r="CA1048" s="45"/>
      <c r="CB1048" s="45"/>
      <c r="CC1048" s="45"/>
      <c r="CD1048" s="45"/>
      <c r="CE1048" s="45"/>
      <c r="CF1048" s="45"/>
      <c r="CG1048" s="45"/>
    </row>
    <row r="1049" spans="1:85" s="46" customFormat="1" outlineLevel="2" x14ac:dyDescent="0.15">
      <c r="A1049" s="10">
        <v>2017</v>
      </c>
      <c r="B1049" s="21" t="s">
        <v>705</v>
      </c>
      <c r="C1049" s="26" t="s">
        <v>706</v>
      </c>
      <c r="D1049" s="21" t="s">
        <v>1379</v>
      </c>
      <c r="E1049" s="21" t="s">
        <v>2271</v>
      </c>
      <c r="F1049" s="10">
        <v>1</v>
      </c>
      <c r="G1049" s="21" t="s">
        <v>707</v>
      </c>
      <c r="H1049" s="71" t="s">
        <v>2507</v>
      </c>
      <c r="I1049" s="21" t="s">
        <v>708</v>
      </c>
      <c r="J1049" s="21" t="s">
        <v>120</v>
      </c>
      <c r="K1049" s="21" t="s">
        <v>709</v>
      </c>
      <c r="L1049" s="10">
        <v>600</v>
      </c>
      <c r="M1049" s="10">
        <v>103</v>
      </c>
      <c r="N1049" s="21" t="s">
        <v>710</v>
      </c>
      <c r="O1049" s="21" t="s">
        <v>445</v>
      </c>
      <c r="P1049" s="21" t="s">
        <v>28</v>
      </c>
      <c r="Q1049" s="21" t="s">
        <v>384</v>
      </c>
      <c r="R1049" s="21" t="s">
        <v>711</v>
      </c>
      <c r="S1049" s="10">
        <v>1</v>
      </c>
      <c r="T1049" s="10">
        <v>14</v>
      </c>
      <c r="U1049" s="10">
        <v>14</v>
      </c>
      <c r="V1049" s="21" t="s">
        <v>31</v>
      </c>
      <c r="W1049" s="21" t="s">
        <v>31</v>
      </c>
      <c r="X1049" s="10"/>
      <c r="Y1049" s="28">
        <f>IF(M1049&lt;25,1,1+(M1049-25)/M1049)</f>
        <v>1.7572815533980584</v>
      </c>
      <c r="Z1049" s="10">
        <v>1</v>
      </c>
      <c r="AA1049" s="28">
        <f>U1049*Y1049*Z1049</f>
        <v>24.601941747572816</v>
      </c>
      <c r="AB1049" s="28"/>
      <c r="AC1049" s="28">
        <f>AA1049+AB1049</f>
        <v>24.601941747572816</v>
      </c>
      <c r="AD1049" s="10"/>
      <c r="AE1049" s="49"/>
      <c r="AF1049" s="45"/>
      <c r="AG1049" s="45"/>
      <c r="AH1049" s="45"/>
      <c r="AI1049" s="45"/>
      <c r="AJ1049" s="45"/>
      <c r="AK1049" s="45"/>
      <c r="AL1049" s="45"/>
      <c r="AM1049" s="45"/>
      <c r="AN1049" s="45"/>
      <c r="AO1049" s="45"/>
      <c r="AP1049" s="45"/>
      <c r="AQ1049" s="45"/>
      <c r="AR1049" s="45"/>
      <c r="AS1049" s="45"/>
      <c r="AT1049" s="45"/>
      <c r="AU1049" s="45"/>
      <c r="AV1049" s="45"/>
      <c r="AW1049" s="45"/>
      <c r="AX1049" s="45"/>
      <c r="AY1049" s="45"/>
      <c r="AZ1049" s="45"/>
      <c r="BA1049" s="45"/>
      <c r="BB1049" s="45"/>
      <c r="BC1049" s="45"/>
      <c r="BD1049" s="45"/>
      <c r="BE1049" s="45"/>
      <c r="BF1049" s="45"/>
      <c r="BG1049" s="45"/>
      <c r="BH1049" s="45"/>
      <c r="BI1049" s="45"/>
      <c r="BJ1049" s="45"/>
      <c r="BK1049" s="45"/>
      <c r="BL1049" s="45"/>
      <c r="BM1049" s="45"/>
      <c r="BN1049" s="45"/>
      <c r="BO1049" s="45"/>
      <c r="BP1049" s="45"/>
      <c r="BQ1049" s="45"/>
      <c r="BR1049" s="45"/>
      <c r="BS1049" s="45"/>
      <c r="BT1049" s="45"/>
      <c r="BU1049" s="45"/>
      <c r="BV1049" s="45"/>
      <c r="BW1049" s="45"/>
      <c r="BX1049" s="45"/>
      <c r="BY1049" s="45"/>
      <c r="BZ1049" s="45"/>
      <c r="CA1049" s="45"/>
      <c r="CB1049" s="45"/>
      <c r="CC1049" s="45"/>
      <c r="CD1049" s="45"/>
      <c r="CE1049" s="45"/>
      <c r="CF1049" s="45"/>
      <c r="CG1049" s="45"/>
    </row>
    <row r="1050" spans="1:85" s="46" customFormat="1" outlineLevel="2" x14ac:dyDescent="0.15">
      <c r="A1050" s="21"/>
      <c r="B1050" s="21"/>
      <c r="C1050" s="21" t="s">
        <v>1828</v>
      </c>
      <c r="D1050" s="21" t="s">
        <v>1380</v>
      </c>
      <c r="E1050" s="21" t="s">
        <v>2578</v>
      </c>
      <c r="F1050" s="21"/>
      <c r="G1050" s="21" t="s">
        <v>707</v>
      </c>
      <c r="H1050" s="71" t="s">
        <v>2545</v>
      </c>
      <c r="I1050" s="21"/>
      <c r="J1050" s="21"/>
      <c r="K1050" s="21"/>
      <c r="L1050" s="21"/>
      <c r="M1050" s="21"/>
      <c r="N1050" s="21"/>
      <c r="O1050" s="21"/>
      <c r="P1050" s="21"/>
      <c r="Q1050" s="21"/>
      <c r="R1050" s="21"/>
      <c r="S1050" s="21"/>
      <c r="T1050" s="21"/>
      <c r="U1050" s="21"/>
      <c r="V1050" s="21"/>
      <c r="W1050" s="21"/>
      <c r="X1050" s="21"/>
      <c r="Y1050" s="21"/>
      <c r="Z1050" s="21"/>
      <c r="AA1050" s="21"/>
      <c r="AB1050" s="21"/>
      <c r="AC1050" s="21">
        <v>25.22</v>
      </c>
      <c r="AD1050" s="21" t="s">
        <v>2745</v>
      </c>
      <c r="AE1050" s="49"/>
      <c r="AF1050" s="45"/>
      <c r="AG1050" s="45"/>
      <c r="AH1050" s="45"/>
      <c r="AI1050" s="45"/>
      <c r="AJ1050" s="45"/>
      <c r="AK1050" s="45"/>
      <c r="AL1050" s="45"/>
      <c r="AM1050" s="45"/>
      <c r="AN1050" s="45"/>
      <c r="AO1050" s="45"/>
      <c r="AP1050" s="45"/>
      <c r="AQ1050" s="45"/>
      <c r="AR1050" s="45"/>
      <c r="AS1050" s="45"/>
      <c r="AT1050" s="45"/>
      <c r="AU1050" s="45"/>
      <c r="AV1050" s="45"/>
      <c r="AW1050" s="45"/>
      <c r="AX1050" s="45"/>
      <c r="AY1050" s="45"/>
      <c r="AZ1050" s="45"/>
      <c r="BA1050" s="45"/>
      <c r="BB1050" s="45"/>
      <c r="BC1050" s="45"/>
      <c r="BD1050" s="45"/>
      <c r="BE1050" s="45"/>
      <c r="BF1050" s="45"/>
      <c r="BG1050" s="45"/>
      <c r="BH1050" s="45"/>
      <c r="BI1050" s="45"/>
      <c r="BJ1050" s="45"/>
      <c r="BK1050" s="45"/>
      <c r="BL1050" s="45"/>
      <c r="BM1050" s="45"/>
      <c r="BN1050" s="45"/>
      <c r="BO1050" s="45"/>
      <c r="BP1050" s="45"/>
      <c r="BQ1050" s="45"/>
      <c r="BR1050" s="45"/>
      <c r="BS1050" s="45"/>
      <c r="BT1050" s="45"/>
      <c r="BU1050" s="45"/>
      <c r="BV1050" s="45"/>
      <c r="BW1050" s="45"/>
      <c r="BX1050" s="45"/>
      <c r="BY1050" s="45"/>
      <c r="BZ1050" s="45"/>
      <c r="CA1050" s="45"/>
      <c r="CB1050" s="45"/>
      <c r="CC1050" s="45"/>
      <c r="CD1050" s="45"/>
      <c r="CE1050" s="45"/>
      <c r="CF1050" s="45"/>
      <c r="CG1050" s="45"/>
    </row>
    <row r="1051" spans="1:85" s="46" customFormat="1" outlineLevel="2" x14ac:dyDescent="0.15">
      <c r="A1051" s="10"/>
      <c r="B1051" s="10"/>
      <c r="C1051" s="25"/>
      <c r="D1051" s="10"/>
      <c r="E1051" s="27" t="s">
        <v>2320</v>
      </c>
      <c r="F1051" s="10"/>
      <c r="G1051" s="21" t="s">
        <v>707</v>
      </c>
      <c r="H1051" s="72" t="s">
        <v>2052</v>
      </c>
      <c r="I1051" s="10"/>
      <c r="J1051" s="10"/>
      <c r="K1051" s="10"/>
      <c r="L1051" s="10"/>
      <c r="M1051" s="29">
        <v>8</v>
      </c>
      <c r="N1051" s="10"/>
      <c r="O1051" s="10"/>
      <c r="P1051" s="10"/>
      <c r="Q1051" s="10"/>
      <c r="R1051" s="10"/>
      <c r="S1051" s="10"/>
      <c r="T1051" s="10"/>
      <c r="U1051" s="10"/>
      <c r="V1051" s="10"/>
      <c r="W1051" s="10"/>
      <c r="X1051" s="10"/>
      <c r="Y1051" s="28"/>
      <c r="Z1051" s="10"/>
      <c r="AA1051" s="28"/>
      <c r="AB1051" s="28"/>
      <c r="AC1051" s="28">
        <f>M1051*14</f>
        <v>112</v>
      </c>
      <c r="AD1051" s="10"/>
      <c r="AE1051" s="49"/>
      <c r="AF1051" s="45"/>
      <c r="AG1051" s="45"/>
      <c r="AH1051" s="45"/>
      <c r="AI1051" s="45"/>
      <c r="AJ1051" s="45"/>
      <c r="AK1051" s="45"/>
      <c r="AL1051" s="45"/>
      <c r="AM1051" s="45"/>
      <c r="AN1051" s="45"/>
      <c r="AO1051" s="45"/>
      <c r="AP1051" s="45"/>
      <c r="AQ1051" s="45"/>
      <c r="AR1051" s="45"/>
      <c r="AS1051" s="45"/>
      <c r="AT1051" s="45"/>
      <c r="AU1051" s="45"/>
      <c r="AV1051" s="45"/>
      <c r="AW1051" s="45"/>
      <c r="AX1051" s="45"/>
      <c r="AY1051" s="45"/>
      <c r="AZ1051" s="45"/>
      <c r="BA1051" s="45"/>
      <c r="BB1051" s="45"/>
      <c r="BC1051" s="45"/>
      <c r="BD1051" s="45"/>
      <c r="BE1051" s="45"/>
      <c r="BF1051" s="45"/>
      <c r="BG1051" s="45"/>
      <c r="BH1051" s="45"/>
      <c r="BI1051" s="45"/>
      <c r="BJ1051" s="45"/>
      <c r="BK1051" s="45"/>
      <c r="BL1051" s="45"/>
      <c r="BM1051" s="45"/>
      <c r="BN1051" s="45"/>
      <c r="BO1051" s="45"/>
      <c r="BP1051" s="45"/>
      <c r="BQ1051" s="45"/>
      <c r="BR1051" s="45"/>
      <c r="BS1051" s="45"/>
      <c r="BT1051" s="45"/>
      <c r="BU1051" s="45"/>
      <c r="BV1051" s="45"/>
      <c r="BW1051" s="45"/>
      <c r="BX1051" s="45"/>
      <c r="BY1051" s="45"/>
      <c r="BZ1051" s="45"/>
      <c r="CA1051" s="45"/>
      <c r="CB1051" s="45"/>
      <c r="CC1051" s="45"/>
      <c r="CD1051" s="45"/>
      <c r="CE1051" s="45"/>
      <c r="CF1051" s="45"/>
      <c r="CG1051" s="45"/>
    </row>
    <row r="1052" spans="1:85" s="46" customFormat="1" ht="27" outlineLevel="2" x14ac:dyDescent="0.15">
      <c r="A1052" s="21"/>
      <c r="B1052" s="21"/>
      <c r="C1052" s="26" t="s">
        <v>2325</v>
      </c>
      <c r="D1052" s="21"/>
      <c r="E1052" s="21" t="s">
        <v>2385</v>
      </c>
      <c r="F1052" s="21"/>
      <c r="G1052" s="21" t="s">
        <v>707</v>
      </c>
      <c r="H1052" s="71" t="s">
        <v>2052</v>
      </c>
      <c r="I1052" s="21"/>
      <c r="J1052" s="21"/>
      <c r="K1052" s="21"/>
      <c r="L1052" s="21"/>
      <c r="M1052" s="21"/>
      <c r="N1052" s="21"/>
      <c r="O1052" s="21"/>
      <c r="P1052" s="21"/>
      <c r="Q1052" s="21"/>
      <c r="R1052" s="21"/>
      <c r="S1052" s="21"/>
      <c r="T1052" s="21"/>
      <c r="U1052" s="21"/>
      <c r="V1052" s="21"/>
      <c r="W1052" s="21"/>
      <c r="X1052" s="21"/>
      <c r="Y1052" s="21"/>
      <c r="Z1052" s="21"/>
      <c r="AA1052" s="21"/>
      <c r="AB1052" s="21"/>
      <c r="AC1052" s="28">
        <v>15</v>
      </c>
      <c r="AD1052" s="10"/>
      <c r="AE1052" s="49"/>
      <c r="AF1052" s="45"/>
      <c r="AG1052" s="45"/>
      <c r="AH1052" s="45"/>
      <c r="AI1052" s="45"/>
      <c r="AJ1052" s="45"/>
      <c r="AK1052" s="45"/>
      <c r="AL1052" s="45"/>
      <c r="AM1052" s="45"/>
      <c r="AN1052" s="45"/>
      <c r="AO1052" s="45"/>
      <c r="AP1052" s="45"/>
      <c r="AQ1052" s="45"/>
      <c r="AR1052" s="45"/>
      <c r="AS1052" s="45"/>
      <c r="AT1052" s="45"/>
      <c r="AU1052" s="45"/>
      <c r="AV1052" s="45"/>
      <c r="AW1052" s="45"/>
      <c r="AX1052" s="45"/>
      <c r="AY1052" s="45"/>
      <c r="AZ1052" s="45"/>
      <c r="BA1052" s="45"/>
      <c r="BB1052" s="45"/>
      <c r="BC1052" s="45"/>
      <c r="BD1052" s="45"/>
      <c r="BE1052" s="45"/>
      <c r="BF1052" s="45"/>
      <c r="BG1052" s="45"/>
      <c r="BH1052" s="45"/>
      <c r="BI1052" s="45"/>
      <c r="BJ1052" s="45"/>
      <c r="BK1052" s="45"/>
      <c r="BL1052" s="45"/>
      <c r="BM1052" s="45"/>
      <c r="BN1052" s="45"/>
      <c r="BO1052" s="45"/>
      <c r="BP1052" s="45"/>
      <c r="BQ1052" s="45"/>
      <c r="BR1052" s="45"/>
      <c r="BS1052" s="45"/>
      <c r="BT1052" s="45"/>
      <c r="BU1052" s="45"/>
      <c r="BV1052" s="45"/>
      <c r="BW1052" s="45"/>
      <c r="BX1052" s="45"/>
      <c r="BY1052" s="45"/>
      <c r="BZ1052" s="45"/>
      <c r="CA1052" s="45"/>
      <c r="CB1052" s="45"/>
      <c r="CC1052" s="45"/>
      <c r="CD1052" s="45"/>
      <c r="CE1052" s="45"/>
      <c r="CF1052" s="45"/>
      <c r="CG1052" s="45"/>
    </row>
    <row r="1053" spans="1:85" s="46" customFormat="1" outlineLevel="2" x14ac:dyDescent="0.15">
      <c r="A1053" s="21"/>
      <c r="B1053" s="21"/>
      <c r="C1053" s="26" t="s">
        <v>2414</v>
      </c>
      <c r="D1053" s="21"/>
      <c r="E1053" s="21" t="s">
        <v>2385</v>
      </c>
      <c r="F1053" s="21"/>
      <c r="G1053" s="21" t="s">
        <v>707</v>
      </c>
      <c r="H1053" s="71" t="s">
        <v>2470</v>
      </c>
      <c r="I1053" s="21"/>
      <c r="J1053" s="21"/>
      <c r="K1053" s="21"/>
      <c r="L1053" s="21"/>
      <c r="M1053" s="21"/>
      <c r="N1053" s="21"/>
      <c r="O1053" s="21"/>
      <c r="P1053" s="21"/>
      <c r="Q1053" s="21"/>
      <c r="R1053" s="21"/>
      <c r="S1053" s="21"/>
      <c r="T1053" s="21"/>
      <c r="U1053" s="21"/>
      <c r="V1053" s="21"/>
      <c r="W1053" s="21"/>
      <c r="X1053" s="21"/>
      <c r="Y1053" s="21"/>
      <c r="Z1053" s="21"/>
      <c r="AA1053" s="21"/>
      <c r="AB1053" s="21"/>
      <c r="AC1053" s="28">
        <v>15</v>
      </c>
      <c r="AD1053" s="10"/>
      <c r="AE1053" s="49"/>
      <c r="AF1053" s="45"/>
      <c r="AG1053" s="45"/>
      <c r="AH1053" s="45"/>
      <c r="AI1053" s="45"/>
      <c r="AJ1053" s="45"/>
      <c r="AK1053" s="45"/>
      <c r="AL1053" s="45"/>
      <c r="AM1053" s="45"/>
      <c r="AN1053" s="45"/>
      <c r="AO1053" s="45"/>
      <c r="AP1053" s="45"/>
      <c r="AQ1053" s="45"/>
      <c r="AR1053" s="45"/>
      <c r="AS1053" s="45"/>
      <c r="AT1053" s="45"/>
      <c r="AU1053" s="45"/>
      <c r="AV1053" s="45"/>
      <c r="AW1053" s="45"/>
      <c r="AX1053" s="45"/>
      <c r="AY1053" s="45"/>
      <c r="AZ1053" s="45"/>
      <c r="BA1053" s="45"/>
      <c r="BB1053" s="45"/>
      <c r="BC1053" s="45"/>
      <c r="BD1053" s="45"/>
      <c r="BE1053" s="45"/>
      <c r="BF1053" s="45"/>
      <c r="BG1053" s="45"/>
      <c r="BH1053" s="45"/>
      <c r="BI1053" s="45"/>
      <c r="BJ1053" s="45"/>
      <c r="BK1053" s="45"/>
      <c r="BL1053" s="45"/>
      <c r="BM1053" s="45"/>
      <c r="BN1053" s="45"/>
      <c r="BO1053" s="45"/>
      <c r="BP1053" s="45"/>
      <c r="BQ1053" s="45"/>
      <c r="BR1053" s="45"/>
      <c r="BS1053" s="45"/>
      <c r="BT1053" s="45"/>
      <c r="BU1053" s="45"/>
      <c r="BV1053" s="45"/>
      <c r="BW1053" s="45"/>
      <c r="BX1053" s="45"/>
      <c r="BY1053" s="45"/>
      <c r="BZ1053" s="45"/>
      <c r="CA1053" s="45"/>
      <c r="CB1053" s="45"/>
      <c r="CC1053" s="45"/>
      <c r="CD1053" s="45"/>
      <c r="CE1053" s="45"/>
      <c r="CF1053" s="45"/>
      <c r="CG1053" s="45"/>
    </row>
    <row r="1054" spans="1:85" s="46" customFormat="1" outlineLevel="2" x14ac:dyDescent="0.15">
      <c r="A1054" s="57"/>
      <c r="B1054" s="52"/>
      <c r="C1054" s="58"/>
      <c r="D1054" s="52"/>
      <c r="E1054" s="52" t="s">
        <v>2798</v>
      </c>
      <c r="F1054" s="52"/>
      <c r="G1054" s="21" t="s">
        <v>707</v>
      </c>
      <c r="H1054" s="71" t="s">
        <v>2470</v>
      </c>
      <c r="I1054" s="52"/>
      <c r="J1054" s="52"/>
      <c r="K1054" s="52"/>
      <c r="L1054" s="52"/>
      <c r="M1054" s="53">
        <v>11</v>
      </c>
      <c r="N1054" s="53"/>
      <c r="O1054" s="53"/>
      <c r="P1054" s="53"/>
      <c r="Q1054" s="53"/>
      <c r="R1054" s="53"/>
      <c r="S1054" s="53"/>
      <c r="T1054" s="53"/>
      <c r="U1054" s="53"/>
      <c r="V1054" s="53"/>
      <c r="W1054" s="53"/>
      <c r="X1054" s="54"/>
      <c r="Y1054" s="55"/>
      <c r="Z1054" s="54"/>
      <c r="AA1054" s="55"/>
      <c r="AB1054" s="55"/>
      <c r="AC1054" s="55">
        <f>2*M1054</f>
        <v>22</v>
      </c>
      <c r="AD1054" s="54"/>
      <c r="AE1054" s="49"/>
      <c r="AF1054" s="45"/>
      <c r="AG1054" s="45"/>
      <c r="AH1054" s="45"/>
      <c r="AI1054" s="45"/>
      <c r="AJ1054" s="45"/>
      <c r="AK1054" s="45"/>
      <c r="AL1054" s="45"/>
      <c r="AM1054" s="45"/>
      <c r="AN1054" s="45"/>
      <c r="AO1054" s="45"/>
      <c r="AP1054" s="45"/>
      <c r="AQ1054" s="45"/>
      <c r="AR1054" s="45"/>
      <c r="AS1054" s="45"/>
      <c r="AT1054" s="45"/>
      <c r="AU1054" s="45"/>
      <c r="AV1054" s="45"/>
      <c r="AW1054" s="45"/>
      <c r="AX1054" s="45"/>
      <c r="AY1054" s="45"/>
      <c r="AZ1054" s="45"/>
      <c r="BA1054" s="45"/>
      <c r="BB1054" s="45"/>
      <c r="BC1054" s="45"/>
      <c r="BD1054" s="45"/>
      <c r="BE1054" s="45"/>
      <c r="BF1054" s="45"/>
      <c r="BG1054" s="45"/>
      <c r="BH1054" s="45"/>
      <c r="BI1054" s="45"/>
      <c r="BJ1054" s="45"/>
      <c r="BK1054" s="45"/>
      <c r="BL1054" s="45"/>
      <c r="BM1054" s="45"/>
      <c r="BN1054" s="45"/>
      <c r="BO1054" s="45"/>
      <c r="BP1054" s="45"/>
      <c r="BQ1054" s="45"/>
      <c r="BR1054" s="45"/>
      <c r="BS1054" s="45"/>
      <c r="BT1054" s="45"/>
      <c r="BU1054" s="45"/>
      <c r="BV1054" s="45"/>
      <c r="BW1054" s="45"/>
      <c r="BX1054" s="45"/>
      <c r="BY1054" s="45"/>
      <c r="BZ1054" s="45"/>
      <c r="CA1054" s="45"/>
      <c r="CB1054" s="45"/>
      <c r="CC1054" s="45"/>
      <c r="CD1054" s="45"/>
      <c r="CE1054" s="45"/>
      <c r="CF1054" s="45"/>
      <c r="CG1054" s="45"/>
    </row>
    <row r="1055" spans="1:85" s="46" customFormat="1" outlineLevel="1" x14ac:dyDescent="0.15">
      <c r="A1055" s="57"/>
      <c r="B1055" s="52"/>
      <c r="C1055" s="58"/>
      <c r="D1055" s="52"/>
      <c r="E1055" s="52"/>
      <c r="F1055" s="52"/>
      <c r="G1055" s="88" t="s">
        <v>3208</v>
      </c>
      <c r="H1055" s="71"/>
      <c r="I1055" s="52"/>
      <c r="J1055" s="52"/>
      <c r="K1055" s="52"/>
      <c r="L1055" s="52"/>
      <c r="M1055" s="53"/>
      <c r="N1055" s="53"/>
      <c r="O1055" s="53"/>
      <c r="P1055" s="53"/>
      <c r="Q1055" s="53"/>
      <c r="R1055" s="53"/>
      <c r="S1055" s="53"/>
      <c r="T1055" s="53"/>
      <c r="U1055" s="53"/>
      <c r="V1055" s="53"/>
      <c r="W1055" s="53"/>
      <c r="X1055" s="54"/>
      <c r="Y1055" s="55"/>
      <c r="Z1055" s="54"/>
      <c r="AA1055" s="55"/>
      <c r="AB1055" s="55"/>
      <c r="AC1055" s="55">
        <f>SUBTOTAL(9,AC1048:AC1054)</f>
        <v>289.82194174757285</v>
      </c>
      <c r="AD1055" s="54"/>
      <c r="AE1055" s="49"/>
      <c r="AF1055" s="45"/>
      <c r="AG1055" s="45"/>
      <c r="AH1055" s="45"/>
      <c r="AI1055" s="45"/>
      <c r="AJ1055" s="45"/>
      <c r="AK1055" s="45"/>
      <c r="AL1055" s="45"/>
      <c r="AM1055" s="45"/>
      <c r="AN1055" s="45"/>
      <c r="AO1055" s="45"/>
      <c r="AP1055" s="45"/>
      <c r="AQ1055" s="45"/>
      <c r="AR1055" s="45"/>
      <c r="AS1055" s="45"/>
      <c r="AT1055" s="45"/>
      <c r="AU1055" s="45"/>
      <c r="AV1055" s="45"/>
      <c r="AW1055" s="45"/>
      <c r="AX1055" s="45"/>
      <c r="AY1055" s="45"/>
      <c r="AZ1055" s="45"/>
      <c r="BA1055" s="45"/>
      <c r="BB1055" s="45"/>
      <c r="BC1055" s="45"/>
      <c r="BD1055" s="45"/>
      <c r="BE1055" s="45"/>
      <c r="BF1055" s="45"/>
      <c r="BG1055" s="45"/>
      <c r="BH1055" s="45"/>
      <c r="BI1055" s="45"/>
      <c r="BJ1055" s="45"/>
      <c r="BK1055" s="45"/>
      <c r="BL1055" s="45"/>
      <c r="BM1055" s="45"/>
      <c r="BN1055" s="45"/>
      <c r="BO1055" s="45"/>
      <c r="BP1055" s="45"/>
      <c r="BQ1055" s="45"/>
      <c r="BR1055" s="45"/>
      <c r="BS1055" s="45"/>
      <c r="BT1055" s="45"/>
      <c r="BU1055" s="45"/>
      <c r="BV1055" s="45"/>
      <c r="BW1055" s="45"/>
      <c r="BX1055" s="45"/>
      <c r="BY1055" s="45"/>
      <c r="BZ1055" s="45"/>
      <c r="CA1055" s="45"/>
      <c r="CB1055" s="45"/>
      <c r="CC1055" s="45"/>
      <c r="CD1055" s="45"/>
      <c r="CE1055" s="45"/>
      <c r="CF1055" s="45"/>
      <c r="CG1055" s="45"/>
    </row>
    <row r="1056" spans="1:85" s="46" customFormat="1" outlineLevel="2" x14ac:dyDescent="0.15">
      <c r="A1056" s="10">
        <v>2016</v>
      </c>
      <c r="B1056" s="21" t="s">
        <v>407</v>
      </c>
      <c r="C1056" s="26" t="s">
        <v>408</v>
      </c>
      <c r="D1056" s="21" t="s">
        <v>1413</v>
      </c>
      <c r="E1056" s="21" t="s">
        <v>2295</v>
      </c>
      <c r="F1056" s="10">
        <v>3</v>
      </c>
      <c r="G1056" s="21" t="s">
        <v>401</v>
      </c>
      <c r="H1056" s="71" t="s">
        <v>402</v>
      </c>
      <c r="I1056" s="21" t="s">
        <v>403</v>
      </c>
      <c r="J1056" s="21" t="s">
        <v>404</v>
      </c>
      <c r="K1056" s="21" t="s">
        <v>29</v>
      </c>
      <c r="L1056" s="10">
        <v>100</v>
      </c>
      <c r="M1056" s="10">
        <v>46</v>
      </c>
      <c r="N1056" s="21" t="s">
        <v>29</v>
      </c>
      <c r="O1056" s="21" t="s">
        <v>29</v>
      </c>
      <c r="P1056" s="21" t="s">
        <v>28</v>
      </c>
      <c r="Q1056" s="21" t="s">
        <v>29</v>
      </c>
      <c r="R1056" s="21" t="s">
        <v>1892</v>
      </c>
      <c r="S1056" s="10">
        <v>1</v>
      </c>
      <c r="T1056" s="10">
        <v>48</v>
      </c>
      <c r="U1056" s="10">
        <v>32</v>
      </c>
      <c r="V1056" s="10"/>
      <c r="W1056" s="10">
        <v>16</v>
      </c>
      <c r="X1056" s="27">
        <v>1</v>
      </c>
      <c r="Y1056" s="28">
        <f t="shared" ref="Y1056:Y1062" si="10">IF(M1056&lt;25,1,1+(M1056-25)/M1056)</f>
        <v>1.4565217391304348</v>
      </c>
      <c r="Z1056" s="10">
        <v>1</v>
      </c>
      <c r="AA1056" s="28">
        <f>U1056*Y1056*Z1056</f>
        <v>46.608695652173914</v>
      </c>
      <c r="AB1056" s="28">
        <f>X1056*W1056*Y1056</f>
        <v>23.304347826086957</v>
      </c>
      <c r="AC1056" s="28">
        <f>AA1056+AB1056</f>
        <v>69.913043478260875</v>
      </c>
      <c r="AD1056" s="10"/>
      <c r="AE1056" s="49"/>
      <c r="AF1056" s="45"/>
      <c r="AG1056" s="45"/>
      <c r="AH1056" s="45"/>
      <c r="AI1056" s="45"/>
      <c r="AJ1056" s="45"/>
      <c r="AK1056" s="45"/>
      <c r="AL1056" s="45"/>
      <c r="AM1056" s="45"/>
      <c r="AN1056" s="45"/>
      <c r="AO1056" s="45"/>
      <c r="AP1056" s="45"/>
      <c r="AQ1056" s="45"/>
      <c r="AR1056" s="45"/>
      <c r="AS1056" s="45"/>
      <c r="AT1056" s="45"/>
      <c r="AU1056" s="45"/>
      <c r="AV1056" s="45"/>
      <c r="AW1056" s="45"/>
      <c r="AX1056" s="45"/>
      <c r="AY1056" s="45"/>
      <c r="AZ1056" s="45"/>
      <c r="BA1056" s="45"/>
      <c r="BB1056" s="45"/>
      <c r="BC1056" s="45"/>
      <c r="BD1056" s="45"/>
      <c r="BE1056" s="45"/>
      <c r="BF1056" s="45"/>
      <c r="BG1056" s="45"/>
      <c r="BH1056" s="45"/>
      <c r="BI1056" s="45"/>
      <c r="BJ1056" s="45"/>
      <c r="BK1056" s="45"/>
      <c r="BL1056" s="45"/>
      <c r="BM1056" s="45"/>
      <c r="BN1056" s="45"/>
      <c r="BO1056" s="45"/>
      <c r="BP1056" s="45"/>
      <c r="BQ1056" s="45"/>
      <c r="BR1056" s="45"/>
      <c r="BS1056" s="45"/>
      <c r="BT1056" s="45"/>
      <c r="BU1056" s="45"/>
      <c r="BV1056" s="45"/>
      <c r="BW1056" s="45"/>
      <c r="BX1056" s="45"/>
      <c r="BY1056" s="45"/>
      <c r="BZ1056" s="45"/>
      <c r="CA1056" s="45"/>
      <c r="CB1056" s="45"/>
      <c r="CC1056" s="45"/>
      <c r="CD1056" s="45"/>
      <c r="CE1056" s="45"/>
      <c r="CF1056" s="45"/>
      <c r="CG1056" s="45"/>
    </row>
    <row r="1057" spans="1:85" s="46" customFormat="1" outlineLevel="2" x14ac:dyDescent="0.15">
      <c r="A1057" s="10">
        <v>2016</v>
      </c>
      <c r="B1057" s="21" t="s">
        <v>407</v>
      </c>
      <c r="C1057" s="26" t="s">
        <v>408</v>
      </c>
      <c r="D1057" s="21" t="s">
        <v>1413</v>
      </c>
      <c r="E1057" s="21" t="s">
        <v>2295</v>
      </c>
      <c r="F1057" s="10">
        <v>3</v>
      </c>
      <c r="G1057" s="21" t="s">
        <v>401</v>
      </c>
      <c r="H1057" s="71" t="s">
        <v>402</v>
      </c>
      <c r="I1057" s="21" t="s">
        <v>403</v>
      </c>
      <c r="J1057" s="21" t="s">
        <v>404</v>
      </c>
      <c r="K1057" s="21" t="s">
        <v>29</v>
      </c>
      <c r="L1057" s="10">
        <v>88</v>
      </c>
      <c r="M1057" s="10">
        <v>88</v>
      </c>
      <c r="N1057" s="21" t="s">
        <v>1986</v>
      </c>
      <c r="O1057" s="21" t="s">
        <v>419</v>
      </c>
      <c r="P1057" s="21" t="s">
        <v>28</v>
      </c>
      <c r="Q1057" s="21" t="s">
        <v>29</v>
      </c>
      <c r="R1057" s="21" t="s">
        <v>2197</v>
      </c>
      <c r="S1057" s="10">
        <v>1</v>
      </c>
      <c r="T1057" s="10">
        <v>48</v>
      </c>
      <c r="U1057" s="10">
        <v>32</v>
      </c>
      <c r="V1057" s="10"/>
      <c r="W1057" s="10">
        <v>16</v>
      </c>
      <c r="X1057" s="27">
        <v>1</v>
      </c>
      <c r="Y1057" s="28">
        <f t="shared" si="10"/>
        <v>1.7159090909090908</v>
      </c>
      <c r="Z1057" s="10">
        <v>1</v>
      </c>
      <c r="AA1057" s="28">
        <f>U1057*Y1057*Z1057</f>
        <v>54.909090909090907</v>
      </c>
      <c r="AB1057" s="28">
        <f>X1057*W1057*Y1057</f>
        <v>27.454545454545453</v>
      </c>
      <c r="AC1057" s="28">
        <f>AA1057+AB1057</f>
        <v>82.36363636363636</v>
      </c>
      <c r="AD1057" s="10"/>
      <c r="AE1057" s="49"/>
      <c r="AF1057" s="45"/>
      <c r="AG1057" s="45"/>
      <c r="AH1057" s="45"/>
      <c r="AI1057" s="45"/>
      <c r="AJ1057" s="45"/>
      <c r="AK1057" s="45"/>
      <c r="AL1057" s="45"/>
      <c r="AM1057" s="45"/>
      <c r="AN1057" s="45"/>
      <c r="AO1057" s="45"/>
      <c r="AP1057" s="45"/>
      <c r="AQ1057" s="45"/>
      <c r="AR1057" s="45"/>
      <c r="AS1057" s="45"/>
      <c r="AT1057" s="45"/>
      <c r="AU1057" s="45"/>
      <c r="AV1057" s="45"/>
      <c r="AW1057" s="45"/>
      <c r="AX1057" s="45"/>
      <c r="AY1057" s="45"/>
      <c r="AZ1057" s="45"/>
      <c r="BA1057" s="45"/>
      <c r="BB1057" s="45"/>
      <c r="BC1057" s="45"/>
      <c r="BD1057" s="45"/>
      <c r="BE1057" s="45"/>
      <c r="BF1057" s="45"/>
      <c r="BG1057" s="45"/>
      <c r="BH1057" s="45"/>
      <c r="BI1057" s="45"/>
      <c r="BJ1057" s="45"/>
      <c r="BK1057" s="45"/>
      <c r="BL1057" s="45"/>
      <c r="BM1057" s="45"/>
      <c r="BN1057" s="45"/>
      <c r="BO1057" s="45"/>
      <c r="BP1057" s="45"/>
      <c r="BQ1057" s="45"/>
      <c r="BR1057" s="45"/>
      <c r="BS1057" s="45"/>
      <c r="BT1057" s="45"/>
      <c r="BU1057" s="45"/>
      <c r="BV1057" s="45"/>
      <c r="BW1057" s="45"/>
      <c r="BX1057" s="45"/>
      <c r="BY1057" s="45"/>
      <c r="BZ1057" s="45"/>
      <c r="CA1057" s="45"/>
      <c r="CB1057" s="45"/>
      <c r="CC1057" s="45"/>
      <c r="CD1057" s="45"/>
      <c r="CE1057" s="45"/>
      <c r="CF1057" s="45"/>
      <c r="CG1057" s="45"/>
    </row>
    <row r="1058" spans="1:85" s="46" customFormat="1" outlineLevel="2" x14ac:dyDescent="0.15">
      <c r="A1058" s="10">
        <v>2017</v>
      </c>
      <c r="B1058" s="21" t="s">
        <v>407</v>
      </c>
      <c r="C1058" s="26" t="s">
        <v>408</v>
      </c>
      <c r="D1058" s="21" t="s">
        <v>1379</v>
      </c>
      <c r="E1058" s="21" t="s">
        <v>2295</v>
      </c>
      <c r="F1058" s="10">
        <v>3</v>
      </c>
      <c r="G1058" s="21" t="s">
        <v>401</v>
      </c>
      <c r="H1058" s="71" t="s">
        <v>402</v>
      </c>
      <c r="I1058" s="21" t="s">
        <v>403</v>
      </c>
      <c r="J1058" s="21" t="s">
        <v>404</v>
      </c>
      <c r="K1058" s="21" t="s">
        <v>29</v>
      </c>
      <c r="L1058" s="10">
        <v>102</v>
      </c>
      <c r="M1058" s="10">
        <v>102</v>
      </c>
      <c r="N1058" s="21" t="s">
        <v>303</v>
      </c>
      <c r="O1058" s="21" t="s">
        <v>445</v>
      </c>
      <c r="P1058" s="21" t="s">
        <v>28</v>
      </c>
      <c r="Q1058" s="21" t="s">
        <v>29</v>
      </c>
      <c r="R1058" s="21" t="s">
        <v>446</v>
      </c>
      <c r="S1058" s="10">
        <v>1</v>
      </c>
      <c r="T1058" s="10">
        <v>48</v>
      </c>
      <c r="U1058" s="10">
        <v>32</v>
      </c>
      <c r="V1058" s="10"/>
      <c r="W1058" s="10">
        <v>16</v>
      </c>
      <c r="X1058" s="27">
        <v>1</v>
      </c>
      <c r="Y1058" s="28">
        <f t="shared" si="10"/>
        <v>1.7549019607843137</v>
      </c>
      <c r="Z1058" s="10">
        <v>1</v>
      </c>
      <c r="AA1058" s="28">
        <f>U1058*Y1058*Z1058</f>
        <v>56.156862745098039</v>
      </c>
      <c r="AB1058" s="28">
        <f>X1058*W1058*Y1058</f>
        <v>28.078431372549019</v>
      </c>
      <c r="AC1058" s="28">
        <f>AA1058+AB1058</f>
        <v>84.235294117647058</v>
      </c>
      <c r="AD1058" s="10"/>
      <c r="AE1058" s="49"/>
      <c r="AF1058" s="45"/>
      <c r="AG1058" s="45"/>
      <c r="AH1058" s="45"/>
      <c r="AI1058" s="45"/>
      <c r="AJ1058" s="45"/>
      <c r="AK1058" s="45"/>
      <c r="AL1058" s="45"/>
      <c r="AM1058" s="45"/>
      <c r="AN1058" s="45"/>
      <c r="AO1058" s="45"/>
      <c r="AP1058" s="45"/>
      <c r="AQ1058" s="45"/>
      <c r="AR1058" s="45"/>
      <c r="AS1058" s="45"/>
      <c r="AT1058" s="45"/>
      <c r="AU1058" s="45"/>
      <c r="AV1058" s="45"/>
      <c r="AW1058" s="45"/>
      <c r="AX1058" s="45"/>
      <c r="AY1058" s="45"/>
      <c r="AZ1058" s="45"/>
      <c r="BA1058" s="45"/>
      <c r="BB1058" s="45"/>
      <c r="BC1058" s="45"/>
      <c r="BD1058" s="45"/>
      <c r="BE1058" s="45"/>
      <c r="BF1058" s="45"/>
      <c r="BG1058" s="45"/>
      <c r="BH1058" s="45"/>
      <c r="BI1058" s="45"/>
      <c r="BJ1058" s="45"/>
      <c r="BK1058" s="45"/>
      <c r="BL1058" s="45"/>
      <c r="BM1058" s="45"/>
      <c r="BN1058" s="45"/>
      <c r="BO1058" s="45"/>
      <c r="BP1058" s="45"/>
      <c r="BQ1058" s="45"/>
      <c r="BR1058" s="45"/>
      <c r="BS1058" s="45"/>
      <c r="BT1058" s="45"/>
      <c r="BU1058" s="45"/>
      <c r="BV1058" s="45"/>
      <c r="BW1058" s="45"/>
      <c r="BX1058" s="45"/>
      <c r="BY1058" s="45"/>
      <c r="BZ1058" s="45"/>
      <c r="CA1058" s="45"/>
      <c r="CB1058" s="45"/>
      <c r="CC1058" s="45"/>
      <c r="CD1058" s="45"/>
      <c r="CE1058" s="45"/>
      <c r="CF1058" s="45"/>
      <c r="CG1058" s="45"/>
    </row>
    <row r="1059" spans="1:85" s="46" customFormat="1" outlineLevel="2" x14ac:dyDescent="0.15">
      <c r="A1059" s="10">
        <v>2016</v>
      </c>
      <c r="B1059" s="21" t="s">
        <v>399</v>
      </c>
      <c r="C1059" s="26" t="s">
        <v>400</v>
      </c>
      <c r="D1059" s="21" t="s">
        <v>1413</v>
      </c>
      <c r="E1059" s="21" t="s">
        <v>2287</v>
      </c>
      <c r="F1059" s="10">
        <v>2</v>
      </c>
      <c r="G1059" s="21" t="s">
        <v>401</v>
      </c>
      <c r="H1059" s="71" t="s">
        <v>402</v>
      </c>
      <c r="I1059" s="21" t="s">
        <v>403</v>
      </c>
      <c r="J1059" s="21" t="s">
        <v>404</v>
      </c>
      <c r="K1059" s="21" t="s">
        <v>29</v>
      </c>
      <c r="L1059" s="10">
        <v>100</v>
      </c>
      <c r="M1059" s="10">
        <v>18</v>
      </c>
      <c r="N1059" s="21" t="s">
        <v>1482</v>
      </c>
      <c r="O1059" s="21" t="s">
        <v>1483</v>
      </c>
      <c r="P1059" s="21" t="s">
        <v>28</v>
      </c>
      <c r="Q1059" s="21" t="s">
        <v>29</v>
      </c>
      <c r="R1059" s="21" t="s">
        <v>1484</v>
      </c>
      <c r="S1059" s="10">
        <v>1</v>
      </c>
      <c r="T1059" s="10">
        <v>32</v>
      </c>
      <c r="U1059" s="10">
        <v>18</v>
      </c>
      <c r="V1059" s="10">
        <v>14</v>
      </c>
      <c r="W1059" s="21" t="s">
        <v>31</v>
      </c>
      <c r="X1059" s="10">
        <v>1</v>
      </c>
      <c r="Y1059" s="28">
        <f t="shared" si="10"/>
        <v>1</v>
      </c>
      <c r="Z1059" s="10">
        <v>1</v>
      </c>
      <c r="AA1059" s="28">
        <f>U1059*Y1059*Z1059</f>
        <v>18</v>
      </c>
      <c r="AB1059" s="28">
        <f>X1059*V1059*Y1059</f>
        <v>14</v>
      </c>
      <c r="AC1059" s="28">
        <f>AA1059+AB1059</f>
        <v>32</v>
      </c>
      <c r="AD1059" s="10"/>
      <c r="AE1059" s="49"/>
      <c r="AF1059" s="45"/>
      <c r="AG1059" s="45"/>
      <c r="AH1059" s="45"/>
      <c r="AI1059" s="45"/>
      <c r="AJ1059" s="45"/>
      <c r="AK1059" s="45"/>
      <c r="AL1059" s="45"/>
      <c r="AM1059" s="45"/>
      <c r="AN1059" s="45"/>
      <c r="AO1059" s="45"/>
      <c r="AP1059" s="45"/>
      <c r="AQ1059" s="45"/>
      <c r="AR1059" s="45"/>
      <c r="AS1059" s="45"/>
      <c r="AT1059" s="45"/>
      <c r="AU1059" s="45"/>
      <c r="AV1059" s="45"/>
      <c r="AW1059" s="45"/>
      <c r="AX1059" s="45"/>
      <c r="AY1059" s="45"/>
      <c r="AZ1059" s="45"/>
      <c r="BA1059" s="45"/>
      <c r="BB1059" s="45"/>
      <c r="BC1059" s="45"/>
      <c r="BD1059" s="45"/>
      <c r="BE1059" s="45"/>
      <c r="BF1059" s="45"/>
      <c r="BG1059" s="45"/>
      <c r="BH1059" s="45"/>
      <c r="BI1059" s="45"/>
      <c r="BJ1059" s="45"/>
      <c r="BK1059" s="45"/>
      <c r="BL1059" s="45"/>
      <c r="BM1059" s="45"/>
      <c r="BN1059" s="45"/>
      <c r="BO1059" s="45"/>
      <c r="BP1059" s="45"/>
      <c r="BQ1059" s="45"/>
      <c r="BR1059" s="45"/>
      <c r="BS1059" s="45"/>
      <c r="BT1059" s="45"/>
      <c r="BU1059" s="45"/>
      <c r="BV1059" s="45"/>
      <c r="BW1059" s="45"/>
      <c r="BX1059" s="45"/>
      <c r="BY1059" s="45"/>
      <c r="BZ1059" s="45"/>
      <c r="CA1059" s="45"/>
      <c r="CB1059" s="45"/>
      <c r="CC1059" s="45"/>
      <c r="CD1059" s="45"/>
      <c r="CE1059" s="45"/>
      <c r="CF1059" s="45"/>
      <c r="CG1059" s="45"/>
    </row>
    <row r="1060" spans="1:85" s="46" customFormat="1" outlineLevel="2" x14ac:dyDescent="0.15">
      <c r="A1060" s="10">
        <v>2017</v>
      </c>
      <c r="B1060" s="21" t="s">
        <v>399</v>
      </c>
      <c r="C1060" s="26" t="s">
        <v>400</v>
      </c>
      <c r="D1060" s="21" t="s">
        <v>1379</v>
      </c>
      <c r="E1060" s="21" t="s">
        <v>2287</v>
      </c>
      <c r="F1060" s="10">
        <v>2</v>
      </c>
      <c r="G1060" s="21" t="s">
        <v>401</v>
      </c>
      <c r="H1060" s="71" t="s">
        <v>402</v>
      </c>
      <c r="I1060" s="21" t="s">
        <v>403</v>
      </c>
      <c r="J1060" s="21" t="s">
        <v>404</v>
      </c>
      <c r="K1060" s="21" t="s">
        <v>29</v>
      </c>
      <c r="L1060" s="10">
        <v>50</v>
      </c>
      <c r="M1060" s="10">
        <v>37</v>
      </c>
      <c r="N1060" s="21" t="s">
        <v>405</v>
      </c>
      <c r="O1060" s="21" t="s">
        <v>29</v>
      </c>
      <c r="P1060" s="21" t="s">
        <v>28</v>
      </c>
      <c r="Q1060" s="21" t="s">
        <v>29</v>
      </c>
      <c r="R1060" s="21" t="s">
        <v>406</v>
      </c>
      <c r="S1060" s="10">
        <v>1</v>
      </c>
      <c r="T1060" s="10">
        <v>32</v>
      </c>
      <c r="U1060" s="10">
        <v>18</v>
      </c>
      <c r="V1060" s="10">
        <v>14</v>
      </c>
      <c r="W1060" s="21" t="s">
        <v>31</v>
      </c>
      <c r="X1060" s="10">
        <v>1</v>
      </c>
      <c r="Y1060" s="28">
        <f t="shared" si="10"/>
        <v>1.3243243243243243</v>
      </c>
      <c r="Z1060" s="10">
        <v>1</v>
      </c>
      <c r="AA1060" s="28">
        <f>U1060*Y1060*Z1060</f>
        <v>23.837837837837839</v>
      </c>
      <c r="AB1060" s="28">
        <f>X1060*V1060*Y1060</f>
        <v>18.54054054054054</v>
      </c>
      <c r="AC1060" s="28">
        <f>AA1060+AB1060</f>
        <v>42.378378378378379</v>
      </c>
      <c r="AD1060" s="10"/>
      <c r="AE1060" s="49"/>
      <c r="AF1060" s="45"/>
      <c r="AG1060" s="45"/>
      <c r="AH1060" s="45"/>
      <c r="AI1060" s="45"/>
      <c r="AJ1060" s="45"/>
      <c r="AK1060" s="45"/>
      <c r="AL1060" s="45"/>
      <c r="AM1060" s="45"/>
      <c r="AN1060" s="45"/>
      <c r="AO1060" s="45"/>
      <c r="AP1060" s="45"/>
      <c r="AQ1060" s="45"/>
      <c r="AR1060" s="45"/>
      <c r="AS1060" s="45"/>
      <c r="AT1060" s="45"/>
      <c r="AU1060" s="45"/>
      <c r="AV1060" s="45"/>
      <c r="AW1060" s="45"/>
      <c r="AX1060" s="45"/>
      <c r="AY1060" s="45"/>
      <c r="AZ1060" s="45"/>
      <c r="BA1060" s="45"/>
      <c r="BB1060" s="45"/>
      <c r="BC1060" s="45"/>
      <c r="BD1060" s="45"/>
      <c r="BE1060" s="45"/>
      <c r="BF1060" s="45"/>
      <c r="BG1060" s="45"/>
      <c r="BH1060" s="45"/>
      <c r="BI1060" s="45"/>
      <c r="BJ1060" s="45"/>
      <c r="BK1060" s="45"/>
      <c r="BL1060" s="45"/>
      <c r="BM1060" s="45"/>
      <c r="BN1060" s="45"/>
      <c r="BO1060" s="45"/>
      <c r="BP1060" s="45"/>
      <c r="BQ1060" s="45"/>
      <c r="BR1060" s="45"/>
      <c r="BS1060" s="45"/>
      <c r="BT1060" s="45"/>
      <c r="BU1060" s="45"/>
      <c r="BV1060" s="45"/>
      <c r="BW1060" s="45"/>
      <c r="BX1060" s="45"/>
      <c r="BY1060" s="45"/>
      <c r="BZ1060" s="45"/>
      <c r="CA1060" s="45"/>
      <c r="CB1060" s="45"/>
      <c r="CC1060" s="45"/>
      <c r="CD1060" s="45"/>
      <c r="CE1060" s="45"/>
      <c r="CF1060" s="45"/>
      <c r="CG1060" s="45"/>
    </row>
    <row r="1061" spans="1:85" s="46" customFormat="1" outlineLevel="2" x14ac:dyDescent="0.15">
      <c r="A1061" s="10">
        <v>2016</v>
      </c>
      <c r="B1061" s="21" t="s">
        <v>461</v>
      </c>
      <c r="C1061" s="26" t="s">
        <v>462</v>
      </c>
      <c r="D1061" s="21" t="s">
        <v>1413</v>
      </c>
      <c r="E1061" s="21" t="s">
        <v>2277</v>
      </c>
      <c r="F1061" s="10">
        <v>2</v>
      </c>
      <c r="G1061" s="21" t="s">
        <v>401</v>
      </c>
      <c r="H1061" s="71" t="s">
        <v>402</v>
      </c>
      <c r="I1061" s="21" t="s">
        <v>403</v>
      </c>
      <c r="J1061" s="21" t="s">
        <v>404</v>
      </c>
      <c r="K1061" s="21" t="s">
        <v>29</v>
      </c>
      <c r="L1061" s="10">
        <v>203</v>
      </c>
      <c r="M1061" s="10">
        <v>99</v>
      </c>
      <c r="N1061" s="21" t="s">
        <v>1598</v>
      </c>
      <c r="O1061" s="21" t="s">
        <v>2237</v>
      </c>
      <c r="P1061" s="21" t="s">
        <v>28</v>
      </c>
      <c r="Q1061" s="21" t="s">
        <v>166</v>
      </c>
      <c r="R1061" s="21" t="s">
        <v>2238</v>
      </c>
      <c r="S1061" s="10">
        <v>1</v>
      </c>
      <c r="T1061" s="21" t="s">
        <v>31</v>
      </c>
      <c r="U1061" s="21" t="s">
        <v>31</v>
      </c>
      <c r="V1061" s="21" t="s">
        <v>31</v>
      </c>
      <c r="W1061" s="21" t="s">
        <v>31</v>
      </c>
      <c r="X1061" s="10"/>
      <c r="Y1061" s="28">
        <f t="shared" si="10"/>
        <v>1.7474747474747474</v>
      </c>
      <c r="Z1061" s="10"/>
      <c r="AA1061" s="28"/>
      <c r="AB1061" s="28"/>
      <c r="AC1061" s="28">
        <f>32*Y1061*F1061</f>
        <v>111.83838383838383</v>
      </c>
      <c r="AD1061" s="10"/>
      <c r="AE1061" s="49"/>
      <c r="AF1061" s="45"/>
      <c r="AG1061" s="45"/>
      <c r="AH1061" s="45"/>
      <c r="AI1061" s="45"/>
      <c r="AJ1061" s="45"/>
      <c r="AK1061" s="45"/>
      <c r="AL1061" s="45"/>
      <c r="AM1061" s="45"/>
      <c r="AN1061" s="45"/>
      <c r="AO1061" s="45"/>
      <c r="AP1061" s="45"/>
      <c r="AQ1061" s="45"/>
      <c r="AR1061" s="45"/>
      <c r="AS1061" s="45"/>
      <c r="AT1061" s="45"/>
      <c r="AU1061" s="45"/>
      <c r="AV1061" s="45"/>
      <c r="AW1061" s="45"/>
      <c r="AX1061" s="45"/>
      <c r="AY1061" s="45"/>
      <c r="AZ1061" s="45"/>
      <c r="BA1061" s="45"/>
      <c r="BB1061" s="45"/>
      <c r="BC1061" s="45"/>
      <c r="BD1061" s="45"/>
      <c r="BE1061" s="45"/>
      <c r="BF1061" s="45"/>
      <c r="BG1061" s="45"/>
      <c r="BH1061" s="45"/>
      <c r="BI1061" s="45"/>
      <c r="BJ1061" s="45"/>
      <c r="BK1061" s="45"/>
      <c r="BL1061" s="45"/>
      <c r="BM1061" s="45"/>
      <c r="BN1061" s="45"/>
      <c r="BO1061" s="45"/>
      <c r="BP1061" s="45"/>
      <c r="BQ1061" s="45"/>
      <c r="BR1061" s="45"/>
      <c r="BS1061" s="45"/>
      <c r="BT1061" s="45"/>
      <c r="BU1061" s="45"/>
      <c r="BV1061" s="45"/>
      <c r="BW1061" s="45"/>
      <c r="BX1061" s="45"/>
      <c r="BY1061" s="45"/>
      <c r="BZ1061" s="45"/>
      <c r="CA1061" s="45"/>
      <c r="CB1061" s="45"/>
      <c r="CC1061" s="45"/>
      <c r="CD1061" s="45"/>
      <c r="CE1061" s="45"/>
      <c r="CF1061" s="45"/>
      <c r="CG1061" s="45"/>
    </row>
    <row r="1062" spans="1:85" s="46" customFormat="1" outlineLevel="2" x14ac:dyDescent="0.15">
      <c r="A1062" s="10">
        <v>2016</v>
      </c>
      <c r="B1062" s="21" t="s">
        <v>461</v>
      </c>
      <c r="C1062" s="26" t="s">
        <v>462</v>
      </c>
      <c r="D1062" s="21" t="s">
        <v>1379</v>
      </c>
      <c r="E1062" s="21" t="s">
        <v>2277</v>
      </c>
      <c r="F1062" s="10">
        <v>2</v>
      </c>
      <c r="G1062" s="21" t="s">
        <v>401</v>
      </c>
      <c r="H1062" s="71" t="s">
        <v>402</v>
      </c>
      <c r="I1062" s="21" t="s">
        <v>403</v>
      </c>
      <c r="J1062" s="21" t="s">
        <v>404</v>
      </c>
      <c r="K1062" s="21" t="s">
        <v>29</v>
      </c>
      <c r="L1062" s="10">
        <v>230</v>
      </c>
      <c r="M1062" s="10">
        <v>64</v>
      </c>
      <c r="N1062" s="21" t="s">
        <v>190</v>
      </c>
      <c r="O1062" s="21" t="s">
        <v>470</v>
      </c>
      <c r="P1062" s="21" t="s">
        <v>28</v>
      </c>
      <c r="Q1062" s="21" t="s">
        <v>166</v>
      </c>
      <c r="R1062" s="21" t="s">
        <v>471</v>
      </c>
      <c r="S1062" s="10">
        <v>1</v>
      </c>
      <c r="T1062" s="21" t="s">
        <v>31</v>
      </c>
      <c r="U1062" s="21" t="s">
        <v>31</v>
      </c>
      <c r="V1062" s="21" t="s">
        <v>31</v>
      </c>
      <c r="W1062" s="21" t="s">
        <v>31</v>
      </c>
      <c r="X1062" s="10"/>
      <c r="Y1062" s="28">
        <f t="shared" si="10"/>
        <v>1.609375</v>
      </c>
      <c r="Z1062" s="10"/>
      <c r="AA1062" s="28"/>
      <c r="AB1062" s="28"/>
      <c r="AC1062" s="28">
        <f>32*Y1062*F1062</f>
        <v>103</v>
      </c>
      <c r="AD1062" s="10"/>
      <c r="AE1062" s="49"/>
      <c r="AF1062" s="45"/>
      <c r="AG1062" s="45"/>
      <c r="AH1062" s="45"/>
      <c r="AI1062" s="45"/>
      <c r="AJ1062" s="45"/>
      <c r="AK1062" s="45"/>
      <c r="AL1062" s="45"/>
      <c r="AM1062" s="45"/>
      <c r="AN1062" s="45"/>
      <c r="AO1062" s="45"/>
      <c r="AP1062" s="45"/>
      <c r="AQ1062" s="45"/>
      <c r="AR1062" s="45"/>
      <c r="AS1062" s="45"/>
      <c r="AT1062" s="45"/>
      <c r="AU1062" s="45"/>
      <c r="AV1062" s="45"/>
      <c r="AW1062" s="45"/>
      <c r="AX1062" s="45"/>
      <c r="AY1062" s="45"/>
      <c r="AZ1062" s="45"/>
      <c r="BA1062" s="45"/>
      <c r="BB1062" s="45"/>
      <c r="BC1062" s="45"/>
      <c r="BD1062" s="45"/>
      <c r="BE1062" s="45"/>
      <c r="BF1062" s="45"/>
      <c r="BG1062" s="45"/>
      <c r="BH1062" s="45"/>
      <c r="BI1062" s="45"/>
      <c r="BJ1062" s="45"/>
      <c r="BK1062" s="45"/>
      <c r="BL1062" s="45"/>
      <c r="BM1062" s="45"/>
      <c r="BN1062" s="45"/>
      <c r="BO1062" s="45"/>
      <c r="BP1062" s="45"/>
      <c r="BQ1062" s="45"/>
      <c r="BR1062" s="45"/>
      <c r="BS1062" s="45"/>
      <c r="BT1062" s="45"/>
      <c r="BU1062" s="45"/>
      <c r="BV1062" s="45"/>
      <c r="BW1062" s="45"/>
      <c r="BX1062" s="45"/>
      <c r="BY1062" s="45"/>
      <c r="BZ1062" s="45"/>
      <c r="CA1062" s="45"/>
      <c r="CB1062" s="45"/>
      <c r="CC1062" s="45"/>
      <c r="CD1062" s="45"/>
      <c r="CE1062" s="45"/>
      <c r="CF1062" s="45"/>
      <c r="CG1062" s="45"/>
    </row>
    <row r="1063" spans="1:85" s="46" customFormat="1" outlineLevel="2" x14ac:dyDescent="0.15">
      <c r="A1063" s="10"/>
      <c r="B1063" s="21"/>
      <c r="C1063" s="26"/>
      <c r="D1063" s="21"/>
      <c r="E1063" s="21" t="s">
        <v>2789</v>
      </c>
      <c r="F1063" s="10"/>
      <c r="G1063" s="21" t="s">
        <v>401</v>
      </c>
      <c r="H1063" s="71" t="s">
        <v>402</v>
      </c>
      <c r="I1063" s="21"/>
      <c r="J1063" s="21"/>
      <c r="K1063" s="21"/>
      <c r="L1063" s="10"/>
      <c r="M1063" s="10"/>
      <c r="N1063" s="21"/>
      <c r="O1063" s="21"/>
      <c r="P1063" s="21"/>
      <c r="Q1063" s="21"/>
      <c r="R1063" s="21"/>
      <c r="S1063" s="10"/>
      <c r="T1063" s="21"/>
      <c r="U1063" s="21"/>
      <c r="V1063" s="21"/>
      <c r="W1063" s="21"/>
      <c r="X1063" s="10"/>
      <c r="Y1063" s="28"/>
      <c r="Z1063" s="10"/>
      <c r="AA1063" s="28"/>
      <c r="AB1063" s="28"/>
      <c r="AC1063" s="28">
        <v>70</v>
      </c>
      <c r="AD1063" s="10"/>
      <c r="AE1063" s="49"/>
      <c r="AF1063" s="45"/>
      <c r="AG1063" s="45"/>
      <c r="AH1063" s="45"/>
      <c r="AI1063" s="45"/>
      <c r="AJ1063" s="45"/>
      <c r="AK1063" s="45"/>
      <c r="AL1063" s="45"/>
      <c r="AM1063" s="45"/>
      <c r="AN1063" s="45"/>
      <c r="AO1063" s="45"/>
      <c r="AP1063" s="45"/>
      <c r="AQ1063" s="45"/>
      <c r="AR1063" s="45"/>
      <c r="AS1063" s="45"/>
      <c r="AT1063" s="45"/>
      <c r="AU1063" s="45"/>
      <c r="AV1063" s="45"/>
      <c r="AW1063" s="45"/>
      <c r="AX1063" s="45"/>
      <c r="AY1063" s="45"/>
      <c r="AZ1063" s="45"/>
      <c r="BA1063" s="45"/>
      <c r="BB1063" s="45"/>
      <c r="BC1063" s="45"/>
      <c r="BD1063" s="45"/>
      <c r="BE1063" s="45"/>
      <c r="BF1063" s="45"/>
      <c r="BG1063" s="45"/>
      <c r="BH1063" s="45"/>
      <c r="BI1063" s="45"/>
      <c r="BJ1063" s="45"/>
      <c r="BK1063" s="45"/>
      <c r="BL1063" s="45"/>
      <c r="BM1063" s="45"/>
      <c r="BN1063" s="45"/>
      <c r="BO1063" s="45"/>
      <c r="BP1063" s="45"/>
      <c r="BQ1063" s="45"/>
      <c r="BR1063" s="45"/>
      <c r="BS1063" s="45"/>
      <c r="BT1063" s="45"/>
      <c r="BU1063" s="45"/>
      <c r="BV1063" s="45"/>
      <c r="BW1063" s="45"/>
      <c r="BX1063" s="45"/>
      <c r="BY1063" s="45"/>
      <c r="BZ1063" s="45"/>
      <c r="CA1063" s="45"/>
      <c r="CB1063" s="45"/>
      <c r="CC1063" s="45"/>
      <c r="CD1063" s="45"/>
      <c r="CE1063" s="45"/>
      <c r="CF1063" s="45"/>
      <c r="CG1063" s="45"/>
    </row>
    <row r="1064" spans="1:85" s="46" customFormat="1" outlineLevel="1" x14ac:dyDescent="0.15">
      <c r="A1064" s="10"/>
      <c r="B1064" s="21"/>
      <c r="C1064" s="26"/>
      <c r="D1064" s="21"/>
      <c r="E1064" s="21"/>
      <c r="F1064" s="10"/>
      <c r="G1064" s="88" t="s">
        <v>3209</v>
      </c>
      <c r="H1064" s="71"/>
      <c r="I1064" s="21"/>
      <c r="J1064" s="21"/>
      <c r="K1064" s="21"/>
      <c r="L1064" s="10"/>
      <c r="M1064" s="10"/>
      <c r="N1064" s="21"/>
      <c r="O1064" s="21"/>
      <c r="P1064" s="21"/>
      <c r="Q1064" s="21"/>
      <c r="R1064" s="21"/>
      <c r="S1064" s="10"/>
      <c r="T1064" s="21"/>
      <c r="U1064" s="21"/>
      <c r="V1064" s="21"/>
      <c r="W1064" s="21"/>
      <c r="X1064" s="10"/>
      <c r="Y1064" s="28"/>
      <c r="Z1064" s="10"/>
      <c r="AA1064" s="28"/>
      <c r="AB1064" s="28"/>
      <c r="AC1064" s="28">
        <f>SUBTOTAL(9,AC1056:AC1063)</f>
        <v>595.72873617630648</v>
      </c>
      <c r="AD1064" s="10"/>
      <c r="AE1064" s="49"/>
      <c r="AF1064" s="45"/>
      <c r="AG1064" s="45"/>
      <c r="AH1064" s="45"/>
      <c r="AI1064" s="45"/>
      <c r="AJ1064" s="45"/>
      <c r="AK1064" s="45"/>
      <c r="AL1064" s="45"/>
      <c r="AM1064" s="45"/>
      <c r="AN1064" s="45"/>
      <c r="AO1064" s="45"/>
      <c r="AP1064" s="45"/>
      <c r="AQ1064" s="45"/>
      <c r="AR1064" s="45"/>
      <c r="AS1064" s="45"/>
      <c r="AT1064" s="45"/>
      <c r="AU1064" s="45"/>
      <c r="AV1064" s="45"/>
      <c r="AW1064" s="45"/>
      <c r="AX1064" s="45"/>
      <c r="AY1064" s="45"/>
      <c r="AZ1064" s="45"/>
      <c r="BA1064" s="45"/>
      <c r="BB1064" s="45"/>
      <c r="BC1064" s="45"/>
      <c r="BD1064" s="45"/>
      <c r="BE1064" s="45"/>
      <c r="BF1064" s="45"/>
      <c r="BG1064" s="45"/>
      <c r="BH1064" s="45"/>
      <c r="BI1064" s="45"/>
      <c r="BJ1064" s="45"/>
      <c r="BK1064" s="45"/>
      <c r="BL1064" s="45"/>
      <c r="BM1064" s="45"/>
      <c r="BN1064" s="45"/>
      <c r="BO1064" s="45"/>
      <c r="BP1064" s="45"/>
      <c r="BQ1064" s="45"/>
      <c r="BR1064" s="45"/>
      <c r="BS1064" s="45"/>
      <c r="BT1064" s="45"/>
      <c r="BU1064" s="45"/>
      <c r="BV1064" s="45"/>
      <c r="BW1064" s="45"/>
      <c r="BX1064" s="45"/>
      <c r="BY1064" s="45"/>
      <c r="BZ1064" s="45"/>
      <c r="CA1064" s="45"/>
      <c r="CB1064" s="45"/>
      <c r="CC1064" s="45"/>
      <c r="CD1064" s="45"/>
      <c r="CE1064" s="45"/>
      <c r="CF1064" s="45"/>
      <c r="CG1064" s="45"/>
    </row>
    <row r="1065" spans="1:85" s="46" customFormat="1" outlineLevel="2" x14ac:dyDescent="0.15">
      <c r="A1065" s="10">
        <v>2015</v>
      </c>
      <c r="B1065" s="21" t="s">
        <v>475</v>
      </c>
      <c r="C1065" s="26" t="s">
        <v>476</v>
      </c>
      <c r="D1065" s="21" t="s">
        <v>1379</v>
      </c>
      <c r="E1065" s="21" t="s">
        <v>2280</v>
      </c>
      <c r="F1065" s="10">
        <v>3</v>
      </c>
      <c r="G1065" s="21" t="s">
        <v>490</v>
      </c>
      <c r="H1065" s="71" t="s">
        <v>491</v>
      </c>
      <c r="I1065" s="21" t="s">
        <v>23</v>
      </c>
      <c r="J1065" s="21" t="s">
        <v>24</v>
      </c>
      <c r="K1065" s="21" t="s">
        <v>25</v>
      </c>
      <c r="L1065" s="10">
        <v>23</v>
      </c>
      <c r="M1065" s="10">
        <v>29</v>
      </c>
      <c r="N1065" s="21" t="s">
        <v>87</v>
      </c>
      <c r="O1065" s="21" t="s">
        <v>492</v>
      </c>
      <c r="P1065" s="21" t="s">
        <v>28</v>
      </c>
      <c r="Q1065" s="21" t="s">
        <v>391</v>
      </c>
      <c r="R1065" s="21" t="s">
        <v>493</v>
      </c>
      <c r="S1065" s="10">
        <v>1</v>
      </c>
      <c r="T1065" s="10">
        <v>48</v>
      </c>
      <c r="U1065" s="10">
        <v>48</v>
      </c>
      <c r="V1065" s="21" t="s">
        <v>31</v>
      </c>
      <c r="W1065" s="21" t="s">
        <v>31</v>
      </c>
      <c r="X1065" s="10"/>
      <c r="Y1065" s="28">
        <f>IF(M1065&lt;25,1,1+(M1065-25)/M1065)</f>
        <v>1.1379310344827587</v>
      </c>
      <c r="Z1065" s="10">
        <v>1</v>
      </c>
      <c r="AA1065" s="28">
        <f>U1065*Y1065*Z1065</f>
        <v>54.620689655172413</v>
      </c>
      <c r="AB1065" s="28"/>
      <c r="AC1065" s="28">
        <f>AA1065+AB1065</f>
        <v>54.620689655172413</v>
      </c>
      <c r="AD1065" s="10"/>
      <c r="AE1065" s="49"/>
      <c r="AF1065" s="45"/>
      <c r="AG1065" s="45"/>
      <c r="AH1065" s="45"/>
      <c r="AI1065" s="45"/>
      <c r="AJ1065" s="45"/>
      <c r="AK1065" s="45"/>
      <c r="AL1065" s="45"/>
      <c r="AM1065" s="45"/>
      <c r="AN1065" s="45"/>
      <c r="AO1065" s="45"/>
      <c r="AP1065" s="45"/>
      <c r="AQ1065" s="45"/>
      <c r="AR1065" s="45"/>
      <c r="AS1065" s="45"/>
      <c r="AT1065" s="45"/>
      <c r="AU1065" s="45"/>
      <c r="AV1065" s="45"/>
      <c r="AW1065" s="45"/>
      <c r="AX1065" s="45"/>
      <c r="AY1065" s="45"/>
      <c r="AZ1065" s="45"/>
      <c r="BA1065" s="45"/>
      <c r="BB1065" s="45"/>
      <c r="BC1065" s="45"/>
      <c r="BD1065" s="45"/>
      <c r="BE1065" s="45"/>
      <c r="BF1065" s="45"/>
      <c r="BG1065" s="45"/>
      <c r="BH1065" s="45"/>
      <c r="BI1065" s="45"/>
      <c r="BJ1065" s="45"/>
      <c r="BK1065" s="45"/>
      <c r="BL1065" s="45"/>
      <c r="BM1065" s="45"/>
      <c r="BN1065" s="45"/>
      <c r="BO1065" s="45"/>
      <c r="BP1065" s="45"/>
      <c r="BQ1065" s="45"/>
      <c r="BR1065" s="45"/>
      <c r="BS1065" s="45"/>
      <c r="BT1065" s="45"/>
      <c r="BU1065" s="45"/>
      <c r="BV1065" s="45"/>
      <c r="BW1065" s="45"/>
      <c r="BX1065" s="45"/>
      <c r="BY1065" s="45"/>
      <c r="BZ1065" s="45"/>
      <c r="CA1065" s="45"/>
      <c r="CB1065" s="45"/>
      <c r="CC1065" s="45"/>
      <c r="CD1065" s="45"/>
      <c r="CE1065" s="45"/>
      <c r="CF1065" s="45"/>
      <c r="CG1065" s="45"/>
    </row>
    <row r="1066" spans="1:85" s="46" customFormat="1" outlineLevel="2" x14ac:dyDescent="0.15">
      <c r="A1066" s="10">
        <v>2015</v>
      </c>
      <c r="B1066" s="21" t="s">
        <v>1619</v>
      </c>
      <c r="C1066" s="26" t="s">
        <v>1620</v>
      </c>
      <c r="D1066" s="21" t="s">
        <v>1413</v>
      </c>
      <c r="E1066" s="21" t="s">
        <v>2280</v>
      </c>
      <c r="F1066" s="10">
        <v>3</v>
      </c>
      <c r="G1066" s="21" t="s">
        <v>490</v>
      </c>
      <c r="H1066" s="71" t="s">
        <v>491</v>
      </c>
      <c r="I1066" s="21" t="s">
        <v>23</v>
      </c>
      <c r="J1066" s="21" t="s">
        <v>24</v>
      </c>
      <c r="K1066" s="21" t="s">
        <v>25</v>
      </c>
      <c r="L1066" s="10">
        <v>50</v>
      </c>
      <c r="M1066" s="10">
        <v>60</v>
      </c>
      <c r="N1066" s="21" t="s">
        <v>1568</v>
      </c>
      <c r="O1066" s="21" t="s">
        <v>533</v>
      </c>
      <c r="P1066" s="21" t="s">
        <v>28</v>
      </c>
      <c r="Q1066" s="21" t="s">
        <v>42</v>
      </c>
      <c r="R1066" s="21" t="s">
        <v>2054</v>
      </c>
      <c r="S1066" s="10">
        <v>1</v>
      </c>
      <c r="T1066" s="10">
        <v>48</v>
      </c>
      <c r="U1066" s="10">
        <v>48</v>
      </c>
      <c r="V1066" s="21" t="s">
        <v>31</v>
      </c>
      <c r="W1066" s="21" t="s">
        <v>31</v>
      </c>
      <c r="X1066" s="10"/>
      <c r="Y1066" s="28">
        <f>IF(M1066&lt;25,1,1+(M1066-25)/M1066)</f>
        <v>1.5833333333333335</v>
      </c>
      <c r="Z1066" s="10">
        <v>1</v>
      </c>
      <c r="AA1066" s="28">
        <f>U1066*Y1066*Z1066</f>
        <v>76</v>
      </c>
      <c r="AB1066" s="28"/>
      <c r="AC1066" s="28">
        <f>AA1066+AB1066</f>
        <v>76</v>
      </c>
      <c r="AD1066" s="10"/>
      <c r="AE1066" s="49"/>
      <c r="AF1066" s="45"/>
      <c r="AG1066" s="45"/>
      <c r="AH1066" s="45"/>
      <c r="AI1066" s="45"/>
      <c r="AJ1066" s="45"/>
      <c r="AK1066" s="45"/>
      <c r="AL1066" s="45"/>
      <c r="AM1066" s="45"/>
      <c r="AN1066" s="45"/>
      <c r="AO1066" s="45"/>
      <c r="AP1066" s="45"/>
      <c r="AQ1066" s="45"/>
      <c r="AR1066" s="45"/>
      <c r="AS1066" s="45"/>
      <c r="AT1066" s="45"/>
      <c r="AU1066" s="45"/>
      <c r="AV1066" s="45"/>
      <c r="AW1066" s="45"/>
      <c r="AX1066" s="45"/>
      <c r="AY1066" s="45"/>
      <c r="AZ1066" s="45"/>
      <c r="BA1066" s="45"/>
      <c r="BB1066" s="45"/>
      <c r="BC1066" s="45"/>
      <c r="BD1066" s="45"/>
      <c r="BE1066" s="45"/>
      <c r="BF1066" s="45"/>
      <c r="BG1066" s="45"/>
      <c r="BH1066" s="45"/>
      <c r="BI1066" s="45"/>
      <c r="BJ1066" s="45"/>
      <c r="BK1066" s="45"/>
      <c r="BL1066" s="45"/>
      <c r="BM1066" s="45"/>
      <c r="BN1066" s="45"/>
      <c r="BO1066" s="45"/>
      <c r="BP1066" s="45"/>
      <c r="BQ1066" s="45"/>
      <c r="BR1066" s="45"/>
      <c r="BS1066" s="45"/>
      <c r="BT1066" s="45"/>
      <c r="BU1066" s="45"/>
      <c r="BV1066" s="45"/>
      <c r="BW1066" s="45"/>
      <c r="BX1066" s="45"/>
      <c r="BY1066" s="45"/>
      <c r="BZ1066" s="45"/>
      <c r="CA1066" s="45"/>
      <c r="CB1066" s="45"/>
      <c r="CC1066" s="45"/>
      <c r="CD1066" s="45"/>
      <c r="CE1066" s="45"/>
      <c r="CF1066" s="45"/>
      <c r="CG1066" s="45"/>
    </row>
    <row r="1067" spans="1:85" s="46" customFormat="1" outlineLevel="2" x14ac:dyDescent="0.15">
      <c r="A1067" s="21"/>
      <c r="B1067" s="21"/>
      <c r="C1067" s="21" t="s">
        <v>2617</v>
      </c>
      <c r="D1067" s="21" t="s">
        <v>2580</v>
      </c>
      <c r="E1067" s="21" t="s">
        <v>2581</v>
      </c>
      <c r="F1067" s="21"/>
      <c r="G1067" s="21" t="s">
        <v>490</v>
      </c>
      <c r="H1067" s="71" t="s">
        <v>2621</v>
      </c>
      <c r="I1067" s="21"/>
      <c r="J1067" s="21"/>
      <c r="K1067" s="21"/>
      <c r="L1067" s="21"/>
      <c r="M1067" s="21"/>
      <c r="N1067" s="21"/>
      <c r="O1067" s="21"/>
      <c r="P1067" s="21"/>
      <c r="Q1067" s="21"/>
      <c r="R1067" s="21"/>
      <c r="S1067" s="21"/>
      <c r="T1067" s="21"/>
      <c r="U1067" s="21"/>
      <c r="V1067" s="21"/>
      <c r="W1067" s="21"/>
      <c r="X1067" s="21"/>
      <c r="Y1067" s="21"/>
      <c r="Z1067" s="21"/>
      <c r="AA1067" s="21"/>
      <c r="AB1067" s="21" t="s">
        <v>29</v>
      </c>
      <c r="AC1067" s="21">
        <v>18.670000000000002</v>
      </c>
      <c r="AD1067" s="21" t="s">
        <v>2745</v>
      </c>
      <c r="AE1067" s="49"/>
      <c r="AF1067" s="45"/>
      <c r="AG1067" s="45"/>
      <c r="AH1067" s="45"/>
      <c r="AI1067" s="45"/>
      <c r="AJ1067" s="45"/>
      <c r="AK1067" s="45"/>
      <c r="AL1067" s="45"/>
      <c r="AM1067" s="45"/>
      <c r="AN1067" s="45"/>
      <c r="AO1067" s="45"/>
      <c r="AP1067" s="45"/>
      <c r="AQ1067" s="45"/>
      <c r="AR1067" s="45"/>
      <c r="AS1067" s="45"/>
      <c r="AT1067" s="45"/>
      <c r="AU1067" s="45"/>
      <c r="AV1067" s="45"/>
      <c r="AW1067" s="45"/>
      <c r="AX1067" s="45"/>
      <c r="AY1067" s="45"/>
      <c r="AZ1067" s="45"/>
      <c r="BA1067" s="45"/>
      <c r="BB1067" s="45"/>
      <c r="BC1067" s="45"/>
      <c r="BD1067" s="45"/>
      <c r="BE1067" s="45"/>
      <c r="BF1067" s="45"/>
      <c r="BG1067" s="45"/>
      <c r="BH1067" s="45"/>
      <c r="BI1067" s="45"/>
      <c r="BJ1067" s="45"/>
      <c r="BK1067" s="45"/>
      <c r="BL1067" s="45"/>
      <c r="BM1067" s="45"/>
      <c r="BN1067" s="45"/>
      <c r="BO1067" s="45"/>
      <c r="BP1067" s="45"/>
      <c r="BQ1067" s="45"/>
      <c r="BR1067" s="45"/>
      <c r="BS1067" s="45"/>
      <c r="BT1067" s="45"/>
      <c r="BU1067" s="45"/>
      <c r="BV1067" s="45"/>
      <c r="BW1067" s="45"/>
      <c r="BX1067" s="45"/>
      <c r="BY1067" s="45"/>
      <c r="BZ1067" s="45"/>
      <c r="CA1067" s="45"/>
      <c r="CB1067" s="45"/>
      <c r="CC1067" s="45"/>
      <c r="CD1067" s="45"/>
      <c r="CE1067" s="45"/>
      <c r="CF1067" s="45"/>
      <c r="CG1067" s="45"/>
    </row>
    <row r="1068" spans="1:85" s="46" customFormat="1" outlineLevel="2" x14ac:dyDescent="0.15">
      <c r="A1068" s="21"/>
      <c r="B1068" s="21"/>
      <c r="C1068" s="21" t="s">
        <v>1828</v>
      </c>
      <c r="D1068" s="21" t="s">
        <v>1380</v>
      </c>
      <c r="E1068" s="21" t="s">
        <v>2578</v>
      </c>
      <c r="F1068" s="21"/>
      <c r="G1068" s="21" t="s">
        <v>490</v>
      </c>
      <c r="H1068" s="71" t="s">
        <v>2546</v>
      </c>
      <c r="I1068" s="21"/>
      <c r="J1068" s="21"/>
      <c r="K1068" s="21"/>
      <c r="L1068" s="21"/>
      <c r="M1068" s="21"/>
      <c r="N1068" s="21"/>
      <c r="O1068" s="21"/>
      <c r="P1068" s="21"/>
      <c r="Q1068" s="21"/>
      <c r="R1068" s="21"/>
      <c r="S1068" s="21"/>
      <c r="T1068" s="21"/>
      <c r="U1068" s="21"/>
      <c r="V1068" s="21"/>
      <c r="W1068" s="21"/>
      <c r="X1068" s="21"/>
      <c r="Y1068" s="21"/>
      <c r="Z1068" s="21"/>
      <c r="AA1068" s="21"/>
      <c r="AB1068" s="21"/>
      <c r="AC1068" s="21">
        <v>24</v>
      </c>
      <c r="AD1068" s="21" t="s">
        <v>2745</v>
      </c>
      <c r="AE1068" s="49"/>
      <c r="AF1068" s="45"/>
      <c r="AG1068" s="45"/>
      <c r="AH1068" s="45"/>
      <c r="AI1068" s="45"/>
      <c r="AJ1068" s="45"/>
      <c r="AK1068" s="45"/>
      <c r="AL1068" s="45"/>
      <c r="AM1068" s="45"/>
      <c r="AN1068" s="45"/>
      <c r="AO1068" s="45"/>
      <c r="AP1068" s="45"/>
      <c r="AQ1068" s="45"/>
      <c r="AR1068" s="45"/>
      <c r="AS1068" s="45"/>
      <c r="AT1068" s="45"/>
      <c r="AU1068" s="45"/>
      <c r="AV1068" s="45"/>
      <c r="AW1068" s="45"/>
      <c r="AX1068" s="45"/>
      <c r="AY1068" s="45"/>
      <c r="AZ1068" s="45"/>
      <c r="BA1068" s="45"/>
      <c r="BB1068" s="45"/>
      <c r="BC1068" s="45"/>
      <c r="BD1068" s="45"/>
      <c r="BE1068" s="45"/>
      <c r="BF1068" s="45"/>
      <c r="BG1068" s="45"/>
      <c r="BH1068" s="45"/>
      <c r="BI1068" s="45"/>
      <c r="BJ1068" s="45"/>
      <c r="BK1068" s="45"/>
      <c r="BL1068" s="45"/>
      <c r="BM1068" s="45"/>
      <c r="BN1068" s="45"/>
      <c r="BO1068" s="45"/>
      <c r="BP1068" s="45"/>
      <c r="BQ1068" s="45"/>
      <c r="BR1068" s="45"/>
      <c r="BS1068" s="45"/>
      <c r="BT1068" s="45"/>
      <c r="BU1068" s="45"/>
      <c r="BV1068" s="45"/>
      <c r="BW1068" s="45"/>
      <c r="BX1068" s="45"/>
      <c r="BY1068" s="45"/>
      <c r="BZ1068" s="45"/>
      <c r="CA1068" s="45"/>
      <c r="CB1068" s="45"/>
      <c r="CC1068" s="45"/>
      <c r="CD1068" s="45"/>
      <c r="CE1068" s="45"/>
      <c r="CF1068" s="45"/>
      <c r="CG1068" s="45"/>
    </row>
    <row r="1069" spans="1:85" s="46" customFormat="1" outlineLevel="2" x14ac:dyDescent="0.15">
      <c r="A1069" s="10"/>
      <c r="B1069" s="10"/>
      <c r="C1069" s="25"/>
      <c r="D1069" s="10"/>
      <c r="E1069" s="27" t="s">
        <v>2320</v>
      </c>
      <c r="F1069" s="10"/>
      <c r="G1069" s="21" t="s">
        <v>490</v>
      </c>
      <c r="H1069" s="72" t="s">
        <v>491</v>
      </c>
      <c r="I1069" s="10"/>
      <c r="J1069" s="10"/>
      <c r="K1069" s="10"/>
      <c r="L1069" s="10"/>
      <c r="M1069" s="29">
        <v>2</v>
      </c>
      <c r="N1069" s="10"/>
      <c r="O1069" s="10"/>
      <c r="P1069" s="10"/>
      <c r="Q1069" s="10"/>
      <c r="R1069" s="10"/>
      <c r="S1069" s="10"/>
      <c r="T1069" s="10"/>
      <c r="U1069" s="10"/>
      <c r="V1069" s="10"/>
      <c r="W1069" s="10"/>
      <c r="X1069" s="10"/>
      <c r="Y1069" s="28"/>
      <c r="Z1069" s="10"/>
      <c r="AA1069" s="28"/>
      <c r="AB1069" s="28"/>
      <c r="AC1069" s="28">
        <f>M1069*14</f>
        <v>28</v>
      </c>
      <c r="AD1069" s="10"/>
      <c r="AE1069" s="49"/>
      <c r="AF1069" s="45"/>
      <c r="AG1069" s="45"/>
      <c r="AH1069" s="45"/>
      <c r="AI1069" s="45"/>
      <c r="AJ1069" s="45"/>
      <c r="AK1069" s="45"/>
      <c r="AL1069" s="45"/>
      <c r="AM1069" s="45"/>
      <c r="AN1069" s="45"/>
      <c r="AO1069" s="45"/>
      <c r="AP1069" s="45"/>
      <c r="AQ1069" s="45"/>
      <c r="AR1069" s="45"/>
      <c r="AS1069" s="45"/>
      <c r="AT1069" s="45"/>
      <c r="AU1069" s="45"/>
      <c r="AV1069" s="45"/>
      <c r="AW1069" s="45"/>
      <c r="AX1069" s="45"/>
      <c r="AY1069" s="45"/>
      <c r="AZ1069" s="45"/>
      <c r="BA1069" s="45"/>
      <c r="BB1069" s="45"/>
      <c r="BC1069" s="45"/>
      <c r="BD1069" s="45"/>
      <c r="BE1069" s="45"/>
      <c r="BF1069" s="45"/>
      <c r="BG1069" s="45"/>
      <c r="BH1069" s="45"/>
      <c r="BI1069" s="45"/>
      <c r="BJ1069" s="45"/>
      <c r="BK1069" s="45"/>
      <c r="BL1069" s="45"/>
      <c r="BM1069" s="45"/>
      <c r="BN1069" s="45"/>
      <c r="BO1069" s="45"/>
      <c r="BP1069" s="45"/>
      <c r="BQ1069" s="45"/>
      <c r="BR1069" s="45"/>
      <c r="BS1069" s="45"/>
      <c r="BT1069" s="45"/>
      <c r="BU1069" s="45"/>
      <c r="BV1069" s="45"/>
      <c r="BW1069" s="45"/>
      <c r="BX1069" s="45"/>
      <c r="BY1069" s="45"/>
      <c r="BZ1069" s="45"/>
      <c r="CA1069" s="45"/>
      <c r="CB1069" s="45"/>
      <c r="CC1069" s="45"/>
      <c r="CD1069" s="45"/>
      <c r="CE1069" s="45"/>
      <c r="CF1069" s="45"/>
      <c r="CG1069" s="45"/>
    </row>
    <row r="1070" spans="1:85" s="46" customFormat="1" outlineLevel="2" x14ac:dyDescent="0.15">
      <c r="A1070" s="10">
        <v>2014</v>
      </c>
      <c r="B1070" s="21" t="s">
        <v>1347</v>
      </c>
      <c r="C1070" s="26" t="s">
        <v>1348</v>
      </c>
      <c r="D1070" s="21" t="s">
        <v>1379</v>
      </c>
      <c r="E1070" s="19" t="s">
        <v>2530</v>
      </c>
      <c r="F1070" s="10" t="s">
        <v>2531</v>
      </c>
      <c r="G1070" s="21" t="s">
        <v>490</v>
      </c>
      <c r="H1070" s="74" t="s">
        <v>491</v>
      </c>
      <c r="I1070" s="52"/>
      <c r="J1070" s="52"/>
      <c r="K1070" s="52"/>
      <c r="L1070" s="52"/>
      <c r="M1070" s="51">
        <v>3</v>
      </c>
      <c r="N1070" s="53"/>
      <c r="O1070" s="53"/>
      <c r="P1070" s="53"/>
      <c r="Q1070" s="53"/>
      <c r="R1070" s="53"/>
      <c r="S1070" s="53"/>
      <c r="T1070" s="53"/>
      <c r="U1070" s="53"/>
      <c r="V1070" s="53"/>
      <c r="W1070" s="53"/>
      <c r="X1070" s="54"/>
      <c r="Y1070" s="55"/>
      <c r="Z1070" s="54"/>
      <c r="AA1070" s="55"/>
      <c r="AB1070" s="55"/>
      <c r="AC1070" s="28">
        <f>0.3*13*M1070</f>
        <v>11.7</v>
      </c>
      <c r="AD1070" s="54"/>
      <c r="AE1070" s="49"/>
      <c r="AF1070" s="45"/>
      <c r="AG1070" s="45"/>
      <c r="AH1070" s="45"/>
      <c r="AI1070" s="45"/>
      <c r="AJ1070" s="45"/>
      <c r="AK1070" s="45"/>
      <c r="AL1070" s="45"/>
      <c r="AM1070" s="45"/>
      <c r="AN1070" s="45"/>
      <c r="AO1070" s="45"/>
      <c r="AP1070" s="45"/>
      <c r="AQ1070" s="45"/>
      <c r="AR1070" s="45"/>
      <c r="AS1070" s="45"/>
      <c r="AT1070" s="45"/>
      <c r="AU1070" s="45"/>
      <c r="AV1070" s="45"/>
      <c r="AW1070" s="45"/>
      <c r="AX1070" s="45"/>
      <c r="AY1070" s="45"/>
      <c r="AZ1070" s="45"/>
      <c r="BA1070" s="45"/>
      <c r="BB1070" s="45"/>
      <c r="BC1070" s="45"/>
      <c r="BD1070" s="45"/>
      <c r="BE1070" s="45"/>
      <c r="BF1070" s="45"/>
      <c r="BG1070" s="45"/>
      <c r="BH1070" s="45"/>
      <c r="BI1070" s="45"/>
      <c r="BJ1070" s="45"/>
      <c r="BK1070" s="45"/>
      <c r="BL1070" s="45"/>
      <c r="BM1070" s="45"/>
      <c r="BN1070" s="45"/>
      <c r="BO1070" s="45"/>
      <c r="BP1070" s="45"/>
      <c r="BQ1070" s="45"/>
      <c r="BR1070" s="45"/>
      <c r="BS1070" s="45"/>
      <c r="BT1070" s="45"/>
      <c r="BU1070" s="45"/>
      <c r="BV1070" s="45"/>
      <c r="BW1070" s="45"/>
      <c r="BX1070" s="45"/>
      <c r="BY1070" s="45"/>
      <c r="BZ1070" s="45"/>
      <c r="CA1070" s="45"/>
      <c r="CB1070" s="45"/>
      <c r="CC1070" s="45"/>
      <c r="CD1070" s="45"/>
      <c r="CE1070" s="45"/>
      <c r="CF1070" s="45"/>
      <c r="CG1070" s="45"/>
    </row>
    <row r="1071" spans="1:85" s="46" customFormat="1" outlineLevel="2" x14ac:dyDescent="0.15">
      <c r="A1071" s="57"/>
      <c r="B1071" s="52"/>
      <c r="C1071" s="58"/>
      <c r="D1071" s="52"/>
      <c r="E1071" s="52" t="s">
        <v>2798</v>
      </c>
      <c r="F1071" s="52"/>
      <c r="G1071" s="21" t="s">
        <v>490</v>
      </c>
      <c r="H1071" s="78" t="s">
        <v>2991</v>
      </c>
      <c r="I1071" s="52"/>
      <c r="J1071" s="52"/>
      <c r="K1071" s="52"/>
      <c r="L1071" s="52"/>
      <c r="M1071" s="53">
        <v>14</v>
      </c>
      <c r="N1071" s="53"/>
      <c r="O1071" s="53"/>
      <c r="P1071" s="53"/>
      <c r="Q1071" s="53"/>
      <c r="R1071" s="53"/>
      <c r="S1071" s="53"/>
      <c r="T1071" s="53"/>
      <c r="U1071" s="53"/>
      <c r="V1071" s="53"/>
      <c r="W1071" s="53"/>
      <c r="X1071" s="54"/>
      <c r="Y1071" s="55"/>
      <c r="Z1071" s="54"/>
      <c r="AA1071" s="55"/>
      <c r="AB1071" s="55"/>
      <c r="AC1071" s="55">
        <f>2*M1071</f>
        <v>28</v>
      </c>
      <c r="AD1071" s="54"/>
      <c r="AE1071" s="49"/>
      <c r="AF1071" s="45"/>
      <c r="AG1071" s="45"/>
      <c r="AH1071" s="45"/>
      <c r="AI1071" s="45"/>
      <c r="AJ1071" s="45"/>
      <c r="AK1071" s="45"/>
      <c r="AL1071" s="45"/>
      <c r="AM1071" s="45"/>
      <c r="AN1071" s="45"/>
      <c r="AO1071" s="45"/>
      <c r="AP1071" s="45"/>
      <c r="AQ1071" s="45"/>
      <c r="AR1071" s="45"/>
      <c r="AS1071" s="45"/>
      <c r="AT1071" s="45"/>
      <c r="AU1071" s="45"/>
      <c r="AV1071" s="45"/>
      <c r="AW1071" s="45"/>
      <c r="AX1071" s="45"/>
      <c r="AY1071" s="45"/>
      <c r="AZ1071" s="45"/>
      <c r="BA1071" s="45"/>
      <c r="BB1071" s="45"/>
      <c r="BC1071" s="45"/>
      <c r="BD1071" s="45"/>
      <c r="BE1071" s="45"/>
      <c r="BF1071" s="45"/>
      <c r="BG1071" s="45"/>
      <c r="BH1071" s="45"/>
      <c r="BI1071" s="45"/>
      <c r="BJ1071" s="45"/>
      <c r="BK1071" s="45"/>
      <c r="BL1071" s="45"/>
      <c r="BM1071" s="45"/>
      <c r="BN1071" s="45"/>
      <c r="BO1071" s="45"/>
      <c r="BP1071" s="45"/>
      <c r="BQ1071" s="45"/>
      <c r="BR1071" s="45"/>
      <c r="BS1071" s="45"/>
      <c r="BT1071" s="45"/>
      <c r="BU1071" s="45"/>
      <c r="BV1071" s="45"/>
      <c r="BW1071" s="45"/>
      <c r="BX1071" s="45"/>
      <c r="BY1071" s="45"/>
      <c r="BZ1071" s="45"/>
      <c r="CA1071" s="45"/>
      <c r="CB1071" s="45"/>
      <c r="CC1071" s="45"/>
      <c r="CD1071" s="45"/>
      <c r="CE1071" s="45"/>
      <c r="CF1071" s="45"/>
      <c r="CG1071" s="45"/>
    </row>
    <row r="1072" spans="1:85" s="46" customFormat="1" outlineLevel="1" x14ac:dyDescent="0.15">
      <c r="A1072" s="57"/>
      <c r="B1072" s="52"/>
      <c r="C1072" s="58"/>
      <c r="D1072" s="52"/>
      <c r="E1072" s="52"/>
      <c r="F1072" s="52"/>
      <c r="G1072" s="88" t="s">
        <v>3210</v>
      </c>
      <c r="H1072" s="78"/>
      <c r="I1072" s="52"/>
      <c r="J1072" s="52"/>
      <c r="K1072" s="52"/>
      <c r="L1072" s="52"/>
      <c r="M1072" s="53"/>
      <c r="N1072" s="53"/>
      <c r="O1072" s="53"/>
      <c r="P1072" s="53"/>
      <c r="Q1072" s="53"/>
      <c r="R1072" s="53"/>
      <c r="S1072" s="53"/>
      <c r="T1072" s="53"/>
      <c r="U1072" s="53"/>
      <c r="V1072" s="53"/>
      <c r="W1072" s="53"/>
      <c r="X1072" s="54"/>
      <c r="Y1072" s="55"/>
      <c r="Z1072" s="54"/>
      <c r="AA1072" s="55"/>
      <c r="AB1072" s="55"/>
      <c r="AC1072" s="55">
        <f>SUBTOTAL(9,AC1065:AC1071)</f>
        <v>240.99068965517239</v>
      </c>
      <c r="AD1072" s="54"/>
      <c r="AE1072" s="49"/>
      <c r="AF1072" s="45"/>
      <c r="AG1072" s="45"/>
      <c r="AH1072" s="45"/>
      <c r="AI1072" s="45"/>
      <c r="AJ1072" s="45"/>
      <c r="AK1072" s="45"/>
      <c r="AL1072" s="45"/>
      <c r="AM1072" s="45"/>
      <c r="AN1072" s="45"/>
      <c r="AO1072" s="45"/>
      <c r="AP1072" s="45"/>
      <c r="AQ1072" s="45"/>
      <c r="AR1072" s="45"/>
      <c r="AS1072" s="45"/>
      <c r="AT1072" s="45"/>
      <c r="AU1072" s="45"/>
      <c r="AV1072" s="45"/>
      <c r="AW1072" s="45"/>
      <c r="AX1072" s="45"/>
      <c r="AY1072" s="45"/>
      <c r="AZ1072" s="45"/>
      <c r="BA1072" s="45"/>
      <c r="BB1072" s="45"/>
      <c r="BC1072" s="45"/>
      <c r="BD1072" s="45"/>
      <c r="BE1072" s="45"/>
      <c r="BF1072" s="45"/>
      <c r="BG1072" s="45"/>
      <c r="BH1072" s="45"/>
      <c r="BI1072" s="45"/>
      <c r="BJ1072" s="45"/>
      <c r="BK1072" s="45"/>
      <c r="BL1072" s="45"/>
      <c r="BM1072" s="45"/>
      <c r="BN1072" s="45"/>
      <c r="BO1072" s="45"/>
      <c r="BP1072" s="45"/>
      <c r="BQ1072" s="45"/>
      <c r="BR1072" s="45"/>
      <c r="BS1072" s="45"/>
      <c r="BT1072" s="45"/>
      <c r="BU1072" s="45"/>
      <c r="BV1072" s="45"/>
      <c r="BW1072" s="45"/>
      <c r="BX1072" s="45"/>
      <c r="BY1072" s="45"/>
      <c r="BZ1072" s="45"/>
      <c r="CA1072" s="45"/>
      <c r="CB1072" s="45"/>
      <c r="CC1072" s="45"/>
      <c r="CD1072" s="45"/>
      <c r="CE1072" s="45"/>
      <c r="CF1072" s="45"/>
      <c r="CG1072" s="45"/>
    </row>
    <row r="1073" spans="1:85" s="46" customFormat="1" outlineLevel="2" x14ac:dyDescent="0.15">
      <c r="A1073" s="10">
        <v>2014</v>
      </c>
      <c r="B1073" s="21" t="s">
        <v>1469</v>
      </c>
      <c r="C1073" s="26" t="s">
        <v>1470</v>
      </c>
      <c r="D1073" s="21" t="s">
        <v>1413</v>
      </c>
      <c r="E1073" s="21" t="s">
        <v>2287</v>
      </c>
      <c r="F1073" s="10">
        <v>2</v>
      </c>
      <c r="G1073" s="21" t="s">
        <v>1471</v>
      </c>
      <c r="H1073" s="71" t="s">
        <v>1472</v>
      </c>
      <c r="I1073" s="21" t="s">
        <v>23</v>
      </c>
      <c r="J1073" s="21" t="s">
        <v>24</v>
      </c>
      <c r="K1073" s="21" t="s">
        <v>45</v>
      </c>
      <c r="L1073" s="10">
        <v>38</v>
      </c>
      <c r="M1073" s="10">
        <v>15</v>
      </c>
      <c r="N1073" s="21" t="s">
        <v>1473</v>
      </c>
      <c r="O1073" s="21" t="s">
        <v>361</v>
      </c>
      <c r="P1073" s="21" t="s">
        <v>28</v>
      </c>
      <c r="Q1073" s="21" t="s">
        <v>1360</v>
      </c>
      <c r="R1073" s="21" t="s">
        <v>1474</v>
      </c>
      <c r="S1073" s="10">
        <v>1</v>
      </c>
      <c r="T1073" s="10">
        <v>32</v>
      </c>
      <c r="U1073" s="10">
        <v>24</v>
      </c>
      <c r="V1073" s="10">
        <v>8</v>
      </c>
      <c r="W1073" s="21" t="s">
        <v>31</v>
      </c>
      <c r="X1073" s="10">
        <v>1</v>
      </c>
      <c r="Y1073" s="28">
        <f>IF(M1073&lt;25,1,1+(M1073-25)/M1073)</f>
        <v>1</v>
      </c>
      <c r="Z1073" s="10">
        <v>1</v>
      </c>
      <c r="AA1073" s="28">
        <f>U1073*Y1073*Z1073</f>
        <v>24</v>
      </c>
      <c r="AB1073" s="28">
        <f>X1073*V1073*Y1073</f>
        <v>8</v>
      </c>
      <c r="AC1073" s="28">
        <f>AA1073+AB1073</f>
        <v>32</v>
      </c>
      <c r="AD1073" s="10"/>
      <c r="AE1073" s="49"/>
      <c r="AF1073" s="45"/>
      <c r="AG1073" s="45"/>
      <c r="AH1073" s="45"/>
      <c r="AI1073" s="45"/>
      <c r="AJ1073" s="45"/>
      <c r="AK1073" s="45"/>
      <c r="AL1073" s="45"/>
      <c r="AM1073" s="45"/>
      <c r="AN1073" s="45"/>
      <c r="AO1073" s="45"/>
      <c r="AP1073" s="45"/>
      <c r="AQ1073" s="45"/>
      <c r="AR1073" s="45"/>
      <c r="AS1073" s="45"/>
      <c r="AT1073" s="45"/>
      <c r="AU1073" s="45"/>
      <c r="AV1073" s="45"/>
      <c r="AW1073" s="45"/>
      <c r="AX1073" s="45"/>
      <c r="AY1073" s="45"/>
      <c r="AZ1073" s="45"/>
      <c r="BA1073" s="45"/>
      <c r="BB1073" s="45"/>
      <c r="BC1073" s="45"/>
      <c r="BD1073" s="45"/>
      <c r="BE1073" s="45"/>
      <c r="BF1073" s="45"/>
      <c r="BG1073" s="45"/>
      <c r="BH1073" s="45"/>
      <c r="BI1073" s="45"/>
      <c r="BJ1073" s="45"/>
      <c r="BK1073" s="45"/>
      <c r="BL1073" s="45"/>
      <c r="BM1073" s="45"/>
      <c r="BN1073" s="45"/>
      <c r="BO1073" s="45"/>
      <c r="BP1073" s="45"/>
      <c r="BQ1073" s="45"/>
      <c r="BR1073" s="45"/>
      <c r="BS1073" s="45"/>
      <c r="BT1073" s="45"/>
      <c r="BU1073" s="45"/>
      <c r="BV1073" s="45"/>
      <c r="BW1073" s="45"/>
      <c r="BX1073" s="45"/>
      <c r="BY1073" s="45"/>
      <c r="BZ1073" s="45"/>
      <c r="CA1073" s="45"/>
      <c r="CB1073" s="45"/>
      <c r="CC1073" s="45"/>
      <c r="CD1073" s="45"/>
      <c r="CE1073" s="45"/>
      <c r="CF1073" s="45"/>
      <c r="CG1073" s="45"/>
    </row>
    <row r="1074" spans="1:85" s="18" customFormat="1" outlineLevel="2" x14ac:dyDescent="0.15">
      <c r="A1074" s="10"/>
      <c r="B1074" s="10"/>
      <c r="C1074" s="25"/>
      <c r="D1074" s="10"/>
      <c r="E1074" s="27" t="s">
        <v>2320</v>
      </c>
      <c r="F1074" s="10"/>
      <c r="G1074" s="21" t="s">
        <v>1471</v>
      </c>
      <c r="H1074" s="72" t="s">
        <v>1472</v>
      </c>
      <c r="I1074" s="10"/>
      <c r="J1074" s="10"/>
      <c r="K1074" s="10"/>
      <c r="L1074" s="10"/>
      <c r="M1074" s="29">
        <v>3</v>
      </c>
      <c r="N1074" s="10"/>
      <c r="O1074" s="10"/>
      <c r="P1074" s="10"/>
      <c r="Q1074" s="10"/>
      <c r="R1074" s="10"/>
      <c r="S1074" s="10"/>
      <c r="T1074" s="10"/>
      <c r="U1074" s="10"/>
      <c r="V1074" s="10"/>
      <c r="W1074" s="10"/>
      <c r="X1074" s="10"/>
      <c r="Y1074" s="28"/>
      <c r="Z1074" s="10"/>
      <c r="AA1074" s="28"/>
      <c r="AB1074" s="28"/>
      <c r="AC1074" s="28">
        <f>M1074*14</f>
        <v>42</v>
      </c>
      <c r="AD1074" s="10"/>
      <c r="AE1074" s="49"/>
      <c r="AF1074" s="39"/>
      <c r="AG1074" s="39"/>
      <c r="AH1074" s="39"/>
      <c r="AI1074" s="39"/>
      <c r="AJ1074" s="39"/>
      <c r="AK1074" s="39"/>
      <c r="AL1074" s="39"/>
      <c r="AM1074" s="39"/>
      <c r="AN1074" s="39"/>
      <c r="AO1074" s="39"/>
      <c r="AP1074" s="39"/>
      <c r="AQ1074" s="39"/>
      <c r="AR1074" s="39"/>
      <c r="AS1074" s="39"/>
      <c r="AT1074" s="39"/>
      <c r="AU1074" s="39"/>
      <c r="AV1074" s="39"/>
      <c r="AW1074" s="39"/>
      <c r="AX1074" s="39"/>
      <c r="AY1074" s="39"/>
      <c r="AZ1074" s="39"/>
      <c r="BA1074" s="39"/>
      <c r="BB1074" s="39"/>
      <c r="BC1074" s="39"/>
      <c r="BD1074" s="39"/>
      <c r="BE1074" s="39"/>
      <c r="BF1074" s="39"/>
      <c r="BG1074" s="39"/>
      <c r="BH1074" s="39"/>
      <c r="BI1074" s="39"/>
      <c r="BJ1074" s="39"/>
      <c r="BK1074" s="39"/>
      <c r="BL1074" s="39"/>
      <c r="BM1074" s="39"/>
      <c r="BN1074" s="39"/>
      <c r="BO1074" s="39"/>
      <c r="BP1074" s="39"/>
      <c r="BQ1074" s="39"/>
      <c r="BR1074" s="39"/>
      <c r="BS1074" s="39"/>
      <c r="BT1074" s="39"/>
      <c r="BU1074" s="39"/>
      <c r="BV1074" s="39"/>
      <c r="BW1074" s="39"/>
      <c r="BX1074" s="39"/>
      <c r="BY1074" s="39"/>
      <c r="BZ1074" s="39"/>
      <c r="CA1074" s="39"/>
      <c r="CB1074" s="39"/>
      <c r="CC1074" s="39"/>
      <c r="CD1074" s="39"/>
      <c r="CE1074" s="39"/>
      <c r="CF1074" s="39"/>
      <c r="CG1074" s="39"/>
    </row>
    <row r="1075" spans="1:85" s="46" customFormat="1" outlineLevel="2" x14ac:dyDescent="0.15">
      <c r="A1075" s="10">
        <v>2014</v>
      </c>
      <c r="B1075" s="21" t="s">
        <v>1347</v>
      </c>
      <c r="C1075" s="26" t="s">
        <v>1348</v>
      </c>
      <c r="D1075" s="21" t="s">
        <v>1379</v>
      </c>
      <c r="E1075" s="19" t="s">
        <v>2530</v>
      </c>
      <c r="F1075" s="10" t="s">
        <v>2531</v>
      </c>
      <c r="G1075" s="21" t="s">
        <v>1471</v>
      </c>
      <c r="H1075" s="74" t="s">
        <v>1472</v>
      </c>
      <c r="I1075" s="52"/>
      <c r="J1075" s="52"/>
      <c r="K1075" s="52"/>
      <c r="L1075" s="52"/>
      <c r="M1075" s="51">
        <v>2</v>
      </c>
      <c r="N1075" s="53"/>
      <c r="O1075" s="53"/>
      <c r="P1075" s="53"/>
      <c r="Q1075" s="53"/>
      <c r="R1075" s="53"/>
      <c r="S1075" s="53"/>
      <c r="T1075" s="53"/>
      <c r="U1075" s="53"/>
      <c r="V1075" s="53"/>
      <c r="W1075" s="53"/>
      <c r="X1075" s="54"/>
      <c r="Y1075" s="55"/>
      <c r="Z1075" s="54"/>
      <c r="AA1075" s="55"/>
      <c r="AB1075" s="55"/>
      <c r="AC1075" s="28">
        <f>0.3*13*M1075</f>
        <v>7.8</v>
      </c>
      <c r="AD1075" s="54"/>
      <c r="AE1075" s="49"/>
      <c r="AF1075" s="45"/>
      <c r="AG1075" s="45"/>
      <c r="AH1075" s="45"/>
      <c r="AI1075" s="45"/>
      <c r="AJ1075" s="45"/>
      <c r="AK1075" s="45"/>
      <c r="AL1075" s="45"/>
      <c r="AM1075" s="45"/>
      <c r="AN1075" s="45"/>
      <c r="AO1075" s="45"/>
      <c r="AP1075" s="45"/>
      <c r="AQ1075" s="45"/>
      <c r="AR1075" s="45"/>
      <c r="AS1075" s="45"/>
      <c r="AT1075" s="45"/>
      <c r="AU1075" s="45"/>
      <c r="AV1075" s="45"/>
      <c r="AW1075" s="45"/>
      <c r="AX1075" s="45"/>
      <c r="AY1075" s="45"/>
      <c r="AZ1075" s="45"/>
      <c r="BA1075" s="45"/>
      <c r="BB1075" s="45"/>
      <c r="BC1075" s="45"/>
      <c r="BD1075" s="45"/>
      <c r="BE1075" s="45"/>
      <c r="BF1075" s="45"/>
      <c r="BG1075" s="45"/>
      <c r="BH1075" s="45"/>
      <c r="BI1075" s="45"/>
      <c r="BJ1075" s="45"/>
      <c r="BK1075" s="45"/>
      <c r="BL1075" s="45"/>
      <c r="BM1075" s="45"/>
      <c r="BN1075" s="45"/>
      <c r="BO1075" s="45"/>
      <c r="BP1075" s="45"/>
      <c r="BQ1075" s="45"/>
      <c r="BR1075" s="45"/>
      <c r="BS1075" s="45"/>
      <c r="BT1075" s="45"/>
      <c r="BU1075" s="45"/>
      <c r="BV1075" s="45"/>
      <c r="BW1075" s="45"/>
      <c r="BX1075" s="45"/>
      <c r="BY1075" s="45"/>
      <c r="BZ1075" s="45"/>
      <c r="CA1075" s="45"/>
      <c r="CB1075" s="45"/>
      <c r="CC1075" s="45"/>
      <c r="CD1075" s="45"/>
      <c r="CE1075" s="45"/>
      <c r="CF1075" s="45"/>
      <c r="CG1075" s="45"/>
    </row>
    <row r="1076" spans="1:85" s="46" customFormat="1" outlineLevel="2" x14ac:dyDescent="0.15">
      <c r="A1076" s="57"/>
      <c r="B1076" s="52"/>
      <c r="C1076" s="58"/>
      <c r="D1076" s="52"/>
      <c r="E1076" s="52" t="s">
        <v>2798</v>
      </c>
      <c r="F1076" s="52"/>
      <c r="G1076" s="21" t="s">
        <v>1471</v>
      </c>
      <c r="H1076" s="78" t="s">
        <v>2992</v>
      </c>
      <c r="I1076" s="52"/>
      <c r="J1076" s="52"/>
      <c r="K1076" s="52"/>
      <c r="L1076" s="52"/>
      <c r="M1076" s="53">
        <v>10</v>
      </c>
      <c r="N1076" s="53"/>
      <c r="O1076" s="53"/>
      <c r="P1076" s="53"/>
      <c r="Q1076" s="53"/>
      <c r="R1076" s="53"/>
      <c r="S1076" s="53"/>
      <c r="T1076" s="53"/>
      <c r="U1076" s="53"/>
      <c r="V1076" s="53"/>
      <c r="W1076" s="53"/>
      <c r="X1076" s="54"/>
      <c r="Y1076" s="55"/>
      <c r="Z1076" s="54"/>
      <c r="AA1076" s="55"/>
      <c r="AB1076" s="55"/>
      <c r="AC1076" s="55">
        <f>2*M1076</f>
        <v>20</v>
      </c>
      <c r="AD1076" s="54"/>
      <c r="AE1076" s="49"/>
      <c r="AF1076" s="45"/>
      <c r="AG1076" s="45"/>
      <c r="AH1076" s="45"/>
      <c r="AI1076" s="45"/>
      <c r="AJ1076" s="45"/>
      <c r="AK1076" s="45"/>
      <c r="AL1076" s="45"/>
      <c r="AM1076" s="45"/>
      <c r="AN1076" s="45"/>
      <c r="AO1076" s="45"/>
      <c r="AP1076" s="45"/>
      <c r="AQ1076" s="45"/>
      <c r="AR1076" s="45"/>
      <c r="AS1076" s="45"/>
      <c r="AT1076" s="45"/>
      <c r="AU1076" s="45"/>
      <c r="AV1076" s="45"/>
      <c r="AW1076" s="45"/>
      <c r="AX1076" s="45"/>
      <c r="AY1076" s="45"/>
      <c r="AZ1076" s="45"/>
      <c r="BA1076" s="45"/>
      <c r="BB1076" s="45"/>
      <c r="BC1076" s="45"/>
      <c r="BD1076" s="45"/>
      <c r="BE1076" s="45"/>
      <c r="BF1076" s="45"/>
      <c r="BG1076" s="45"/>
      <c r="BH1076" s="45"/>
      <c r="BI1076" s="45"/>
      <c r="BJ1076" s="45"/>
      <c r="BK1076" s="45"/>
      <c r="BL1076" s="45"/>
      <c r="BM1076" s="45"/>
      <c r="BN1076" s="45"/>
      <c r="BO1076" s="45"/>
      <c r="BP1076" s="45"/>
      <c r="BQ1076" s="45"/>
      <c r="BR1076" s="45"/>
      <c r="BS1076" s="45"/>
      <c r="BT1076" s="45"/>
      <c r="BU1076" s="45"/>
      <c r="BV1076" s="45"/>
      <c r="BW1076" s="45"/>
      <c r="BX1076" s="45"/>
      <c r="BY1076" s="45"/>
      <c r="BZ1076" s="45"/>
      <c r="CA1076" s="45"/>
      <c r="CB1076" s="45"/>
      <c r="CC1076" s="45"/>
      <c r="CD1076" s="45"/>
      <c r="CE1076" s="45"/>
      <c r="CF1076" s="45"/>
      <c r="CG1076" s="45"/>
    </row>
    <row r="1077" spans="1:85" s="46" customFormat="1" outlineLevel="1" x14ac:dyDescent="0.15">
      <c r="A1077" s="57"/>
      <c r="B1077" s="52"/>
      <c r="C1077" s="58"/>
      <c r="D1077" s="52"/>
      <c r="E1077" s="52"/>
      <c r="F1077" s="52"/>
      <c r="G1077" s="88" t="s">
        <v>3211</v>
      </c>
      <c r="H1077" s="78"/>
      <c r="I1077" s="52"/>
      <c r="J1077" s="52"/>
      <c r="K1077" s="52"/>
      <c r="L1077" s="52"/>
      <c r="M1077" s="53"/>
      <c r="N1077" s="53"/>
      <c r="O1077" s="53"/>
      <c r="P1077" s="53"/>
      <c r="Q1077" s="53"/>
      <c r="R1077" s="53"/>
      <c r="S1077" s="53"/>
      <c r="T1077" s="53"/>
      <c r="U1077" s="53"/>
      <c r="V1077" s="53"/>
      <c r="W1077" s="53"/>
      <c r="X1077" s="54"/>
      <c r="Y1077" s="55"/>
      <c r="Z1077" s="54"/>
      <c r="AA1077" s="55"/>
      <c r="AB1077" s="55"/>
      <c r="AC1077" s="55">
        <f>SUBTOTAL(9,AC1073:AC1076)</f>
        <v>101.8</v>
      </c>
      <c r="AD1077" s="54"/>
      <c r="AE1077" s="49"/>
      <c r="AF1077" s="45"/>
      <c r="AG1077" s="45"/>
      <c r="AH1077" s="45"/>
      <c r="AI1077" s="45"/>
      <c r="AJ1077" s="45"/>
      <c r="AK1077" s="45"/>
      <c r="AL1077" s="45"/>
      <c r="AM1077" s="45"/>
      <c r="AN1077" s="45"/>
      <c r="AO1077" s="45"/>
      <c r="AP1077" s="45"/>
      <c r="AQ1077" s="45"/>
      <c r="AR1077" s="45"/>
      <c r="AS1077" s="45"/>
      <c r="AT1077" s="45"/>
      <c r="AU1077" s="45"/>
      <c r="AV1077" s="45"/>
      <c r="AW1077" s="45"/>
      <c r="AX1077" s="45"/>
      <c r="AY1077" s="45"/>
      <c r="AZ1077" s="45"/>
      <c r="BA1077" s="45"/>
      <c r="BB1077" s="45"/>
      <c r="BC1077" s="45"/>
      <c r="BD1077" s="45"/>
      <c r="BE1077" s="45"/>
      <c r="BF1077" s="45"/>
      <c r="BG1077" s="45"/>
      <c r="BH1077" s="45"/>
      <c r="BI1077" s="45"/>
      <c r="BJ1077" s="45"/>
      <c r="BK1077" s="45"/>
      <c r="BL1077" s="45"/>
      <c r="BM1077" s="45"/>
      <c r="BN1077" s="45"/>
      <c r="BO1077" s="45"/>
      <c r="BP1077" s="45"/>
      <c r="BQ1077" s="45"/>
      <c r="BR1077" s="45"/>
      <c r="BS1077" s="45"/>
      <c r="BT1077" s="45"/>
      <c r="BU1077" s="45"/>
      <c r="BV1077" s="45"/>
      <c r="BW1077" s="45"/>
      <c r="BX1077" s="45"/>
      <c r="BY1077" s="45"/>
      <c r="BZ1077" s="45"/>
      <c r="CA1077" s="45"/>
      <c r="CB1077" s="45"/>
      <c r="CC1077" s="45"/>
      <c r="CD1077" s="45"/>
      <c r="CE1077" s="45"/>
      <c r="CF1077" s="45"/>
      <c r="CG1077" s="45"/>
    </row>
    <row r="1078" spans="1:85" s="46" customFormat="1" outlineLevel="2" x14ac:dyDescent="0.15">
      <c r="A1078" s="10">
        <v>2015</v>
      </c>
      <c r="B1078" s="21" t="s">
        <v>39</v>
      </c>
      <c r="C1078" s="26" t="s">
        <v>40</v>
      </c>
      <c r="D1078" s="21" t="s">
        <v>1379</v>
      </c>
      <c r="E1078" s="21" t="s">
        <v>2280</v>
      </c>
      <c r="F1078" s="10">
        <v>3</v>
      </c>
      <c r="G1078" s="21" t="s">
        <v>43</v>
      </c>
      <c r="H1078" s="71" t="s">
        <v>44</v>
      </c>
      <c r="I1078" s="21" t="s">
        <v>23</v>
      </c>
      <c r="J1078" s="21" t="s">
        <v>24</v>
      </c>
      <c r="K1078" s="21" t="s">
        <v>45</v>
      </c>
      <c r="L1078" s="10">
        <v>31</v>
      </c>
      <c r="M1078" s="10">
        <v>19</v>
      </c>
      <c r="N1078" s="21" t="s">
        <v>46</v>
      </c>
      <c r="O1078" s="21" t="s">
        <v>47</v>
      </c>
      <c r="P1078" s="21" t="s">
        <v>28</v>
      </c>
      <c r="Q1078" s="21" t="s">
        <v>48</v>
      </c>
      <c r="R1078" s="21" t="s">
        <v>49</v>
      </c>
      <c r="S1078" s="10">
        <v>1</v>
      </c>
      <c r="T1078" s="10">
        <v>48</v>
      </c>
      <c r="U1078" s="10">
        <v>48</v>
      </c>
      <c r="V1078" s="21" t="s">
        <v>31</v>
      </c>
      <c r="W1078" s="21" t="s">
        <v>31</v>
      </c>
      <c r="X1078" s="10"/>
      <c r="Y1078" s="28">
        <f>IF(M1078&lt;25,1,1+(M1078-25)/M1078)</f>
        <v>1</v>
      </c>
      <c r="Z1078" s="10">
        <v>1</v>
      </c>
      <c r="AA1078" s="28">
        <f>U1078*Y1078*Z1078</f>
        <v>48</v>
      </c>
      <c r="AB1078" s="28"/>
      <c r="AC1078" s="28">
        <f>AA1078+AB1078</f>
        <v>48</v>
      </c>
      <c r="AD1078" s="10"/>
      <c r="AE1078" s="49"/>
      <c r="AF1078" s="45"/>
      <c r="AG1078" s="45"/>
      <c r="AH1078" s="45"/>
      <c r="AI1078" s="45"/>
      <c r="AJ1078" s="45"/>
      <c r="AK1078" s="45"/>
      <c r="AL1078" s="45"/>
      <c r="AM1078" s="45"/>
      <c r="AN1078" s="45"/>
      <c r="AO1078" s="45"/>
      <c r="AP1078" s="45"/>
      <c r="AQ1078" s="45"/>
      <c r="AR1078" s="45"/>
      <c r="AS1078" s="45"/>
      <c r="AT1078" s="45"/>
      <c r="AU1078" s="45"/>
      <c r="AV1078" s="45"/>
      <c r="AW1078" s="45"/>
      <c r="AX1078" s="45"/>
      <c r="AY1078" s="45"/>
      <c r="AZ1078" s="45"/>
      <c r="BA1078" s="45"/>
      <c r="BB1078" s="45"/>
      <c r="BC1078" s="45"/>
      <c r="BD1078" s="45"/>
      <c r="BE1078" s="45"/>
      <c r="BF1078" s="45"/>
      <c r="BG1078" s="45"/>
      <c r="BH1078" s="45"/>
      <c r="BI1078" s="45"/>
      <c r="BJ1078" s="45"/>
      <c r="BK1078" s="45"/>
      <c r="BL1078" s="45"/>
      <c r="BM1078" s="45"/>
      <c r="BN1078" s="45"/>
      <c r="BO1078" s="45"/>
      <c r="BP1078" s="45"/>
      <c r="BQ1078" s="45"/>
      <c r="BR1078" s="45"/>
      <c r="BS1078" s="45"/>
      <c r="BT1078" s="45"/>
      <c r="BU1078" s="45"/>
      <c r="BV1078" s="45"/>
      <c r="BW1078" s="45"/>
      <c r="BX1078" s="45"/>
      <c r="BY1078" s="45"/>
      <c r="BZ1078" s="45"/>
      <c r="CA1078" s="45"/>
      <c r="CB1078" s="45"/>
      <c r="CC1078" s="45"/>
      <c r="CD1078" s="45"/>
      <c r="CE1078" s="45"/>
      <c r="CF1078" s="45"/>
      <c r="CG1078" s="45"/>
    </row>
    <row r="1079" spans="1:85" s="46" customFormat="1" outlineLevel="2" x14ac:dyDescent="0.15">
      <c r="A1079" s="10">
        <v>2014</v>
      </c>
      <c r="B1079" s="21" t="s">
        <v>1491</v>
      </c>
      <c r="C1079" s="26" t="s">
        <v>1492</v>
      </c>
      <c r="D1079" s="21" t="s">
        <v>1413</v>
      </c>
      <c r="E1079" s="19" t="s">
        <v>2270</v>
      </c>
      <c r="F1079" s="10">
        <v>2</v>
      </c>
      <c r="G1079" s="21" t="s">
        <v>43</v>
      </c>
      <c r="H1079" s="71" t="s">
        <v>2509</v>
      </c>
      <c r="I1079" s="21" t="s">
        <v>810</v>
      </c>
      <c r="J1079" s="21" t="s">
        <v>120</v>
      </c>
      <c r="K1079" s="21" t="s">
        <v>1690</v>
      </c>
      <c r="L1079" s="10">
        <v>74</v>
      </c>
      <c r="M1079" s="10">
        <v>62</v>
      </c>
      <c r="N1079" s="21" t="s">
        <v>1383</v>
      </c>
      <c r="O1079" s="21" t="s">
        <v>1054</v>
      </c>
      <c r="P1079" s="21" t="s">
        <v>28</v>
      </c>
      <c r="Q1079" s="21" t="s">
        <v>1354</v>
      </c>
      <c r="R1079" s="21" t="s">
        <v>2084</v>
      </c>
      <c r="S1079" s="10">
        <v>1</v>
      </c>
      <c r="T1079" s="10">
        <v>32</v>
      </c>
      <c r="U1079" s="10">
        <v>32</v>
      </c>
      <c r="V1079" s="21" t="s">
        <v>31</v>
      </c>
      <c r="W1079" s="21" t="s">
        <v>31</v>
      </c>
      <c r="X1079" s="10"/>
      <c r="Y1079" s="28">
        <f>IF(M1079&lt;25,1,1+(M1079-25)/M1079)</f>
        <v>1.596774193548387</v>
      </c>
      <c r="Z1079" s="10">
        <v>1</v>
      </c>
      <c r="AA1079" s="28">
        <f>U1079*Y1079*Z1079</f>
        <v>51.096774193548384</v>
      </c>
      <c r="AB1079" s="28"/>
      <c r="AC1079" s="28">
        <f>(AA1079+AB1079)/2</f>
        <v>25.548387096774192</v>
      </c>
      <c r="AD1079" s="10"/>
      <c r="AE1079" s="49"/>
      <c r="AF1079" s="45"/>
      <c r="AG1079" s="45"/>
      <c r="AH1079" s="45"/>
      <c r="AI1079" s="45"/>
      <c r="AJ1079" s="45"/>
      <c r="AK1079" s="45"/>
      <c r="AL1079" s="45"/>
      <c r="AM1079" s="45"/>
      <c r="AN1079" s="45"/>
      <c r="AO1079" s="45"/>
      <c r="AP1079" s="45"/>
      <c r="AQ1079" s="45"/>
      <c r="AR1079" s="45"/>
      <c r="AS1079" s="45"/>
      <c r="AT1079" s="45"/>
      <c r="AU1079" s="45"/>
      <c r="AV1079" s="45"/>
      <c r="AW1079" s="45"/>
      <c r="AX1079" s="45"/>
      <c r="AY1079" s="45"/>
      <c r="AZ1079" s="45"/>
      <c r="BA1079" s="45"/>
      <c r="BB1079" s="45"/>
      <c r="BC1079" s="45"/>
      <c r="BD1079" s="45"/>
      <c r="BE1079" s="45"/>
      <c r="BF1079" s="45"/>
      <c r="BG1079" s="45"/>
      <c r="BH1079" s="45"/>
      <c r="BI1079" s="45"/>
      <c r="BJ1079" s="45"/>
      <c r="BK1079" s="45"/>
      <c r="BL1079" s="45"/>
      <c r="BM1079" s="45"/>
      <c r="BN1079" s="45"/>
      <c r="BO1079" s="45"/>
      <c r="BP1079" s="45"/>
      <c r="BQ1079" s="45"/>
      <c r="BR1079" s="45"/>
      <c r="BS1079" s="45"/>
      <c r="BT1079" s="45"/>
      <c r="BU1079" s="45"/>
      <c r="BV1079" s="45"/>
      <c r="BW1079" s="45"/>
      <c r="BX1079" s="45"/>
      <c r="BY1079" s="45"/>
      <c r="BZ1079" s="45"/>
      <c r="CA1079" s="45"/>
      <c r="CB1079" s="45"/>
      <c r="CC1079" s="45"/>
      <c r="CD1079" s="45"/>
      <c r="CE1079" s="45"/>
      <c r="CF1079" s="45"/>
      <c r="CG1079" s="45"/>
    </row>
    <row r="1080" spans="1:85" s="46" customFormat="1" outlineLevel="2" x14ac:dyDescent="0.15">
      <c r="A1080" s="10">
        <v>2016</v>
      </c>
      <c r="B1080" s="21" t="s">
        <v>407</v>
      </c>
      <c r="C1080" s="26" t="s">
        <v>408</v>
      </c>
      <c r="D1080" s="21" t="s">
        <v>1413</v>
      </c>
      <c r="E1080" s="21" t="s">
        <v>2295</v>
      </c>
      <c r="F1080" s="10">
        <v>3</v>
      </c>
      <c r="G1080" s="21" t="s">
        <v>43</v>
      </c>
      <c r="H1080" s="71" t="s">
        <v>44</v>
      </c>
      <c r="I1080" s="21" t="s">
        <v>23</v>
      </c>
      <c r="J1080" s="21" t="s">
        <v>24</v>
      </c>
      <c r="K1080" s="21" t="s">
        <v>45</v>
      </c>
      <c r="L1080" s="10">
        <v>88</v>
      </c>
      <c r="M1080" s="10">
        <v>87</v>
      </c>
      <c r="N1080" s="21" t="s">
        <v>1986</v>
      </c>
      <c r="O1080" s="21" t="s">
        <v>2175</v>
      </c>
      <c r="P1080" s="21" t="s">
        <v>28</v>
      </c>
      <c r="Q1080" s="21" t="s">
        <v>29</v>
      </c>
      <c r="R1080" s="21" t="s">
        <v>2176</v>
      </c>
      <c r="S1080" s="10">
        <v>1</v>
      </c>
      <c r="T1080" s="10">
        <v>48</v>
      </c>
      <c r="U1080" s="10">
        <v>32</v>
      </c>
      <c r="V1080" s="10"/>
      <c r="W1080" s="10">
        <v>16</v>
      </c>
      <c r="X1080" s="27">
        <v>1</v>
      </c>
      <c r="Y1080" s="28">
        <f>IF(M1080&lt;25,1,1+(M1080-25)/M1080)</f>
        <v>1.7126436781609196</v>
      </c>
      <c r="Z1080" s="10">
        <v>1</v>
      </c>
      <c r="AA1080" s="28">
        <f>U1080*Y1080*Z1080</f>
        <v>54.804597701149426</v>
      </c>
      <c r="AB1080" s="28">
        <f>X1080*W1080*Y1080</f>
        <v>27.402298850574713</v>
      </c>
      <c r="AC1080" s="28">
        <f>AA1080+AB1080</f>
        <v>82.206896551724142</v>
      </c>
      <c r="AD1080" s="10"/>
      <c r="AE1080" s="49"/>
      <c r="AF1080" s="45"/>
      <c r="AG1080" s="45"/>
      <c r="AH1080" s="45"/>
      <c r="AI1080" s="45"/>
      <c r="AJ1080" s="45"/>
      <c r="AK1080" s="45"/>
      <c r="AL1080" s="45"/>
      <c r="AM1080" s="45"/>
      <c r="AN1080" s="45"/>
      <c r="AO1080" s="45"/>
      <c r="AP1080" s="45"/>
      <c r="AQ1080" s="45"/>
      <c r="AR1080" s="45"/>
      <c r="AS1080" s="45"/>
      <c r="AT1080" s="45"/>
      <c r="AU1080" s="45"/>
      <c r="AV1080" s="45"/>
      <c r="AW1080" s="45"/>
      <c r="AX1080" s="45"/>
      <c r="AY1080" s="45"/>
      <c r="AZ1080" s="45"/>
      <c r="BA1080" s="45"/>
      <c r="BB1080" s="45"/>
      <c r="BC1080" s="45"/>
      <c r="BD1080" s="45"/>
      <c r="BE1080" s="45"/>
      <c r="BF1080" s="45"/>
      <c r="BG1080" s="45"/>
      <c r="BH1080" s="45"/>
      <c r="BI1080" s="45"/>
      <c r="BJ1080" s="45"/>
      <c r="BK1080" s="45"/>
      <c r="BL1080" s="45"/>
      <c r="BM1080" s="45"/>
      <c r="BN1080" s="45"/>
      <c r="BO1080" s="45"/>
      <c r="BP1080" s="45"/>
      <c r="BQ1080" s="45"/>
      <c r="BR1080" s="45"/>
      <c r="BS1080" s="45"/>
      <c r="BT1080" s="45"/>
      <c r="BU1080" s="45"/>
      <c r="BV1080" s="45"/>
      <c r="BW1080" s="45"/>
      <c r="BX1080" s="45"/>
      <c r="BY1080" s="45"/>
      <c r="BZ1080" s="45"/>
      <c r="CA1080" s="45"/>
      <c r="CB1080" s="45"/>
      <c r="CC1080" s="45"/>
      <c r="CD1080" s="45"/>
      <c r="CE1080" s="45"/>
      <c r="CF1080" s="45"/>
      <c r="CG1080" s="45"/>
    </row>
    <row r="1081" spans="1:85" s="46" customFormat="1" outlineLevel="2" x14ac:dyDescent="0.15">
      <c r="A1081" s="21"/>
      <c r="B1081" s="21"/>
      <c r="C1081" s="21" t="s">
        <v>2593</v>
      </c>
      <c r="D1081" s="21" t="s">
        <v>2580</v>
      </c>
      <c r="E1081" s="21" t="s">
        <v>2581</v>
      </c>
      <c r="F1081" s="21"/>
      <c r="G1081" s="21" t="s">
        <v>43</v>
      </c>
      <c r="H1081" s="71" t="s">
        <v>2594</v>
      </c>
      <c r="I1081" s="21"/>
      <c r="J1081" s="21"/>
      <c r="K1081" s="21"/>
      <c r="L1081" s="21"/>
      <c r="M1081" s="21"/>
      <c r="N1081" s="21"/>
      <c r="O1081" s="21"/>
      <c r="P1081" s="21"/>
      <c r="Q1081" s="21"/>
      <c r="R1081" s="21"/>
      <c r="S1081" s="21"/>
      <c r="T1081" s="21"/>
      <c r="U1081" s="21"/>
      <c r="V1081" s="21"/>
      <c r="W1081" s="21"/>
      <c r="X1081" s="21"/>
      <c r="Y1081" s="21"/>
      <c r="Z1081" s="21"/>
      <c r="AA1081" s="21"/>
      <c r="AB1081" s="21" t="s">
        <v>29</v>
      </c>
      <c r="AC1081" s="59">
        <v>16</v>
      </c>
      <c r="AD1081" s="21" t="s">
        <v>2745</v>
      </c>
      <c r="AE1081" s="49"/>
      <c r="AF1081" s="45"/>
      <c r="AG1081" s="45"/>
      <c r="AH1081" s="45"/>
      <c r="AI1081" s="45"/>
      <c r="AJ1081" s="45"/>
      <c r="AK1081" s="45"/>
      <c r="AL1081" s="45"/>
      <c r="AM1081" s="45"/>
      <c r="AN1081" s="45"/>
      <c r="AO1081" s="45"/>
      <c r="AP1081" s="45"/>
      <c r="AQ1081" s="45"/>
      <c r="AR1081" s="45"/>
      <c r="AS1081" s="45"/>
      <c r="AT1081" s="45"/>
      <c r="AU1081" s="45"/>
      <c r="AV1081" s="45"/>
      <c r="AW1081" s="45"/>
      <c r="AX1081" s="45"/>
      <c r="AY1081" s="45"/>
      <c r="AZ1081" s="45"/>
      <c r="BA1081" s="45"/>
      <c r="BB1081" s="45"/>
      <c r="BC1081" s="45"/>
      <c r="BD1081" s="45"/>
      <c r="BE1081" s="45"/>
      <c r="BF1081" s="45"/>
      <c r="BG1081" s="45"/>
      <c r="BH1081" s="45"/>
      <c r="BI1081" s="45"/>
      <c r="BJ1081" s="45"/>
      <c r="BK1081" s="45"/>
      <c r="BL1081" s="45"/>
      <c r="BM1081" s="45"/>
      <c r="BN1081" s="45"/>
      <c r="BO1081" s="45"/>
      <c r="BP1081" s="45"/>
      <c r="BQ1081" s="45"/>
      <c r="BR1081" s="45"/>
      <c r="BS1081" s="45"/>
      <c r="BT1081" s="45"/>
      <c r="BU1081" s="45"/>
      <c r="BV1081" s="45"/>
      <c r="BW1081" s="45"/>
      <c r="BX1081" s="45"/>
      <c r="BY1081" s="45"/>
      <c r="BZ1081" s="45"/>
      <c r="CA1081" s="45"/>
      <c r="CB1081" s="45"/>
      <c r="CC1081" s="45"/>
      <c r="CD1081" s="45"/>
      <c r="CE1081" s="45"/>
      <c r="CF1081" s="45"/>
      <c r="CG1081" s="45"/>
    </row>
    <row r="1082" spans="1:85" s="46" customFormat="1" outlineLevel="2" x14ac:dyDescent="0.15">
      <c r="A1082" s="10"/>
      <c r="B1082" s="10"/>
      <c r="C1082" s="25"/>
      <c r="D1082" s="10"/>
      <c r="E1082" s="27" t="s">
        <v>2320</v>
      </c>
      <c r="F1082" s="10"/>
      <c r="G1082" s="21" t="s">
        <v>43</v>
      </c>
      <c r="H1082" s="72" t="s">
        <v>44</v>
      </c>
      <c r="I1082" s="10"/>
      <c r="J1082" s="10"/>
      <c r="K1082" s="10"/>
      <c r="L1082" s="10"/>
      <c r="M1082" s="29">
        <v>3</v>
      </c>
      <c r="N1082" s="10"/>
      <c r="O1082" s="10"/>
      <c r="P1082" s="10"/>
      <c r="Q1082" s="10"/>
      <c r="R1082" s="10"/>
      <c r="S1082" s="10"/>
      <c r="T1082" s="10"/>
      <c r="U1082" s="10"/>
      <c r="V1082" s="10"/>
      <c r="W1082" s="10"/>
      <c r="X1082" s="10"/>
      <c r="Y1082" s="28"/>
      <c r="Z1082" s="10"/>
      <c r="AA1082" s="28"/>
      <c r="AB1082" s="28"/>
      <c r="AC1082" s="21">
        <f>M1082*14</f>
        <v>42</v>
      </c>
      <c r="AD1082" s="10"/>
      <c r="AE1082" s="49"/>
      <c r="AF1082" s="45"/>
      <c r="AG1082" s="45"/>
      <c r="AH1082" s="45"/>
      <c r="AI1082" s="45"/>
      <c r="AJ1082" s="45"/>
      <c r="AK1082" s="45"/>
      <c r="AL1082" s="45"/>
      <c r="AM1082" s="45"/>
      <c r="AN1082" s="45"/>
      <c r="AO1082" s="45"/>
      <c r="AP1082" s="45"/>
      <c r="AQ1082" s="45"/>
      <c r="AR1082" s="45"/>
      <c r="AS1082" s="45"/>
      <c r="AT1082" s="45"/>
      <c r="AU1082" s="45"/>
      <c r="AV1082" s="45"/>
      <c r="AW1082" s="45"/>
      <c r="AX1082" s="45"/>
      <c r="AY1082" s="45"/>
      <c r="AZ1082" s="45"/>
      <c r="BA1082" s="45"/>
      <c r="BB1082" s="45"/>
      <c r="BC1082" s="45"/>
      <c r="BD1082" s="45"/>
      <c r="BE1082" s="45"/>
      <c r="BF1082" s="45"/>
      <c r="BG1082" s="45"/>
      <c r="BH1082" s="45"/>
      <c r="BI1082" s="45"/>
      <c r="BJ1082" s="45"/>
      <c r="BK1082" s="45"/>
      <c r="BL1082" s="45"/>
      <c r="BM1082" s="45"/>
      <c r="BN1082" s="45"/>
      <c r="BO1082" s="45"/>
      <c r="BP1082" s="45"/>
      <c r="BQ1082" s="45"/>
      <c r="BR1082" s="45"/>
      <c r="BS1082" s="45"/>
      <c r="BT1082" s="45"/>
      <c r="BU1082" s="45"/>
      <c r="BV1082" s="45"/>
      <c r="BW1082" s="45"/>
      <c r="BX1082" s="45"/>
      <c r="BY1082" s="45"/>
      <c r="BZ1082" s="45"/>
      <c r="CA1082" s="45"/>
      <c r="CB1082" s="45"/>
      <c r="CC1082" s="45"/>
      <c r="CD1082" s="45"/>
      <c r="CE1082" s="45"/>
      <c r="CF1082" s="45"/>
      <c r="CG1082" s="45"/>
    </row>
    <row r="1083" spans="1:85" s="46" customFormat="1" ht="27" outlineLevel="2" x14ac:dyDescent="0.15">
      <c r="A1083" s="21"/>
      <c r="B1083" s="21"/>
      <c r="C1083" s="26" t="s">
        <v>2349</v>
      </c>
      <c r="D1083" s="21"/>
      <c r="E1083" s="21" t="s">
        <v>2385</v>
      </c>
      <c r="F1083" s="21"/>
      <c r="G1083" s="21" t="s">
        <v>43</v>
      </c>
      <c r="H1083" s="71" t="s">
        <v>2380</v>
      </c>
      <c r="I1083" s="21"/>
      <c r="J1083" s="21"/>
      <c r="K1083" s="21"/>
      <c r="L1083" s="21"/>
      <c r="M1083" s="21"/>
      <c r="N1083" s="21"/>
      <c r="O1083" s="21"/>
      <c r="P1083" s="21"/>
      <c r="Q1083" s="21"/>
      <c r="R1083" s="21"/>
      <c r="S1083" s="21"/>
      <c r="T1083" s="21"/>
      <c r="U1083" s="21"/>
      <c r="V1083" s="21"/>
      <c r="W1083" s="21"/>
      <c r="X1083" s="21"/>
      <c r="Y1083" s="21"/>
      <c r="Z1083" s="21"/>
      <c r="AA1083" s="21"/>
      <c r="AB1083" s="21"/>
      <c r="AC1083" s="21">
        <v>15</v>
      </c>
      <c r="AD1083" s="10"/>
      <c r="AE1083" s="49"/>
      <c r="AF1083" s="45"/>
      <c r="AG1083" s="45"/>
      <c r="AH1083" s="45"/>
      <c r="AI1083" s="45"/>
      <c r="AJ1083" s="45"/>
      <c r="AK1083" s="45"/>
      <c r="AL1083" s="45"/>
      <c r="AM1083" s="45"/>
      <c r="AN1083" s="45"/>
      <c r="AO1083" s="45"/>
      <c r="AP1083" s="45"/>
      <c r="AQ1083" s="45"/>
      <c r="AR1083" s="45"/>
      <c r="AS1083" s="45"/>
      <c r="AT1083" s="45"/>
      <c r="AU1083" s="45"/>
      <c r="AV1083" s="45"/>
      <c r="AW1083" s="45"/>
      <c r="AX1083" s="45"/>
      <c r="AY1083" s="45"/>
      <c r="AZ1083" s="45"/>
      <c r="BA1083" s="45"/>
      <c r="BB1083" s="45"/>
      <c r="BC1083" s="45"/>
      <c r="BD1083" s="45"/>
      <c r="BE1083" s="45"/>
      <c r="BF1083" s="45"/>
      <c r="BG1083" s="45"/>
      <c r="BH1083" s="45"/>
      <c r="BI1083" s="45"/>
      <c r="BJ1083" s="45"/>
      <c r="BK1083" s="45"/>
      <c r="BL1083" s="45"/>
      <c r="BM1083" s="45"/>
      <c r="BN1083" s="45"/>
      <c r="BO1083" s="45"/>
      <c r="BP1083" s="45"/>
      <c r="BQ1083" s="45"/>
      <c r="BR1083" s="45"/>
      <c r="BS1083" s="45"/>
      <c r="BT1083" s="45"/>
      <c r="BU1083" s="45"/>
      <c r="BV1083" s="45"/>
      <c r="BW1083" s="45"/>
      <c r="BX1083" s="45"/>
      <c r="BY1083" s="45"/>
      <c r="BZ1083" s="45"/>
      <c r="CA1083" s="45"/>
      <c r="CB1083" s="45"/>
      <c r="CC1083" s="45"/>
      <c r="CD1083" s="45"/>
      <c r="CE1083" s="45"/>
      <c r="CF1083" s="45"/>
      <c r="CG1083" s="45"/>
    </row>
    <row r="1084" spans="1:85" s="46" customFormat="1" outlineLevel="2" x14ac:dyDescent="0.15">
      <c r="A1084" s="57"/>
      <c r="B1084" s="52"/>
      <c r="C1084" s="58"/>
      <c r="D1084" s="52"/>
      <c r="E1084" s="52" t="s">
        <v>2798</v>
      </c>
      <c r="F1084" s="52"/>
      <c r="G1084" s="21" t="s">
        <v>43</v>
      </c>
      <c r="H1084" s="78" t="s">
        <v>2993</v>
      </c>
      <c r="I1084" s="52"/>
      <c r="J1084" s="52"/>
      <c r="K1084" s="52"/>
      <c r="L1084" s="52"/>
      <c r="M1084" s="53">
        <v>6</v>
      </c>
      <c r="N1084" s="53"/>
      <c r="O1084" s="53"/>
      <c r="P1084" s="53"/>
      <c r="Q1084" s="53"/>
      <c r="R1084" s="53"/>
      <c r="S1084" s="53"/>
      <c r="T1084" s="53"/>
      <c r="U1084" s="53"/>
      <c r="V1084" s="53"/>
      <c r="W1084" s="53"/>
      <c r="X1084" s="54"/>
      <c r="Y1084" s="55"/>
      <c r="Z1084" s="54"/>
      <c r="AA1084" s="55"/>
      <c r="AB1084" s="55"/>
      <c r="AC1084" s="55">
        <f>2*M1084</f>
        <v>12</v>
      </c>
      <c r="AD1084" s="54"/>
      <c r="AE1084" s="49"/>
      <c r="AF1084" s="45"/>
      <c r="AG1084" s="45"/>
      <c r="AH1084" s="45"/>
      <c r="AI1084" s="45"/>
      <c r="AJ1084" s="45"/>
      <c r="AK1084" s="45"/>
      <c r="AL1084" s="45"/>
      <c r="AM1084" s="45"/>
      <c r="AN1084" s="45"/>
      <c r="AO1084" s="45"/>
      <c r="AP1084" s="45"/>
      <c r="AQ1084" s="45"/>
      <c r="AR1084" s="45"/>
      <c r="AS1084" s="45"/>
      <c r="AT1084" s="45"/>
      <c r="AU1084" s="45"/>
      <c r="AV1084" s="45"/>
      <c r="AW1084" s="45"/>
      <c r="AX1084" s="45"/>
      <c r="AY1084" s="45"/>
      <c r="AZ1084" s="45"/>
      <c r="BA1084" s="45"/>
      <c r="BB1084" s="45"/>
      <c r="BC1084" s="45"/>
      <c r="BD1084" s="45"/>
      <c r="BE1084" s="45"/>
      <c r="BF1084" s="45"/>
      <c r="BG1084" s="45"/>
      <c r="BH1084" s="45"/>
      <c r="BI1084" s="45"/>
      <c r="BJ1084" s="45"/>
      <c r="BK1084" s="45"/>
      <c r="BL1084" s="45"/>
      <c r="BM1084" s="45"/>
      <c r="BN1084" s="45"/>
      <c r="BO1084" s="45"/>
      <c r="BP1084" s="45"/>
      <c r="BQ1084" s="45"/>
      <c r="BR1084" s="45"/>
      <c r="BS1084" s="45"/>
      <c r="BT1084" s="45"/>
      <c r="BU1084" s="45"/>
      <c r="BV1084" s="45"/>
      <c r="BW1084" s="45"/>
      <c r="BX1084" s="45"/>
      <c r="BY1084" s="45"/>
      <c r="BZ1084" s="45"/>
      <c r="CA1084" s="45"/>
      <c r="CB1084" s="45"/>
      <c r="CC1084" s="45"/>
      <c r="CD1084" s="45"/>
      <c r="CE1084" s="45"/>
      <c r="CF1084" s="45"/>
      <c r="CG1084" s="45"/>
    </row>
    <row r="1085" spans="1:85" s="46" customFormat="1" outlineLevel="1" x14ac:dyDescent="0.15">
      <c r="A1085" s="57"/>
      <c r="B1085" s="52"/>
      <c r="C1085" s="58"/>
      <c r="D1085" s="52"/>
      <c r="E1085" s="52"/>
      <c r="F1085" s="52"/>
      <c r="G1085" s="88" t="s">
        <v>3212</v>
      </c>
      <c r="H1085" s="78"/>
      <c r="I1085" s="52"/>
      <c r="J1085" s="52"/>
      <c r="K1085" s="52"/>
      <c r="L1085" s="52"/>
      <c r="M1085" s="53"/>
      <c r="N1085" s="53"/>
      <c r="O1085" s="53"/>
      <c r="P1085" s="53"/>
      <c r="Q1085" s="53"/>
      <c r="R1085" s="53"/>
      <c r="S1085" s="53"/>
      <c r="T1085" s="53"/>
      <c r="U1085" s="53"/>
      <c r="V1085" s="53"/>
      <c r="W1085" s="53"/>
      <c r="X1085" s="54"/>
      <c r="Y1085" s="55"/>
      <c r="Z1085" s="54"/>
      <c r="AA1085" s="55"/>
      <c r="AB1085" s="55"/>
      <c r="AC1085" s="55">
        <f>SUBTOTAL(9,AC1078:AC1084)</f>
        <v>240.75528364849833</v>
      </c>
      <c r="AD1085" s="54"/>
      <c r="AE1085" s="49"/>
      <c r="AF1085" s="45"/>
      <c r="AG1085" s="45"/>
      <c r="AH1085" s="45"/>
      <c r="AI1085" s="45"/>
      <c r="AJ1085" s="45"/>
      <c r="AK1085" s="45"/>
      <c r="AL1085" s="45"/>
      <c r="AM1085" s="45"/>
      <c r="AN1085" s="45"/>
      <c r="AO1085" s="45"/>
      <c r="AP1085" s="45"/>
      <c r="AQ1085" s="45"/>
      <c r="AR1085" s="45"/>
      <c r="AS1085" s="45"/>
      <c r="AT1085" s="45"/>
      <c r="AU1085" s="45"/>
      <c r="AV1085" s="45"/>
      <c r="AW1085" s="45"/>
      <c r="AX1085" s="45"/>
      <c r="AY1085" s="45"/>
      <c r="AZ1085" s="45"/>
      <c r="BA1085" s="45"/>
      <c r="BB1085" s="45"/>
      <c r="BC1085" s="45"/>
      <c r="BD1085" s="45"/>
      <c r="BE1085" s="45"/>
      <c r="BF1085" s="45"/>
      <c r="BG1085" s="45"/>
      <c r="BH1085" s="45"/>
      <c r="BI1085" s="45"/>
      <c r="BJ1085" s="45"/>
      <c r="BK1085" s="45"/>
      <c r="BL1085" s="45"/>
      <c r="BM1085" s="45"/>
      <c r="BN1085" s="45"/>
      <c r="BO1085" s="45"/>
      <c r="BP1085" s="45"/>
      <c r="BQ1085" s="45"/>
      <c r="BR1085" s="45"/>
      <c r="BS1085" s="45"/>
      <c r="BT1085" s="45"/>
      <c r="BU1085" s="45"/>
      <c r="BV1085" s="45"/>
      <c r="BW1085" s="45"/>
      <c r="BX1085" s="45"/>
      <c r="BY1085" s="45"/>
      <c r="BZ1085" s="45"/>
      <c r="CA1085" s="45"/>
      <c r="CB1085" s="45"/>
      <c r="CC1085" s="45"/>
      <c r="CD1085" s="45"/>
      <c r="CE1085" s="45"/>
      <c r="CF1085" s="45"/>
      <c r="CG1085" s="45"/>
    </row>
    <row r="1086" spans="1:85" s="46" customFormat="1" outlineLevel="2" x14ac:dyDescent="0.15">
      <c r="A1086" s="10">
        <v>2016</v>
      </c>
      <c r="B1086" s="21" t="s">
        <v>591</v>
      </c>
      <c r="C1086" s="26" t="s">
        <v>592</v>
      </c>
      <c r="D1086" s="21" t="s">
        <v>1379</v>
      </c>
      <c r="E1086" s="21" t="s">
        <v>2280</v>
      </c>
      <c r="F1086" s="10">
        <v>4</v>
      </c>
      <c r="G1086" s="21" t="s">
        <v>630</v>
      </c>
      <c r="H1086" s="71" t="s">
        <v>631</v>
      </c>
      <c r="I1086" s="21" t="s">
        <v>23</v>
      </c>
      <c r="J1086" s="21" t="s">
        <v>24</v>
      </c>
      <c r="K1086" s="21" t="s">
        <v>411</v>
      </c>
      <c r="L1086" s="10">
        <v>142</v>
      </c>
      <c r="M1086" s="10">
        <v>84</v>
      </c>
      <c r="N1086" s="21" t="s">
        <v>149</v>
      </c>
      <c r="O1086" s="21" t="s">
        <v>626</v>
      </c>
      <c r="P1086" s="21" t="s">
        <v>28</v>
      </c>
      <c r="Q1086" s="21" t="s">
        <v>633</v>
      </c>
      <c r="R1086" s="21" t="s">
        <v>634</v>
      </c>
      <c r="S1086" s="10">
        <v>1</v>
      </c>
      <c r="T1086" s="10">
        <v>64</v>
      </c>
      <c r="U1086" s="10">
        <v>64</v>
      </c>
      <c r="V1086" s="21" t="s">
        <v>31</v>
      </c>
      <c r="W1086" s="21" t="s">
        <v>31</v>
      </c>
      <c r="X1086" s="10"/>
      <c r="Y1086" s="28">
        <f>IF(M1086&lt;25,1,1+(M1086-25)/M1086)</f>
        <v>1.7023809523809523</v>
      </c>
      <c r="Z1086" s="10">
        <v>1</v>
      </c>
      <c r="AA1086" s="28">
        <f>U1086*Y1086*Z1086</f>
        <v>108.95238095238095</v>
      </c>
      <c r="AB1086" s="28"/>
      <c r="AC1086" s="21">
        <f>AA1086+AB1086</f>
        <v>108.95238095238095</v>
      </c>
      <c r="AD1086" s="10"/>
      <c r="AE1086" s="49"/>
      <c r="AF1086" s="45"/>
      <c r="AG1086" s="45"/>
      <c r="AH1086" s="45"/>
      <c r="AI1086" s="45"/>
      <c r="AJ1086" s="45"/>
      <c r="AK1086" s="45"/>
      <c r="AL1086" s="45"/>
      <c r="AM1086" s="45"/>
      <c r="AN1086" s="45"/>
      <c r="AO1086" s="45"/>
      <c r="AP1086" s="45"/>
      <c r="AQ1086" s="45"/>
      <c r="AR1086" s="45"/>
      <c r="AS1086" s="45"/>
      <c r="AT1086" s="45"/>
      <c r="AU1086" s="45"/>
      <c r="AV1086" s="45"/>
      <c r="AW1086" s="45"/>
      <c r="AX1086" s="45"/>
      <c r="AY1086" s="45"/>
      <c r="AZ1086" s="45"/>
      <c r="BA1086" s="45"/>
      <c r="BB1086" s="45"/>
      <c r="BC1086" s="45"/>
      <c r="BD1086" s="45"/>
      <c r="BE1086" s="45"/>
      <c r="BF1086" s="45"/>
      <c r="BG1086" s="45"/>
      <c r="BH1086" s="45"/>
      <c r="BI1086" s="45"/>
      <c r="BJ1086" s="45"/>
      <c r="BK1086" s="45"/>
      <c r="BL1086" s="45"/>
      <c r="BM1086" s="45"/>
      <c r="BN1086" s="45"/>
      <c r="BO1086" s="45"/>
      <c r="BP1086" s="45"/>
      <c r="BQ1086" s="45"/>
      <c r="BR1086" s="45"/>
      <c r="BS1086" s="45"/>
      <c r="BT1086" s="45"/>
      <c r="BU1086" s="45"/>
      <c r="BV1086" s="45"/>
      <c r="BW1086" s="45"/>
      <c r="BX1086" s="45"/>
      <c r="BY1086" s="45"/>
      <c r="BZ1086" s="45"/>
      <c r="CA1086" s="45"/>
      <c r="CB1086" s="45"/>
      <c r="CC1086" s="45"/>
      <c r="CD1086" s="45"/>
      <c r="CE1086" s="45"/>
      <c r="CF1086" s="45"/>
      <c r="CG1086" s="45"/>
    </row>
    <row r="1087" spans="1:85" s="46" customFormat="1" outlineLevel="2" x14ac:dyDescent="0.15">
      <c r="A1087" s="10">
        <v>2016</v>
      </c>
      <c r="B1087" s="21" t="s">
        <v>591</v>
      </c>
      <c r="C1087" s="26" t="s">
        <v>592</v>
      </c>
      <c r="D1087" s="21" t="s">
        <v>1379</v>
      </c>
      <c r="E1087" s="21" t="s">
        <v>2280</v>
      </c>
      <c r="F1087" s="10">
        <v>4</v>
      </c>
      <c r="G1087" s="21" t="s">
        <v>630</v>
      </c>
      <c r="H1087" s="71" t="s">
        <v>631</v>
      </c>
      <c r="I1087" s="21" t="s">
        <v>23</v>
      </c>
      <c r="J1087" s="21" t="s">
        <v>24</v>
      </c>
      <c r="K1087" s="21" t="s">
        <v>411</v>
      </c>
      <c r="L1087" s="10">
        <v>125</v>
      </c>
      <c r="M1087" s="10">
        <v>93</v>
      </c>
      <c r="N1087" s="21" t="s">
        <v>599</v>
      </c>
      <c r="O1087" s="21" t="s">
        <v>626</v>
      </c>
      <c r="P1087" s="21" t="s">
        <v>28</v>
      </c>
      <c r="Q1087" s="21" t="s">
        <v>628</v>
      </c>
      <c r="R1087" s="21" t="s">
        <v>632</v>
      </c>
      <c r="S1087" s="10">
        <v>1</v>
      </c>
      <c r="T1087" s="10">
        <v>64</v>
      </c>
      <c r="U1087" s="10">
        <v>64</v>
      </c>
      <c r="V1087" s="21" t="s">
        <v>31</v>
      </c>
      <c r="W1087" s="21" t="s">
        <v>31</v>
      </c>
      <c r="X1087" s="10"/>
      <c r="Y1087" s="28">
        <f>IF(M1087&lt;25,1,1+(M1087-25)/M1087)</f>
        <v>1.7311827956989247</v>
      </c>
      <c r="Z1087" s="10">
        <v>1</v>
      </c>
      <c r="AA1087" s="28">
        <f>U1087*Y1087*Z1087</f>
        <v>110.79569892473118</v>
      </c>
      <c r="AB1087" s="28"/>
      <c r="AC1087" s="21">
        <f>AA1087+AB1087</f>
        <v>110.79569892473118</v>
      </c>
      <c r="AD1087" s="10"/>
      <c r="AE1087" s="49"/>
      <c r="AF1087" s="45"/>
      <c r="AG1087" s="45"/>
      <c r="AH1087" s="45"/>
      <c r="AI1087" s="45"/>
      <c r="AJ1087" s="45"/>
      <c r="AK1087" s="45"/>
      <c r="AL1087" s="45"/>
      <c r="AM1087" s="45"/>
      <c r="AN1087" s="45"/>
      <c r="AO1087" s="45"/>
      <c r="AP1087" s="45"/>
      <c r="AQ1087" s="45"/>
      <c r="AR1087" s="45"/>
      <c r="AS1087" s="45"/>
      <c r="AT1087" s="45"/>
      <c r="AU1087" s="45"/>
      <c r="AV1087" s="45"/>
      <c r="AW1087" s="45"/>
      <c r="AX1087" s="45"/>
      <c r="AY1087" s="45"/>
      <c r="AZ1087" s="45"/>
      <c r="BA1087" s="45"/>
      <c r="BB1087" s="45"/>
      <c r="BC1087" s="45"/>
      <c r="BD1087" s="45"/>
      <c r="BE1087" s="45"/>
      <c r="BF1087" s="45"/>
      <c r="BG1087" s="45"/>
      <c r="BH1087" s="45"/>
      <c r="BI1087" s="45"/>
      <c r="BJ1087" s="45"/>
      <c r="BK1087" s="45"/>
      <c r="BL1087" s="45"/>
      <c r="BM1087" s="45"/>
      <c r="BN1087" s="45"/>
      <c r="BO1087" s="45"/>
      <c r="BP1087" s="45"/>
      <c r="BQ1087" s="45"/>
      <c r="BR1087" s="45"/>
      <c r="BS1087" s="45"/>
      <c r="BT1087" s="45"/>
      <c r="BU1087" s="45"/>
      <c r="BV1087" s="45"/>
      <c r="BW1087" s="45"/>
      <c r="BX1087" s="45"/>
      <c r="BY1087" s="45"/>
      <c r="BZ1087" s="45"/>
      <c r="CA1087" s="45"/>
      <c r="CB1087" s="45"/>
      <c r="CC1087" s="45"/>
      <c r="CD1087" s="45"/>
      <c r="CE1087" s="45"/>
      <c r="CF1087" s="45"/>
      <c r="CG1087" s="45"/>
    </row>
    <row r="1088" spans="1:85" s="46" customFormat="1" outlineLevel="2" x14ac:dyDescent="0.15">
      <c r="A1088" s="10">
        <v>2015</v>
      </c>
      <c r="B1088" s="21" t="s">
        <v>1068</v>
      </c>
      <c r="C1088" s="26" t="s">
        <v>1069</v>
      </c>
      <c r="D1088" s="21" t="s">
        <v>1413</v>
      </c>
      <c r="E1088" s="21" t="s">
        <v>2280</v>
      </c>
      <c r="F1088" s="10">
        <v>3</v>
      </c>
      <c r="G1088" s="21" t="s">
        <v>630</v>
      </c>
      <c r="H1088" s="71" t="s">
        <v>631</v>
      </c>
      <c r="I1088" s="21" t="s">
        <v>23</v>
      </c>
      <c r="J1088" s="21" t="s">
        <v>24</v>
      </c>
      <c r="K1088" s="21" t="s">
        <v>411</v>
      </c>
      <c r="L1088" s="10">
        <v>40</v>
      </c>
      <c r="M1088" s="10">
        <v>71</v>
      </c>
      <c r="N1088" s="21" t="s">
        <v>1986</v>
      </c>
      <c r="O1088" s="21" t="s">
        <v>1851</v>
      </c>
      <c r="P1088" s="21" t="s">
        <v>28</v>
      </c>
      <c r="Q1088" s="21" t="s">
        <v>1852</v>
      </c>
      <c r="R1088" s="21" t="s">
        <v>2127</v>
      </c>
      <c r="S1088" s="10">
        <v>1</v>
      </c>
      <c r="T1088" s="10">
        <v>48</v>
      </c>
      <c r="U1088" s="10">
        <v>48</v>
      </c>
      <c r="V1088" s="21" t="s">
        <v>31</v>
      </c>
      <c r="W1088" s="21" t="s">
        <v>31</v>
      </c>
      <c r="X1088" s="10"/>
      <c r="Y1088" s="28">
        <f>IF(M1088&lt;25,1,1+(M1088-25)/M1088)</f>
        <v>1.647887323943662</v>
      </c>
      <c r="Z1088" s="10">
        <v>1</v>
      </c>
      <c r="AA1088" s="28">
        <f>U1088*Y1088*Z1088</f>
        <v>79.098591549295776</v>
      </c>
      <c r="AB1088" s="28"/>
      <c r="AC1088" s="21">
        <f>AA1088+AB1088</f>
        <v>79.098591549295776</v>
      </c>
      <c r="AD1088" s="10"/>
      <c r="AE1088" s="49"/>
      <c r="AF1088" s="45"/>
      <c r="AG1088" s="45"/>
      <c r="AH1088" s="45"/>
      <c r="AI1088" s="45"/>
      <c r="AJ1088" s="45"/>
      <c r="AK1088" s="45"/>
      <c r="AL1088" s="45"/>
      <c r="AM1088" s="45"/>
      <c r="AN1088" s="45"/>
      <c r="AO1088" s="45"/>
      <c r="AP1088" s="45"/>
      <c r="AQ1088" s="45"/>
      <c r="AR1088" s="45"/>
      <c r="AS1088" s="45"/>
      <c r="AT1088" s="45"/>
      <c r="AU1088" s="45"/>
      <c r="AV1088" s="45"/>
      <c r="AW1088" s="45"/>
      <c r="AX1088" s="45"/>
      <c r="AY1088" s="45"/>
      <c r="AZ1088" s="45"/>
      <c r="BA1088" s="45"/>
      <c r="BB1088" s="45"/>
      <c r="BC1088" s="45"/>
      <c r="BD1088" s="45"/>
      <c r="BE1088" s="45"/>
      <c r="BF1088" s="45"/>
      <c r="BG1088" s="45"/>
      <c r="BH1088" s="45"/>
      <c r="BI1088" s="45"/>
      <c r="BJ1088" s="45"/>
      <c r="BK1088" s="45"/>
      <c r="BL1088" s="45"/>
      <c r="BM1088" s="45"/>
      <c r="BN1088" s="45"/>
      <c r="BO1088" s="45"/>
      <c r="BP1088" s="45"/>
      <c r="BQ1088" s="45"/>
      <c r="BR1088" s="45"/>
      <c r="BS1088" s="45"/>
      <c r="BT1088" s="45"/>
      <c r="BU1088" s="45"/>
      <c r="BV1088" s="45"/>
      <c r="BW1088" s="45"/>
      <c r="BX1088" s="45"/>
      <c r="BY1088" s="45"/>
      <c r="BZ1088" s="45"/>
      <c r="CA1088" s="45"/>
      <c r="CB1088" s="45"/>
      <c r="CC1088" s="45"/>
      <c r="CD1088" s="45"/>
      <c r="CE1088" s="45"/>
      <c r="CF1088" s="45"/>
      <c r="CG1088" s="45"/>
    </row>
    <row r="1089" spans="1:85" s="46" customFormat="1" outlineLevel="2" x14ac:dyDescent="0.15">
      <c r="A1089" s="10">
        <v>2015</v>
      </c>
      <c r="B1089" s="21" t="s">
        <v>1068</v>
      </c>
      <c r="C1089" s="26" t="s">
        <v>1069</v>
      </c>
      <c r="D1089" s="21" t="s">
        <v>1413</v>
      </c>
      <c r="E1089" s="21" t="s">
        <v>2280</v>
      </c>
      <c r="F1089" s="10">
        <v>3</v>
      </c>
      <c r="G1089" s="21" t="s">
        <v>630</v>
      </c>
      <c r="H1089" s="71" t="s">
        <v>631</v>
      </c>
      <c r="I1089" s="21" t="s">
        <v>23</v>
      </c>
      <c r="J1089" s="21" t="s">
        <v>24</v>
      </c>
      <c r="K1089" s="21" t="s">
        <v>411</v>
      </c>
      <c r="L1089" s="10">
        <v>40</v>
      </c>
      <c r="M1089" s="10">
        <v>40</v>
      </c>
      <c r="N1089" s="21" t="s">
        <v>1449</v>
      </c>
      <c r="O1089" s="21" t="s">
        <v>1851</v>
      </c>
      <c r="P1089" s="21" t="s">
        <v>28</v>
      </c>
      <c r="Q1089" s="21" t="s">
        <v>1852</v>
      </c>
      <c r="R1089" s="21" t="s">
        <v>1853</v>
      </c>
      <c r="S1089" s="10">
        <v>1</v>
      </c>
      <c r="T1089" s="10">
        <v>48</v>
      </c>
      <c r="U1089" s="10">
        <v>48</v>
      </c>
      <c r="V1089" s="21" t="s">
        <v>31</v>
      </c>
      <c r="W1089" s="21" t="s">
        <v>31</v>
      </c>
      <c r="X1089" s="10"/>
      <c r="Y1089" s="28">
        <f>IF(M1089&lt;25,1,1+(M1089-25)/M1089)</f>
        <v>1.375</v>
      </c>
      <c r="Z1089" s="10">
        <v>1</v>
      </c>
      <c r="AA1089" s="28">
        <f>U1089*Y1089*Z1089</f>
        <v>66</v>
      </c>
      <c r="AB1089" s="28"/>
      <c r="AC1089" s="21">
        <f>AA1089+AB1089</f>
        <v>66</v>
      </c>
      <c r="AD1089" s="10"/>
      <c r="AE1089" s="49"/>
      <c r="AF1089" s="45"/>
      <c r="AG1089" s="45"/>
      <c r="AH1089" s="45"/>
      <c r="AI1089" s="45"/>
      <c r="AJ1089" s="45"/>
      <c r="AK1089" s="45"/>
      <c r="AL1089" s="45"/>
      <c r="AM1089" s="45"/>
      <c r="AN1089" s="45"/>
      <c r="AO1089" s="45"/>
      <c r="AP1089" s="45"/>
      <c r="AQ1089" s="45"/>
      <c r="AR1089" s="45"/>
      <c r="AS1089" s="45"/>
      <c r="AT1089" s="45"/>
      <c r="AU1089" s="45"/>
      <c r="AV1089" s="45"/>
      <c r="AW1089" s="45"/>
      <c r="AX1089" s="45"/>
      <c r="AY1089" s="45"/>
      <c r="AZ1089" s="45"/>
      <c r="BA1089" s="45"/>
      <c r="BB1089" s="45"/>
      <c r="BC1089" s="45"/>
      <c r="BD1089" s="45"/>
      <c r="BE1089" s="45"/>
      <c r="BF1089" s="45"/>
      <c r="BG1089" s="45"/>
      <c r="BH1089" s="45"/>
      <c r="BI1089" s="45"/>
      <c r="BJ1089" s="45"/>
      <c r="BK1089" s="45"/>
      <c r="BL1089" s="45"/>
      <c r="BM1089" s="45"/>
      <c r="BN1089" s="45"/>
      <c r="BO1089" s="45"/>
      <c r="BP1089" s="45"/>
      <c r="BQ1089" s="45"/>
      <c r="BR1089" s="45"/>
      <c r="BS1089" s="45"/>
      <c r="BT1089" s="45"/>
      <c r="BU1089" s="45"/>
      <c r="BV1089" s="45"/>
      <c r="BW1089" s="45"/>
      <c r="BX1089" s="45"/>
      <c r="BY1089" s="45"/>
      <c r="BZ1089" s="45"/>
      <c r="CA1089" s="45"/>
      <c r="CB1089" s="45"/>
      <c r="CC1089" s="45"/>
      <c r="CD1089" s="45"/>
      <c r="CE1089" s="45"/>
      <c r="CF1089" s="45"/>
      <c r="CG1089" s="45"/>
    </row>
    <row r="1090" spans="1:85" s="46" customFormat="1" outlineLevel="2" x14ac:dyDescent="0.15">
      <c r="A1090" s="10"/>
      <c r="B1090" s="10"/>
      <c r="C1090" s="25"/>
      <c r="D1090" s="10"/>
      <c r="E1090" s="27" t="s">
        <v>2320</v>
      </c>
      <c r="F1090" s="10"/>
      <c r="G1090" s="21" t="s">
        <v>630</v>
      </c>
      <c r="H1090" s="72" t="s">
        <v>631</v>
      </c>
      <c r="I1090" s="10"/>
      <c r="J1090" s="10"/>
      <c r="K1090" s="10"/>
      <c r="L1090" s="10"/>
      <c r="M1090" s="29">
        <v>6</v>
      </c>
      <c r="N1090" s="10"/>
      <c r="O1090" s="10"/>
      <c r="P1090" s="10"/>
      <c r="Q1090" s="10"/>
      <c r="R1090" s="10"/>
      <c r="S1090" s="10"/>
      <c r="T1090" s="10"/>
      <c r="U1090" s="10"/>
      <c r="V1090" s="10"/>
      <c r="W1090" s="10"/>
      <c r="X1090" s="10"/>
      <c r="Y1090" s="28"/>
      <c r="Z1090" s="10"/>
      <c r="AA1090" s="28"/>
      <c r="AB1090" s="28"/>
      <c r="AC1090" s="21">
        <f>M1090*14</f>
        <v>84</v>
      </c>
      <c r="AD1090" s="10"/>
      <c r="AE1090" s="49"/>
      <c r="AF1090" s="45"/>
      <c r="AG1090" s="45"/>
      <c r="AH1090" s="45"/>
      <c r="AI1090" s="45"/>
      <c r="AJ1090" s="45"/>
      <c r="AK1090" s="45"/>
      <c r="AL1090" s="45"/>
      <c r="AM1090" s="45"/>
      <c r="AN1090" s="45"/>
      <c r="AO1090" s="45"/>
      <c r="AP1090" s="45"/>
      <c r="AQ1090" s="45"/>
      <c r="AR1090" s="45"/>
      <c r="AS1090" s="45"/>
      <c r="AT1090" s="45"/>
      <c r="AU1090" s="45"/>
      <c r="AV1090" s="45"/>
      <c r="AW1090" s="45"/>
      <c r="AX1090" s="45"/>
      <c r="AY1090" s="45"/>
      <c r="AZ1090" s="45"/>
      <c r="BA1090" s="45"/>
      <c r="BB1090" s="45"/>
      <c r="BC1090" s="45"/>
      <c r="BD1090" s="45"/>
      <c r="BE1090" s="45"/>
      <c r="BF1090" s="45"/>
      <c r="BG1090" s="45"/>
      <c r="BH1090" s="45"/>
      <c r="BI1090" s="45"/>
      <c r="BJ1090" s="45"/>
      <c r="BK1090" s="45"/>
      <c r="BL1090" s="45"/>
      <c r="BM1090" s="45"/>
      <c r="BN1090" s="45"/>
      <c r="BO1090" s="45"/>
      <c r="BP1090" s="45"/>
      <c r="BQ1090" s="45"/>
      <c r="BR1090" s="45"/>
      <c r="BS1090" s="45"/>
      <c r="BT1090" s="45"/>
      <c r="BU1090" s="45"/>
      <c r="BV1090" s="45"/>
      <c r="BW1090" s="45"/>
      <c r="BX1090" s="45"/>
      <c r="BY1090" s="45"/>
      <c r="BZ1090" s="45"/>
      <c r="CA1090" s="45"/>
      <c r="CB1090" s="45"/>
      <c r="CC1090" s="45"/>
      <c r="CD1090" s="45"/>
      <c r="CE1090" s="45"/>
      <c r="CF1090" s="45"/>
      <c r="CG1090" s="45"/>
    </row>
    <row r="1091" spans="1:85" s="46" customFormat="1" outlineLevel="2" x14ac:dyDescent="0.15">
      <c r="A1091" s="57"/>
      <c r="B1091" s="52"/>
      <c r="C1091" s="58"/>
      <c r="D1091" s="52"/>
      <c r="E1091" s="52" t="s">
        <v>2798</v>
      </c>
      <c r="F1091" s="52"/>
      <c r="G1091" s="21" t="s">
        <v>630</v>
      </c>
      <c r="H1091" s="72" t="s">
        <v>631</v>
      </c>
      <c r="I1091" s="52"/>
      <c r="J1091" s="52"/>
      <c r="K1091" s="52"/>
      <c r="L1091" s="52"/>
      <c r="M1091" s="53">
        <v>9</v>
      </c>
      <c r="N1091" s="53"/>
      <c r="O1091" s="53"/>
      <c r="P1091" s="53"/>
      <c r="Q1091" s="53"/>
      <c r="R1091" s="53"/>
      <c r="S1091" s="53"/>
      <c r="T1091" s="53"/>
      <c r="U1091" s="53"/>
      <c r="V1091" s="53"/>
      <c r="W1091" s="53"/>
      <c r="X1091" s="54"/>
      <c r="Y1091" s="55"/>
      <c r="Z1091" s="54"/>
      <c r="AA1091" s="55"/>
      <c r="AB1091" s="55"/>
      <c r="AC1091" s="55">
        <f>2*M1091</f>
        <v>18</v>
      </c>
      <c r="AD1091" s="54"/>
      <c r="AE1091" s="49"/>
      <c r="AF1091" s="45"/>
      <c r="AG1091" s="45"/>
      <c r="AH1091" s="45"/>
      <c r="AI1091" s="45"/>
      <c r="AJ1091" s="45"/>
      <c r="AK1091" s="45"/>
      <c r="AL1091" s="45"/>
      <c r="AM1091" s="45"/>
      <c r="AN1091" s="45"/>
      <c r="AO1091" s="45"/>
      <c r="AP1091" s="45"/>
      <c r="AQ1091" s="45"/>
      <c r="AR1091" s="45"/>
      <c r="AS1091" s="45"/>
      <c r="AT1091" s="45"/>
      <c r="AU1091" s="45"/>
      <c r="AV1091" s="45"/>
      <c r="AW1091" s="45"/>
      <c r="AX1091" s="45"/>
      <c r="AY1091" s="45"/>
      <c r="AZ1091" s="45"/>
      <c r="BA1091" s="45"/>
      <c r="BB1091" s="45"/>
      <c r="BC1091" s="45"/>
      <c r="BD1091" s="45"/>
      <c r="BE1091" s="45"/>
      <c r="BF1091" s="45"/>
      <c r="BG1091" s="45"/>
      <c r="BH1091" s="45"/>
      <c r="BI1091" s="45"/>
      <c r="BJ1091" s="45"/>
      <c r="BK1091" s="45"/>
      <c r="BL1091" s="45"/>
      <c r="BM1091" s="45"/>
      <c r="BN1091" s="45"/>
      <c r="BO1091" s="45"/>
      <c r="BP1091" s="45"/>
      <c r="BQ1091" s="45"/>
      <c r="BR1091" s="45"/>
      <c r="BS1091" s="45"/>
      <c r="BT1091" s="45"/>
      <c r="BU1091" s="45"/>
      <c r="BV1091" s="45"/>
      <c r="BW1091" s="45"/>
      <c r="BX1091" s="45"/>
      <c r="BY1091" s="45"/>
      <c r="BZ1091" s="45"/>
      <c r="CA1091" s="45"/>
      <c r="CB1091" s="45"/>
      <c r="CC1091" s="45"/>
      <c r="CD1091" s="45"/>
      <c r="CE1091" s="45"/>
      <c r="CF1091" s="45"/>
      <c r="CG1091" s="45"/>
    </row>
    <row r="1092" spans="1:85" s="46" customFormat="1" outlineLevel="1" x14ac:dyDescent="0.15">
      <c r="A1092" s="57"/>
      <c r="B1092" s="52"/>
      <c r="C1092" s="58"/>
      <c r="D1092" s="52"/>
      <c r="E1092" s="52"/>
      <c r="F1092" s="52"/>
      <c r="G1092" s="88" t="s">
        <v>3213</v>
      </c>
      <c r="H1092" s="72"/>
      <c r="I1092" s="52"/>
      <c r="J1092" s="52"/>
      <c r="K1092" s="52"/>
      <c r="L1092" s="52"/>
      <c r="M1092" s="53"/>
      <c r="N1092" s="53"/>
      <c r="O1092" s="53"/>
      <c r="P1092" s="53"/>
      <c r="Q1092" s="53"/>
      <c r="R1092" s="53"/>
      <c r="S1092" s="53"/>
      <c r="T1092" s="53"/>
      <c r="U1092" s="53"/>
      <c r="V1092" s="53"/>
      <c r="W1092" s="53"/>
      <c r="X1092" s="54"/>
      <c r="Y1092" s="55"/>
      <c r="Z1092" s="54"/>
      <c r="AA1092" s="55"/>
      <c r="AB1092" s="55"/>
      <c r="AC1092" s="55">
        <f>SUBTOTAL(9,AC1086:AC1091)</f>
        <v>466.84667142640791</v>
      </c>
      <c r="AD1092" s="54"/>
      <c r="AE1092" s="49"/>
      <c r="AF1092" s="45"/>
      <c r="AG1092" s="45"/>
      <c r="AH1092" s="45"/>
      <c r="AI1092" s="45"/>
      <c r="AJ1092" s="45"/>
      <c r="AK1092" s="45"/>
      <c r="AL1092" s="45"/>
      <c r="AM1092" s="45"/>
      <c r="AN1092" s="45"/>
      <c r="AO1092" s="45"/>
      <c r="AP1092" s="45"/>
      <c r="AQ1092" s="45"/>
      <c r="AR1092" s="45"/>
      <c r="AS1092" s="45"/>
      <c r="AT1092" s="45"/>
      <c r="AU1092" s="45"/>
      <c r="AV1092" s="45"/>
      <c r="AW1092" s="45"/>
      <c r="AX1092" s="45"/>
      <c r="AY1092" s="45"/>
      <c r="AZ1092" s="45"/>
      <c r="BA1092" s="45"/>
      <c r="BB1092" s="45"/>
      <c r="BC1092" s="45"/>
      <c r="BD1092" s="45"/>
      <c r="BE1092" s="45"/>
      <c r="BF1092" s="45"/>
      <c r="BG1092" s="45"/>
      <c r="BH1092" s="45"/>
      <c r="BI1092" s="45"/>
      <c r="BJ1092" s="45"/>
      <c r="BK1092" s="45"/>
      <c r="BL1092" s="45"/>
      <c r="BM1092" s="45"/>
      <c r="BN1092" s="45"/>
      <c r="BO1092" s="45"/>
      <c r="BP1092" s="45"/>
      <c r="BQ1092" s="45"/>
      <c r="BR1092" s="45"/>
      <c r="BS1092" s="45"/>
      <c r="BT1092" s="45"/>
      <c r="BU1092" s="45"/>
      <c r="BV1092" s="45"/>
      <c r="BW1092" s="45"/>
      <c r="BX1092" s="45"/>
      <c r="BY1092" s="45"/>
      <c r="BZ1092" s="45"/>
      <c r="CA1092" s="45"/>
      <c r="CB1092" s="45"/>
      <c r="CC1092" s="45"/>
      <c r="CD1092" s="45"/>
      <c r="CE1092" s="45"/>
      <c r="CF1092" s="45"/>
      <c r="CG1092" s="45"/>
    </row>
    <row r="1093" spans="1:85" s="66" customFormat="1" outlineLevel="2" x14ac:dyDescent="0.15">
      <c r="A1093" s="10">
        <v>2015</v>
      </c>
      <c r="B1093" s="21" t="s">
        <v>2239</v>
      </c>
      <c r="C1093" s="26" t="s">
        <v>2240</v>
      </c>
      <c r="D1093" s="21" t="s">
        <v>1413</v>
      </c>
      <c r="E1093" s="21" t="s">
        <v>2280</v>
      </c>
      <c r="F1093" s="10">
        <v>4</v>
      </c>
      <c r="G1093" s="21" t="s">
        <v>1717</v>
      </c>
      <c r="H1093" s="71" t="s">
        <v>1718</v>
      </c>
      <c r="I1093" s="21" t="s">
        <v>41</v>
      </c>
      <c r="J1093" s="21" t="s">
        <v>24</v>
      </c>
      <c r="K1093" s="21" t="s">
        <v>80</v>
      </c>
      <c r="L1093" s="10">
        <v>72</v>
      </c>
      <c r="M1093" s="10">
        <v>99</v>
      </c>
      <c r="N1093" s="21" t="s">
        <v>1963</v>
      </c>
      <c r="O1093" s="21" t="s">
        <v>1720</v>
      </c>
      <c r="P1093" s="21" t="s">
        <v>28</v>
      </c>
      <c r="Q1093" s="21" t="s">
        <v>2241</v>
      </c>
      <c r="R1093" s="21" t="s">
        <v>2242</v>
      </c>
      <c r="S1093" s="10">
        <v>1</v>
      </c>
      <c r="T1093" s="10">
        <v>64</v>
      </c>
      <c r="U1093" s="10">
        <v>64</v>
      </c>
      <c r="V1093" s="21" t="s">
        <v>31</v>
      </c>
      <c r="W1093" s="21" t="s">
        <v>31</v>
      </c>
      <c r="X1093" s="10"/>
      <c r="Y1093" s="28">
        <f>IF(M1093&lt;25,1,1+(M1093-25)/M1093)</f>
        <v>1.7474747474747474</v>
      </c>
      <c r="Z1093" s="10">
        <v>1</v>
      </c>
      <c r="AA1093" s="28">
        <f>U1093*Y1093*Z1093</f>
        <v>111.83838383838383</v>
      </c>
      <c r="AB1093" s="28"/>
      <c r="AC1093" s="21">
        <f>AA1093+AB1093</f>
        <v>111.83838383838383</v>
      </c>
      <c r="AD1093" s="10"/>
    </row>
    <row r="1094" spans="1:85" s="46" customFormat="1" outlineLevel="2" x14ac:dyDescent="0.15">
      <c r="A1094" s="10">
        <v>2015</v>
      </c>
      <c r="B1094" s="21" t="s">
        <v>1715</v>
      </c>
      <c r="C1094" s="26" t="s">
        <v>1716</v>
      </c>
      <c r="D1094" s="21" t="s">
        <v>1413</v>
      </c>
      <c r="E1094" s="21" t="s">
        <v>2281</v>
      </c>
      <c r="F1094" s="10">
        <v>4</v>
      </c>
      <c r="G1094" s="21" t="s">
        <v>1717</v>
      </c>
      <c r="H1094" s="71" t="s">
        <v>1718</v>
      </c>
      <c r="I1094" s="21" t="s">
        <v>41</v>
      </c>
      <c r="J1094" s="21" t="s">
        <v>24</v>
      </c>
      <c r="K1094" s="21" t="s">
        <v>80</v>
      </c>
      <c r="L1094" s="10">
        <v>31</v>
      </c>
      <c r="M1094" s="10">
        <v>32</v>
      </c>
      <c r="N1094" s="21" t="s">
        <v>1719</v>
      </c>
      <c r="O1094" s="21" t="s">
        <v>1720</v>
      </c>
      <c r="P1094" s="21" t="s">
        <v>28</v>
      </c>
      <c r="Q1094" s="21" t="s">
        <v>1686</v>
      </c>
      <c r="R1094" s="21" t="s">
        <v>1721</v>
      </c>
      <c r="S1094" s="10">
        <v>1</v>
      </c>
      <c r="T1094" s="10">
        <v>64</v>
      </c>
      <c r="U1094" s="10">
        <v>64</v>
      </c>
      <c r="V1094" s="21" t="s">
        <v>31</v>
      </c>
      <c r="W1094" s="21" t="s">
        <v>31</v>
      </c>
      <c r="X1094" s="10"/>
      <c r="Y1094" s="28">
        <f>IF(M1094&lt;25,1,1+(M1094-25)/M1094)</f>
        <v>1.21875</v>
      </c>
      <c r="Z1094" s="10">
        <v>2</v>
      </c>
      <c r="AA1094" s="28">
        <f>U1094*Y1094*Z1094</f>
        <v>156</v>
      </c>
      <c r="AB1094" s="28"/>
      <c r="AC1094" s="21">
        <f>AA1094+AB1094</f>
        <v>156</v>
      </c>
      <c r="AD1094" s="10"/>
      <c r="AE1094" s="49"/>
      <c r="AF1094" s="45"/>
      <c r="AG1094" s="45"/>
      <c r="AH1094" s="45"/>
      <c r="AI1094" s="45"/>
      <c r="AJ1094" s="45"/>
      <c r="AK1094" s="45"/>
      <c r="AL1094" s="45"/>
      <c r="AM1094" s="45"/>
      <c r="AN1094" s="45"/>
      <c r="AO1094" s="45"/>
      <c r="AP1094" s="45"/>
      <c r="AQ1094" s="45"/>
      <c r="AR1094" s="45"/>
      <c r="AS1094" s="45"/>
      <c r="AT1094" s="45"/>
      <c r="AU1094" s="45"/>
      <c r="AV1094" s="45"/>
      <c r="AW1094" s="45"/>
      <c r="AX1094" s="45"/>
      <c r="AY1094" s="45"/>
      <c r="AZ1094" s="45"/>
      <c r="BA1094" s="45"/>
      <c r="BB1094" s="45"/>
      <c r="BC1094" s="45"/>
      <c r="BD1094" s="45"/>
      <c r="BE1094" s="45"/>
      <c r="BF1094" s="45"/>
      <c r="BG1094" s="45"/>
      <c r="BH1094" s="45"/>
      <c r="BI1094" s="45"/>
      <c r="BJ1094" s="45"/>
      <c r="BK1094" s="45"/>
      <c r="BL1094" s="45"/>
      <c r="BM1094" s="45"/>
      <c r="BN1094" s="45"/>
      <c r="BO1094" s="45"/>
      <c r="BP1094" s="45"/>
      <c r="BQ1094" s="45"/>
      <c r="BR1094" s="45"/>
      <c r="BS1094" s="45"/>
      <c r="BT1094" s="45"/>
      <c r="BU1094" s="45"/>
      <c r="BV1094" s="45"/>
      <c r="BW1094" s="45"/>
      <c r="BX1094" s="45"/>
      <c r="BY1094" s="45"/>
      <c r="BZ1094" s="45"/>
      <c r="CA1094" s="45"/>
      <c r="CB1094" s="45"/>
      <c r="CC1094" s="45"/>
      <c r="CD1094" s="45"/>
      <c r="CE1094" s="45"/>
      <c r="CF1094" s="45"/>
      <c r="CG1094" s="45"/>
    </row>
    <row r="1095" spans="1:85" s="46" customFormat="1" outlineLevel="2" x14ac:dyDescent="0.15">
      <c r="A1095" s="57"/>
      <c r="B1095" s="52"/>
      <c r="C1095" s="58"/>
      <c r="D1095" s="52"/>
      <c r="E1095" s="52" t="s">
        <v>2798</v>
      </c>
      <c r="F1095" s="52"/>
      <c r="G1095" s="21" t="s">
        <v>1717</v>
      </c>
      <c r="H1095" s="78" t="s">
        <v>2994</v>
      </c>
      <c r="I1095" s="52"/>
      <c r="J1095" s="52"/>
      <c r="K1095" s="52"/>
      <c r="L1095" s="52"/>
      <c r="M1095" s="53">
        <v>10</v>
      </c>
      <c r="N1095" s="53"/>
      <c r="O1095" s="53"/>
      <c r="P1095" s="53"/>
      <c r="Q1095" s="53"/>
      <c r="R1095" s="53"/>
      <c r="S1095" s="53"/>
      <c r="T1095" s="53"/>
      <c r="U1095" s="53"/>
      <c r="V1095" s="53"/>
      <c r="W1095" s="53"/>
      <c r="X1095" s="54"/>
      <c r="Y1095" s="55"/>
      <c r="Z1095" s="54"/>
      <c r="AA1095" s="55"/>
      <c r="AB1095" s="55"/>
      <c r="AC1095" s="55">
        <f>2*M1095</f>
        <v>20</v>
      </c>
      <c r="AD1095" s="54"/>
      <c r="AE1095" s="49"/>
      <c r="AF1095" s="45"/>
      <c r="AG1095" s="45"/>
      <c r="AH1095" s="45"/>
      <c r="AI1095" s="45"/>
      <c r="AJ1095" s="45"/>
      <c r="AK1095" s="45"/>
      <c r="AL1095" s="45"/>
      <c r="AM1095" s="45"/>
      <c r="AN1095" s="45"/>
      <c r="AO1095" s="45"/>
      <c r="AP1095" s="45"/>
      <c r="AQ1095" s="45"/>
      <c r="AR1095" s="45"/>
      <c r="AS1095" s="45"/>
      <c r="AT1095" s="45"/>
      <c r="AU1095" s="45"/>
      <c r="AV1095" s="45"/>
      <c r="AW1095" s="45"/>
      <c r="AX1095" s="45"/>
      <c r="AY1095" s="45"/>
      <c r="AZ1095" s="45"/>
      <c r="BA1095" s="45"/>
      <c r="BB1095" s="45"/>
      <c r="BC1095" s="45"/>
      <c r="BD1095" s="45"/>
      <c r="BE1095" s="45"/>
      <c r="BF1095" s="45"/>
      <c r="BG1095" s="45"/>
      <c r="BH1095" s="45"/>
      <c r="BI1095" s="45"/>
      <c r="BJ1095" s="45"/>
      <c r="BK1095" s="45"/>
      <c r="BL1095" s="45"/>
      <c r="BM1095" s="45"/>
      <c r="BN1095" s="45"/>
      <c r="BO1095" s="45"/>
      <c r="BP1095" s="45"/>
      <c r="BQ1095" s="45"/>
      <c r="BR1095" s="45"/>
      <c r="BS1095" s="45"/>
      <c r="BT1095" s="45"/>
      <c r="BU1095" s="45"/>
      <c r="BV1095" s="45"/>
      <c r="BW1095" s="45"/>
      <c r="BX1095" s="45"/>
      <c r="BY1095" s="45"/>
      <c r="BZ1095" s="45"/>
      <c r="CA1095" s="45"/>
      <c r="CB1095" s="45"/>
      <c r="CC1095" s="45"/>
      <c r="CD1095" s="45"/>
      <c r="CE1095" s="45"/>
      <c r="CF1095" s="45"/>
      <c r="CG1095" s="45"/>
    </row>
    <row r="1096" spans="1:85" s="46" customFormat="1" outlineLevel="1" x14ac:dyDescent="0.15">
      <c r="A1096" s="57"/>
      <c r="B1096" s="52"/>
      <c r="C1096" s="58"/>
      <c r="D1096" s="52"/>
      <c r="E1096" s="52"/>
      <c r="F1096" s="52"/>
      <c r="G1096" s="88" t="s">
        <v>3214</v>
      </c>
      <c r="H1096" s="78"/>
      <c r="I1096" s="52"/>
      <c r="J1096" s="52"/>
      <c r="K1096" s="52"/>
      <c r="L1096" s="52"/>
      <c r="M1096" s="53"/>
      <c r="N1096" s="53"/>
      <c r="O1096" s="53"/>
      <c r="P1096" s="53"/>
      <c r="Q1096" s="53"/>
      <c r="R1096" s="53"/>
      <c r="S1096" s="53"/>
      <c r="T1096" s="53"/>
      <c r="U1096" s="53"/>
      <c r="V1096" s="53"/>
      <c r="W1096" s="53"/>
      <c r="X1096" s="54"/>
      <c r="Y1096" s="55"/>
      <c r="Z1096" s="54"/>
      <c r="AA1096" s="55"/>
      <c r="AB1096" s="55"/>
      <c r="AC1096" s="55">
        <f>SUBTOTAL(9,AC1093:AC1095)</f>
        <v>287.83838383838383</v>
      </c>
      <c r="AD1096" s="54"/>
      <c r="AE1096" s="49"/>
      <c r="AF1096" s="45"/>
      <c r="AG1096" s="45"/>
      <c r="AH1096" s="45"/>
      <c r="AI1096" s="45"/>
      <c r="AJ1096" s="45"/>
      <c r="AK1096" s="45"/>
      <c r="AL1096" s="45"/>
      <c r="AM1096" s="45"/>
      <c r="AN1096" s="45"/>
      <c r="AO1096" s="45"/>
      <c r="AP1096" s="45"/>
      <c r="AQ1096" s="45"/>
      <c r="AR1096" s="45"/>
      <c r="AS1096" s="45"/>
      <c r="AT1096" s="45"/>
      <c r="AU1096" s="45"/>
      <c r="AV1096" s="45"/>
      <c r="AW1096" s="45"/>
      <c r="AX1096" s="45"/>
      <c r="AY1096" s="45"/>
      <c r="AZ1096" s="45"/>
      <c r="BA1096" s="45"/>
      <c r="BB1096" s="45"/>
      <c r="BC1096" s="45"/>
      <c r="BD1096" s="45"/>
      <c r="BE1096" s="45"/>
      <c r="BF1096" s="45"/>
      <c r="BG1096" s="45"/>
      <c r="BH1096" s="45"/>
      <c r="BI1096" s="45"/>
      <c r="BJ1096" s="45"/>
      <c r="BK1096" s="45"/>
      <c r="BL1096" s="45"/>
      <c r="BM1096" s="45"/>
      <c r="BN1096" s="45"/>
      <c r="BO1096" s="45"/>
      <c r="BP1096" s="45"/>
      <c r="BQ1096" s="45"/>
      <c r="BR1096" s="45"/>
      <c r="BS1096" s="45"/>
      <c r="BT1096" s="45"/>
      <c r="BU1096" s="45"/>
      <c r="BV1096" s="45"/>
      <c r="BW1096" s="45"/>
      <c r="BX1096" s="45"/>
      <c r="BY1096" s="45"/>
      <c r="BZ1096" s="45"/>
      <c r="CA1096" s="45"/>
      <c r="CB1096" s="45"/>
      <c r="CC1096" s="45"/>
      <c r="CD1096" s="45"/>
      <c r="CE1096" s="45"/>
      <c r="CF1096" s="45"/>
      <c r="CG1096" s="45"/>
    </row>
    <row r="1097" spans="1:85" s="46" customFormat="1" outlineLevel="2" x14ac:dyDescent="0.15">
      <c r="A1097" s="50">
        <v>2016</v>
      </c>
      <c r="B1097" s="50" t="s">
        <v>724</v>
      </c>
      <c r="C1097" s="50" t="s">
        <v>725</v>
      </c>
      <c r="D1097" s="15"/>
      <c r="E1097" s="21" t="s">
        <v>2751</v>
      </c>
      <c r="F1097" s="15"/>
      <c r="G1097" s="60" t="s">
        <v>2777</v>
      </c>
      <c r="H1097" s="74" t="s">
        <v>2778</v>
      </c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  <c r="V1097" s="15"/>
      <c r="W1097" s="15"/>
      <c r="X1097" s="15"/>
      <c r="Y1097" s="15"/>
      <c r="Z1097" s="15"/>
      <c r="AA1097" s="15"/>
      <c r="AB1097" s="15"/>
      <c r="AC1097" s="68">
        <v>40</v>
      </c>
      <c r="AD1097" s="21" t="s">
        <v>2755</v>
      </c>
      <c r="AE1097" s="49"/>
      <c r="AF1097" s="45"/>
      <c r="AG1097" s="45"/>
      <c r="AH1097" s="45"/>
      <c r="AI1097" s="45"/>
      <c r="AJ1097" s="45"/>
      <c r="AK1097" s="45"/>
      <c r="AL1097" s="45"/>
      <c r="AM1097" s="45"/>
      <c r="AN1097" s="45"/>
      <c r="AO1097" s="45"/>
      <c r="AP1097" s="45"/>
      <c r="AQ1097" s="45"/>
      <c r="AR1097" s="45"/>
      <c r="AS1097" s="45"/>
      <c r="AT1097" s="45"/>
      <c r="AU1097" s="45"/>
      <c r="AV1097" s="45"/>
      <c r="AW1097" s="45"/>
      <c r="AX1097" s="45"/>
      <c r="AY1097" s="45"/>
      <c r="AZ1097" s="45"/>
      <c r="BA1097" s="45"/>
      <c r="BB1097" s="45"/>
      <c r="BC1097" s="45"/>
      <c r="BD1097" s="45"/>
      <c r="BE1097" s="45"/>
      <c r="BF1097" s="45"/>
      <c r="BG1097" s="45"/>
      <c r="BH1097" s="45"/>
      <c r="BI1097" s="45"/>
      <c r="BJ1097" s="45"/>
      <c r="BK1097" s="45"/>
      <c r="BL1097" s="45"/>
      <c r="BM1097" s="45"/>
      <c r="BN1097" s="45"/>
      <c r="BO1097" s="45"/>
      <c r="BP1097" s="45"/>
      <c r="BQ1097" s="45"/>
      <c r="BR1097" s="45"/>
      <c r="BS1097" s="45"/>
      <c r="BT1097" s="45"/>
      <c r="BU1097" s="45"/>
      <c r="BV1097" s="45"/>
      <c r="BW1097" s="45"/>
      <c r="BX1097" s="45"/>
      <c r="BY1097" s="45"/>
      <c r="BZ1097" s="45"/>
      <c r="CA1097" s="45"/>
      <c r="CB1097" s="45"/>
      <c r="CC1097" s="45"/>
      <c r="CD1097" s="45"/>
      <c r="CE1097" s="45"/>
      <c r="CF1097" s="45"/>
      <c r="CG1097" s="45"/>
    </row>
    <row r="1098" spans="1:85" s="46" customFormat="1" outlineLevel="1" x14ac:dyDescent="0.15">
      <c r="A1098" s="50"/>
      <c r="B1098" s="50"/>
      <c r="C1098" s="50"/>
      <c r="D1098" s="15"/>
      <c r="E1098" s="21"/>
      <c r="F1098" s="15"/>
      <c r="G1098" s="90" t="s">
        <v>3215</v>
      </c>
      <c r="H1098" s="74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  <c r="V1098" s="15"/>
      <c r="W1098" s="15"/>
      <c r="X1098" s="15"/>
      <c r="Y1098" s="15"/>
      <c r="Z1098" s="15"/>
      <c r="AA1098" s="15"/>
      <c r="AB1098" s="15"/>
      <c r="AC1098" s="68">
        <f>SUBTOTAL(9,AC1097:AC1097)</f>
        <v>40</v>
      </c>
      <c r="AD1098" s="21"/>
      <c r="AE1098" s="49"/>
      <c r="AF1098" s="45"/>
      <c r="AG1098" s="45"/>
      <c r="AH1098" s="45"/>
      <c r="AI1098" s="45"/>
      <c r="AJ1098" s="45"/>
      <c r="AK1098" s="45"/>
      <c r="AL1098" s="45"/>
      <c r="AM1098" s="45"/>
      <c r="AN1098" s="45"/>
      <c r="AO1098" s="45"/>
      <c r="AP1098" s="45"/>
      <c r="AQ1098" s="45"/>
      <c r="AR1098" s="45"/>
      <c r="AS1098" s="45"/>
      <c r="AT1098" s="45"/>
      <c r="AU1098" s="45"/>
      <c r="AV1098" s="45"/>
      <c r="AW1098" s="45"/>
      <c r="AX1098" s="45"/>
      <c r="AY1098" s="45"/>
      <c r="AZ1098" s="45"/>
      <c r="BA1098" s="45"/>
      <c r="BB1098" s="45"/>
      <c r="BC1098" s="45"/>
      <c r="BD1098" s="45"/>
      <c r="BE1098" s="45"/>
      <c r="BF1098" s="45"/>
      <c r="BG1098" s="45"/>
      <c r="BH1098" s="45"/>
      <c r="BI1098" s="45"/>
      <c r="BJ1098" s="45"/>
      <c r="BK1098" s="45"/>
      <c r="BL1098" s="45"/>
      <c r="BM1098" s="45"/>
      <c r="BN1098" s="45"/>
      <c r="BO1098" s="45"/>
      <c r="BP1098" s="45"/>
      <c r="BQ1098" s="45"/>
      <c r="BR1098" s="45"/>
      <c r="BS1098" s="45"/>
      <c r="BT1098" s="45"/>
      <c r="BU1098" s="45"/>
      <c r="BV1098" s="45"/>
      <c r="BW1098" s="45"/>
      <c r="BX1098" s="45"/>
      <c r="BY1098" s="45"/>
      <c r="BZ1098" s="45"/>
      <c r="CA1098" s="45"/>
      <c r="CB1098" s="45"/>
      <c r="CC1098" s="45"/>
      <c r="CD1098" s="45"/>
      <c r="CE1098" s="45"/>
      <c r="CF1098" s="45"/>
      <c r="CG1098" s="45"/>
    </row>
    <row r="1099" spans="1:85" s="46" customFormat="1" outlineLevel="2" x14ac:dyDescent="0.15">
      <c r="A1099" s="10">
        <v>2015</v>
      </c>
      <c r="B1099" s="21" t="s">
        <v>1077</v>
      </c>
      <c r="C1099" s="26" t="s">
        <v>1078</v>
      </c>
      <c r="D1099" s="21" t="s">
        <v>1379</v>
      </c>
      <c r="E1099" s="21" t="s">
        <v>2280</v>
      </c>
      <c r="F1099" s="10">
        <v>3</v>
      </c>
      <c r="G1099" s="21" t="s">
        <v>1083</v>
      </c>
      <c r="H1099" s="71" t="s">
        <v>1084</v>
      </c>
      <c r="I1099" s="21" t="s">
        <v>41</v>
      </c>
      <c r="J1099" s="21" t="s">
        <v>24</v>
      </c>
      <c r="K1099" s="21" t="s">
        <v>25</v>
      </c>
      <c r="L1099" s="10">
        <v>20</v>
      </c>
      <c r="M1099" s="10">
        <v>22</v>
      </c>
      <c r="N1099" s="21" t="s">
        <v>559</v>
      </c>
      <c r="O1099" s="21" t="s">
        <v>75</v>
      </c>
      <c r="P1099" s="21" t="s">
        <v>28</v>
      </c>
      <c r="Q1099" s="21" t="s">
        <v>82</v>
      </c>
      <c r="R1099" s="21" t="s">
        <v>1085</v>
      </c>
      <c r="S1099" s="10">
        <v>1</v>
      </c>
      <c r="T1099" s="10">
        <v>48</v>
      </c>
      <c r="U1099" s="10">
        <v>48</v>
      </c>
      <c r="V1099" s="21" t="s">
        <v>31</v>
      </c>
      <c r="W1099" s="21" t="s">
        <v>31</v>
      </c>
      <c r="X1099" s="10"/>
      <c r="Y1099" s="28">
        <f>IF(M1099&lt;25,1,1+(M1099-25)/M1099)</f>
        <v>1</v>
      </c>
      <c r="Z1099" s="10">
        <v>1</v>
      </c>
      <c r="AA1099" s="28">
        <f>U1099*Y1099*Z1099</f>
        <v>48</v>
      </c>
      <c r="AB1099" s="28"/>
      <c r="AC1099" s="21">
        <f>AA1099+AB1099</f>
        <v>48</v>
      </c>
      <c r="AD1099" s="10"/>
      <c r="AE1099" s="49"/>
      <c r="AF1099" s="45"/>
      <c r="AG1099" s="45"/>
      <c r="AH1099" s="45"/>
      <c r="AI1099" s="45"/>
      <c r="AJ1099" s="45"/>
      <c r="AK1099" s="45"/>
      <c r="AL1099" s="45"/>
      <c r="AM1099" s="45"/>
      <c r="AN1099" s="45"/>
      <c r="AO1099" s="45"/>
      <c r="AP1099" s="45"/>
      <c r="AQ1099" s="45"/>
      <c r="AR1099" s="45"/>
      <c r="AS1099" s="45"/>
      <c r="AT1099" s="45"/>
      <c r="AU1099" s="45"/>
      <c r="AV1099" s="45"/>
      <c r="AW1099" s="45"/>
      <c r="AX1099" s="45"/>
      <c r="AY1099" s="45"/>
      <c r="AZ1099" s="45"/>
      <c r="BA1099" s="45"/>
      <c r="BB1099" s="45"/>
      <c r="BC1099" s="45"/>
      <c r="BD1099" s="45"/>
      <c r="BE1099" s="45"/>
      <c r="BF1099" s="45"/>
      <c r="BG1099" s="45"/>
      <c r="BH1099" s="45"/>
      <c r="BI1099" s="45"/>
      <c r="BJ1099" s="45"/>
      <c r="BK1099" s="45"/>
      <c r="BL1099" s="45"/>
      <c r="BM1099" s="45"/>
      <c r="BN1099" s="45"/>
      <c r="BO1099" s="45"/>
      <c r="BP1099" s="45"/>
      <c r="BQ1099" s="45"/>
      <c r="BR1099" s="45"/>
      <c r="BS1099" s="45"/>
      <c r="BT1099" s="45"/>
      <c r="BU1099" s="45"/>
      <c r="BV1099" s="45"/>
      <c r="BW1099" s="45"/>
      <c r="BX1099" s="45"/>
      <c r="BY1099" s="45"/>
      <c r="BZ1099" s="45"/>
      <c r="CA1099" s="45"/>
      <c r="CB1099" s="45"/>
      <c r="CC1099" s="45"/>
      <c r="CD1099" s="45"/>
      <c r="CE1099" s="45"/>
      <c r="CF1099" s="45"/>
      <c r="CG1099" s="45"/>
    </row>
    <row r="1100" spans="1:85" s="46" customFormat="1" outlineLevel="2" x14ac:dyDescent="0.15">
      <c r="A1100" s="21"/>
      <c r="B1100" s="21"/>
      <c r="C1100" s="21" t="s">
        <v>2627</v>
      </c>
      <c r="D1100" s="21" t="s">
        <v>2580</v>
      </c>
      <c r="E1100" s="21" t="s">
        <v>2581</v>
      </c>
      <c r="F1100" s="21"/>
      <c r="G1100" s="21" t="s">
        <v>1083</v>
      </c>
      <c r="H1100" s="71" t="s">
        <v>2629</v>
      </c>
      <c r="I1100" s="21"/>
      <c r="J1100" s="21"/>
      <c r="K1100" s="21"/>
      <c r="L1100" s="21"/>
      <c r="M1100" s="21"/>
      <c r="N1100" s="21"/>
      <c r="O1100" s="21"/>
      <c r="P1100" s="21"/>
      <c r="Q1100" s="21"/>
      <c r="R1100" s="21"/>
      <c r="S1100" s="21"/>
      <c r="T1100" s="21"/>
      <c r="U1100" s="21"/>
      <c r="V1100" s="21"/>
      <c r="W1100" s="21"/>
      <c r="X1100" s="21"/>
      <c r="Y1100" s="21"/>
      <c r="Z1100" s="21"/>
      <c r="AA1100" s="21"/>
      <c r="AB1100" s="21" t="s">
        <v>29</v>
      </c>
      <c r="AC1100" s="59">
        <v>16</v>
      </c>
      <c r="AD1100" s="21" t="s">
        <v>2745</v>
      </c>
      <c r="AE1100" s="49"/>
      <c r="AF1100" s="45"/>
      <c r="AG1100" s="45"/>
      <c r="AH1100" s="45"/>
      <c r="AI1100" s="45"/>
      <c r="AJ1100" s="45"/>
      <c r="AK1100" s="45"/>
      <c r="AL1100" s="45"/>
      <c r="AM1100" s="45"/>
      <c r="AN1100" s="45"/>
      <c r="AO1100" s="45"/>
      <c r="AP1100" s="45"/>
      <c r="AQ1100" s="45"/>
      <c r="AR1100" s="45"/>
      <c r="AS1100" s="45"/>
      <c r="AT1100" s="45"/>
      <c r="AU1100" s="45"/>
      <c r="AV1100" s="45"/>
      <c r="AW1100" s="45"/>
      <c r="AX1100" s="45"/>
      <c r="AY1100" s="45"/>
      <c r="AZ1100" s="45"/>
      <c r="BA1100" s="45"/>
      <c r="BB1100" s="45"/>
      <c r="BC1100" s="45"/>
      <c r="BD1100" s="45"/>
      <c r="BE1100" s="45"/>
      <c r="BF1100" s="45"/>
      <c r="BG1100" s="45"/>
      <c r="BH1100" s="45"/>
      <c r="BI1100" s="45"/>
      <c r="BJ1100" s="45"/>
      <c r="BK1100" s="45"/>
      <c r="BL1100" s="45"/>
      <c r="BM1100" s="45"/>
      <c r="BN1100" s="45"/>
      <c r="BO1100" s="45"/>
      <c r="BP1100" s="45"/>
      <c r="BQ1100" s="45"/>
      <c r="BR1100" s="45"/>
      <c r="BS1100" s="45"/>
      <c r="BT1100" s="45"/>
      <c r="BU1100" s="45"/>
      <c r="BV1100" s="45"/>
      <c r="BW1100" s="45"/>
      <c r="BX1100" s="45"/>
      <c r="BY1100" s="45"/>
      <c r="BZ1100" s="45"/>
      <c r="CA1100" s="45"/>
      <c r="CB1100" s="45"/>
      <c r="CC1100" s="45"/>
      <c r="CD1100" s="45"/>
      <c r="CE1100" s="45"/>
      <c r="CF1100" s="45"/>
      <c r="CG1100" s="45"/>
    </row>
    <row r="1101" spans="1:85" s="46" customFormat="1" outlineLevel="2" x14ac:dyDescent="0.15">
      <c r="A1101" s="10"/>
      <c r="B1101" s="10"/>
      <c r="C1101" s="25"/>
      <c r="D1101" s="10"/>
      <c r="E1101" s="27" t="s">
        <v>2320</v>
      </c>
      <c r="F1101" s="10"/>
      <c r="G1101" s="21" t="s">
        <v>1083</v>
      </c>
      <c r="H1101" s="72" t="s">
        <v>1084</v>
      </c>
      <c r="I1101" s="10"/>
      <c r="J1101" s="10"/>
      <c r="K1101" s="10"/>
      <c r="L1101" s="10"/>
      <c r="M1101" s="29">
        <v>2</v>
      </c>
      <c r="N1101" s="10"/>
      <c r="O1101" s="10"/>
      <c r="P1101" s="10"/>
      <c r="Q1101" s="10"/>
      <c r="R1101" s="10"/>
      <c r="S1101" s="10"/>
      <c r="T1101" s="10"/>
      <c r="U1101" s="10"/>
      <c r="V1101" s="10"/>
      <c r="W1101" s="10"/>
      <c r="X1101" s="10"/>
      <c r="Y1101" s="28"/>
      <c r="Z1101" s="10"/>
      <c r="AA1101" s="28"/>
      <c r="AB1101" s="28"/>
      <c r="AC1101" s="21">
        <f>M1101*14</f>
        <v>28</v>
      </c>
      <c r="AD1101" s="10"/>
      <c r="AE1101" s="49"/>
      <c r="AF1101" s="45"/>
      <c r="AG1101" s="45"/>
      <c r="AH1101" s="45"/>
      <c r="AI1101" s="45"/>
      <c r="AJ1101" s="45"/>
      <c r="AK1101" s="45"/>
      <c r="AL1101" s="45"/>
      <c r="AM1101" s="45"/>
      <c r="AN1101" s="45"/>
      <c r="AO1101" s="45"/>
      <c r="AP1101" s="45"/>
      <c r="AQ1101" s="45"/>
      <c r="AR1101" s="45"/>
      <c r="AS1101" s="45"/>
      <c r="AT1101" s="45"/>
      <c r="AU1101" s="45"/>
      <c r="AV1101" s="45"/>
      <c r="AW1101" s="45"/>
      <c r="AX1101" s="45"/>
      <c r="AY1101" s="45"/>
      <c r="AZ1101" s="45"/>
      <c r="BA1101" s="45"/>
      <c r="BB1101" s="45"/>
      <c r="BC1101" s="45"/>
      <c r="BD1101" s="45"/>
      <c r="BE1101" s="45"/>
      <c r="BF1101" s="45"/>
      <c r="BG1101" s="45"/>
      <c r="BH1101" s="45"/>
      <c r="BI1101" s="45"/>
      <c r="BJ1101" s="45"/>
      <c r="BK1101" s="45"/>
      <c r="BL1101" s="45"/>
      <c r="BM1101" s="45"/>
      <c r="BN1101" s="45"/>
      <c r="BO1101" s="45"/>
      <c r="BP1101" s="45"/>
      <c r="BQ1101" s="45"/>
      <c r="BR1101" s="45"/>
      <c r="BS1101" s="45"/>
      <c r="BT1101" s="45"/>
      <c r="BU1101" s="45"/>
      <c r="BV1101" s="45"/>
      <c r="BW1101" s="45"/>
      <c r="BX1101" s="45"/>
      <c r="BY1101" s="45"/>
      <c r="BZ1101" s="45"/>
      <c r="CA1101" s="45"/>
      <c r="CB1101" s="45"/>
      <c r="CC1101" s="45"/>
      <c r="CD1101" s="45"/>
      <c r="CE1101" s="45"/>
      <c r="CF1101" s="45"/>
      <c r="CG1101" s="45"/>
    </row>
    <row r="1102" spans="1:85" s="46" customFormat="1" outlineLevel="2" x14ac:dyDescent="0.15">
      <c r="A1102" s="57"/>
      <c r="B1102" s="52"/>
      <c r="C1102" s="58"/>
      <c r="D1102" s="52"/>
      <c r="E1102" s="52" t="s">
        <v>2798</v>
      </c>
      <c r="F1102" s="52"/>
      <c r="G1102" s="21" t="s">
        <v>1083</v>
      </c>
      <c r="H1102" s="78" t="s">
        <v>2995</v>
      </c>
      <c r="I1102" s="52"/>
      <c r="J1102" s="52"/>
      <c r="K1102" s="52"/>
      <c r="L1102" s="52"/>
      <c r="M1102" s="53">
        <v>13</v>
      </c>
      <c r="N1102" s="53"/>
      <c r="O1102" s="53"/>
      <c r="P1102" s="53"/>
      <c r="Q1102" s="53"/>
      <c r="R1102" s="53"/>
      <c r="S1102" s="53"/>
      <c r="T1102" s="53"/>
      <c r="U1102" s="53"/>
      <c r="V1102" s="53"/>
      <c r="W1102" s="53"/>
      <c r="X1102" s="54"/>
      <c r="Y1102" s="55"/>
      <c r="Z1102" s="54"/>
      <c r="AA1102" s="55"/>
      <c r="AB1102" s="55"/>
      <c r="AC1102" s="55">
        <f>2*M1102</f>
        <v>26</v>
      </c>
      <c r="AD1102" s="54"/>
      <c r="AE1102" s="49"/>
      <c r="AF1102" s="45"/>
      <c r="AG1102" s="45"/>
      <c r="AH1102" s="45"/>
      <c r="AI1102" s="45"/>
      <c r="AJ1102" s="45"/>
      <c r="AK1102" s="45"/>
      <c r="AL1102" s="45"/>
      <c r="AM1102" s="45"/>
      <c r="AN1102" s="45"/>
      <c r="AO1102" s="45"/>
      <c r="AP1102" s="45"/>
      <c r="AQ1102" s="45"/>
      <c r="AR1102" s="45"/>
      <c r="AS1102" s="45"/>
      <c r="AT1102" s="45"/>
      <c r="AU1102" s="45"/>
      <c r="AV1102" s="45"/>
      <c r="AW1102" s="45"/>
      <c r="AX1102" s="45"/>
      <c r="AY1102" s="45"/>
      <c r="AZ1102" s="45"/>
      <c r="BA1102" s="45"/>
      <c r="BB1102" s="45"/>
      <c r="BC1102" s="45"/>
      <c r="BD1102" s="45"/>
      <c r="BE1102" s="45"/>
      <c r="BF1102" s="45"/>
      <c r="BG1102" s="45"/>
      <c r="BH1102" s="45"/>
      <c r="BI1102" s="45"/>
      <c r="BJ1102" s="45"/>
      <c r="BK1102" s="45"/>
      <c r="BL1102" s="45"/>
      <c r="BM1102" s="45"/>
      <c r="BN1102" s="45"/>
      <c r="BO1102" s="45"/>
      <c r="BP1102" s="45"/>
      <c r="BQ1102" s="45"/>
      <c r="BR1102" s="45"/>
      <c r="BS1102" s="45"/>
      <c r="BT1102" s="45"/>
      <c r="BU1102" s="45"/>
      <c r="BV1102" s="45"/>
      <c r="BW1102" s="45"/>
      <c r="BX1102" s="45"/>
      <c r="BY1102" s="45"/>
      <c r="BZ1102" s="45"/>
      <c r="CA1102" s="45"/>
      <c r="CB1102" s="45"/>
      <c r="CC1102" s="45"/>
      <c r="CD1102" s="45"/>
      <c r="CE1102" s="45"/>
      <c r="CF1102" s="45"/>
      <c r="CG1102" s="45"/>
    </row>
    <row r="1103" spans="1:85" s="46" customFormat="1" outlineLevel="1" x14ac:dyDescent="0.15">
      <c r="A1103" s="57"/>
      <c r="B1103" s="52"/>
      <c r="C1103" s="58"/>
      <c r="D1103" s="52"/>
      <c r="E1103" s="52"/>
      <c r="F1103" s="52"/>
      <c r="G1103" s="88" t="s">
        <v>3216</v>
      </c>
      <c r="H1103" s="78"/>
      <c r="I1103" s="52"/>
      <c r="J1103" s="52"/>
      <c r="K1103" s="52"/>
      <c r="L1103" s="52"/>
      <c r="M1103" s="53"/>
      <c r="N1103" s="53"/>
      <c r="O1103" s="53"/>
      <c r="P1103" s="53"/>
      <c r="Q1103" s="53"/>
      <c r="R1103" s="53"/>
      <c r="S1103" s="53"/>
      <c r="T1103" s="53"/>
      <c r="U1103" s="53"/>
      <c r="V1103" s="53"/>
      <c r="W1103" s="53"/>
      <c r="X1103" s="54"/>
      <c r="Y1103" s="55"/>
      <c r="Z1103" s="54"/>
      <c r="AA1103" s="55"/>
      <c r="AB1103" s="55"/>
      <c r="AC1103" s="55">
        <f>SUBTOTAL(9,AC1099:AC1102)</f>
        <v>118</v>
      </c>
      <c r="AD1103" s="54"/>
      <c r="AE1103" s="49"/>
      <c r="AF1103" s="45"/>
      <c r="AG1103" s="45"/>
      <c r="AH1103" s="45"/>
      <c r="AI1103" s="45"/>
      <c r="AJ1103" s="45"/>
      <c r="AK1103" s="45"/>
      <c r="AL1103" s="45"/>
      <c r="AM1103" s="45"/>
      <c r="AN1103" s="45"/>
      <c r="AO1103" s="45"/>
      <c r="AP1103" s="45"/>
      <c r="AQ1103" s="45"/>
      <c r="AR1103" s="45"/>
      <c r="AS1103" s="45"/>
      <c r="AT1103" s="45"/>
      <c r="AU1103" s="45"/>
      <c r="AV1103" s="45"/>
      <c r="AW1103" s="45"/>
      <c r="AX1103" s="45"/>
      <c r="AY1103" s="45"/>
      <c r="AZ1103" s="45"/>
      <c r="BA1103" s="45"/>
      <c r="BB1103" s="45"/>
      <c r="BC1103" s="45"/>
      <c r="BD1103" s="45"/>
      <c r="BE1103" s="45"/>
      <c r="BF1103" s="45"/>
      <c r="BG1103" s="45"/>
      <c r="BH1103" s="45"/>
      <c r="BI1103" s="45"/>
      <c r="BJ1103" s="45"/>
      <c r="BK1103" s="45"/>
      <c r="BL1103" s="45"/>
      <c r="BM1103" s="45"/>
      <c r="BN1103" s="45"/>
      <c r="BO1103" s="45"/>
      <c r="BP1103" s="45"/>
      <c r="BQ1103" s="45"/>
      <c r="BR1103" s="45"/>
      <c r="BS1103" s="45"/>
      <c r="BT1103" s="45"/>
      <c r="BU1103" s="45"/>
      <c r="BV1103" s="45"/>
      <c r="BW1103" s="45"/>
      <c r="BX1103" s="45"/>
      <c r="BY1103" s="45"/>
      <c r="BZ1103" s="45"/>
      <c r="CA1103" s="45"/>
      <c r="CB1103" s="45"/>
      <c r="CC1103" s="45"/>
      <c r="CD1103" s="45"/>
      <c r="CE1103" s="45"/>
      <c r="CF1103" s="45"/>
      <c r="CG1103" s="45"/>
    </row>
    <row r="1104" spans="1:85" s="46" customFormat="1" outlineLevel="2" x14ac:dyDescent="0.15">
      <c r="A1104" s="10">
        <v>2014</v>
      </c>
      <c r="B1104" s="21" t="s">
        <v>1662</v>
      </c>
      <c r="C1104" s="26" t="s">
        <v>1663</v>
      </c>
      <c r="D1104" s="21" t="s">
        <v>1413</v>
      </c>
      <c r="E1104" s="19" t="s">
        <v>2284</v>
      </c>
      <c r="F1104" s="10">
        <v>2</v>
      </c>
      <c r="G1104" s="21" t="s">
        <v>285</v>
      </c>
      <c r="H1104" s="71" t="s">
        <v>286</v>
      </c>
      <c r="I1104" s="21" t="s">
        <v>23</v>
      </c>
      <c r="J1104" s="21" t="s">
        <v>24</v>
      </c>
      <c r="K1104" s="21" t="s">
        <v>25</v>
      </c>
      <c r="L1104" s="10">
        <v>28</v>
      </c>
      <c r="M1104" s="10">
        <v>30</v>
      </c>
      <c r="N1104" s="21" t="s">
        <v>1558</v>
      </c>
      <c r="O1104" s="21" t="s">
        <v>1483</v>
      </c>
      <c r="P1104" s="21" t="s">
        <v>28</v>
      </c>
      <c r="Q1104" s="21" t="s">
        <v>1351</v>
      </c>
      <c r="R1104" s="21" t="s">
        <v>1664</v>
      </c>
      <c r="S1104" s="10">
        <v>1</v>
      </c>
      <c r="T1104" s="10">
        <v>32</v>
      </c>
      <c r="U1104" s="10">
        <v>32</v>
      </c>
      <c r="V1104" s="21" t="s">
        <v>31</v>
      </c>
      <c r="W1104" s="21" t="s">
        <v>31</v>
      </c>
      <c r="X1104" s="10"/>
      <c r="Y1104" s="28">
        <f>IF(M1104&lt;25,1,1+(M1104-25)/M1104)</f>
        <v>1.1666666666666667</v>
      </c>
      <c r="Z1104" s="10">
        <v>2</v>
      </c>
      <c r="AA1104" s="28">
        <f>U1104*Y1104*Z1104</f>
        <v>74.666666666666671</v>
      </c>
      <c r="AB1104" s="28"/>
      <c r="AC1104" s="21">
        <f>AA1104+AB1104</f>
        <v>74.666666666666671</v>
      </c>
      <c r="AD1104" s="10"/>
      <c r="AE1104" s="49"/>
      <c r="AF1104" s="45"/>
      <c r="AG1104" s="45"/>
      <c r="AH1104" s="45"/>
      <c r="AI1104" s="45"/>
      <c r="AJ1104" s="45"/>
      <c r="AK1104" s="45"/>
      <c r="AL1104" s="45"/>
      <c r="AM1104" s="45"/>
      <c r="AN1104" s="45"/>
      <c r="AO1104" s="45"/>
      <c r="AP1104" s="45"/>
      <c r="AQ1104" s="45"/>
      <c r="AR1104" s="45"/>
      <c r="AS1104" s="45"/>
      <c r="AT1104" s="45"/>
      <c r="AU1104" s="45"/>
      <c r="AV1104" s="45"/>
      <c r="AW1104" s="45"/>
      <c r="AX1104" s="45"/>
      <c r="AY1104" s="45"/>
      <c r="AZ1104" s="45"/>
      <c r="BA1104" s="45"/>
      <c r="BB1104" s="45"/>
      <c r="BC1104" s="45"/>
      <c r="BD1104" s="45"/>
      <c r="BE1104" s="45"/>
      <c r="BF1104" s="45"/>
      <c r="BG1104" s="45"/>
      <c r="BH1104" s="45"/>
      <c r="BI1104" s="45"/>
      <c r="BJ1104" s="45"/>
      <c r="BK1104" s="45"/>
      <c r="BL1104" s="45"/>
      <c r="BM1104" s="45"/>
      <c r="BN1104" s="45"/>
      <c r="BO1104" s="45"/>
      <c r="BP1104" s="45"/>
      <c r="BQ1104" s="45"/>
      <c r="BR1104" s="45"/>
      <c r="BS1104" s="45"/>
      <c r="BT1104" s="45"/>
      <c r="BU1104" s="45"/>
      <c r="BV1104" s="45"/>
      <c r="BW1104" s="45"/>
      <c r="BX1104" s="45"/>
      <c r="BY1104" s="45"/>
      <c r="BZ1104" s="45"/>
      <c r="CA1104" s="45"/>
      <c r="CB1104" s="45"/>
      <c r="CC1104" s="45"/>
      <c r="CD1104" s="45"/>
      <c r="CE1104" s="45"/>
      <c r="CF1104" s="45"/>
      <c r="CG1104" s="45"/>
    </row>
    <row r="1105" spans="1:85" s="46" customFormat="1" outlineLevel="2" x14ac:dyDescent="0.15">
      <c r="A1105" s="10">
        <v>2015</v>
      </c>
      <c r="B1105" s="21" t="s">
        <v>283</v>
      </c>
      <c r="C1105" s="26" t="s">
        <v>284</v>
      </c>
      <c r="D1105" s="21" t="s">
        <v>1379</v>
      </c>
      <c r="E1105" s="21" t="s">
        <v>2283</v>
      </c>
      <c r="F1105" s="10">
        <v>3</v>
      </c>
      <c r="G1105" s="21" t="s">
        <v>285</v>
      </c>
      <c r="H1105" s="71" t="s">
        <v>286</v>
      </c>
      <c r="I1105" s="21" t="s">
        <v>23</v>
      </c>
      <c r="J1105" s="21" t="s">
        <v>24</v>
      </c>
      <c r="K1105" s="21" t="s">
        <v>25</v>
      </c>
      <c r="L1105" s="10">
        <v>31</v>
      </c>
      <c r="M1105" s="10">
        <v>37</v>
      </c>
      <c r="N1105" s="21" t="s">
        <v>287</v>
      </c>
      <c r="O1105" s="21" t="s">
        <v>288</v>
      </c>
      <c r="P1105" s="21" t="s">
        <v>28</v>
      </c>
      <c r="Q1105" s="21" t="s">
        <v>48</v>
      </c>
      <c r="R1105" s="21" t="s">
        <v>289</v>
      </c>
      <c r="S1105" s="10">
        <v>1</v>
      </c>
      <c r="T1105" s="10">
        <v>48</v>
      </c>
      <c r="U1105" s="10">
        <v>48</v>
      </c>
      <c r="V1105" s="21" t="s">
        <v>31</v>
      </c>
      <c r="W1105" s="21" t="s">
        <v>31</v>
      </c>
      <c r="X1105" s="10"/>
      <c r="Y1105" s="28">
        <f>IF(M1105&lt;25,1,1+(M1105-25)/M1105)</f>
        <v>1.3243243243243243</v>
      </c>
      <c r="Z1105" s="10">
        <v>1.2</v>
      </c>
      <c r="AA1105" s="28">
        <f>U1105*Y1105*Z1105</f>
        <v>76.281081081081069</v>
      </c>
      <c r="AB1105" s="28"/>
      <c r="AC1105" s="21">
        <f>AA1105+AB1105</f>
        <v>76.281081081081069</v>
      </c>
      <c r="AD1105" s="10"/>
      <c r="AE1105" s="49"/>
      <c r="AF1105" s="45"/>
      <c r="AG1105" s="45"/>
      <c r="AH1105" s="45"/>
      <c r="AI1105" s="45"/>
      <c r="AJ1105" s="45"/>
      <c r="AK1105" s="45"/>
      <c r="AL1105" s="45"/>
      <c r="AM1105" s="45"/>
      <c r="AN1105" s="45"/>
      <c r="AO1105" s="45"/>
      <c r="AP1105" s="45"/>
      <c r="AQ1105" s="45"/>
      <c r="AR1105" s="45"/>
      <c r="AS1105" s="45"/>
      <c r="AT1105" s="45"/>
      <c r="AU1105" s="45"/>
      <c r="AV1105" s="45"/>
      <c r="AW1105" s="45"/>
      <c r="AX1105" s="45"/>
      <c r="AY1105" s="45"/>
      <c r="AZ1105" s="45"/>
      <c r="BA1105" s="45"/>
      <c r="BB1105" s="45"/>
      <c r="BC1105" s="45"/>
      <c r="BD1105" s="45"/>
      <c r="BE1105" s="45"/>
      <c r="BF1105" s="45"/>
      <c r="BG1105" s="45"/>
      <c r="BH1105" s="45"/>
      <c r="BI1105" s="45"/>
      <c r="BJ1105" s="45"/>
      <c r="BK1105" s="45"/>
      <c r="BL1105" s="45"/>
      <c r="BM1105" s="45"/>
      <c r="BN1105" s="45"/>
      <c r="BO1105" s="45"/>
      <c r="BP1105" s="45"/>
      <c r="BQ1105" s="45"/>
      <c r="BR1105" s="45"/>
      <c r="BS1105" s="45"/>
      <c r="BT1105" s="45"/>
      <c r="BU1105" s="45"/>
      <c r="BV1105" s="45"/>
      <c r="BW1105" s="45"/>
      <c r="BX1105" s="45"/>
      <c r="BY1105" s="45"/>
      <c r="BZ1105" s="45"/>
      <c r="CA1105" s="45"/>
      <c r="CB1105" s="45"/>
      <c r="CC1105" s="45"/>
      <c r="CD1105" s="45"/>
      <c r="CE1105" s="45"/>
      <c r="CF1105" s="45"/>
      <c r="CG1105" s="45"/>
    </row>
    <row r="1106" spans="1:85" s="46" customFormat="1" outlineLevel="2" x14ac:dyDescent="0.15">
      <c r="A1106" s="21"/>
      <c r="B1106" s="21"/>
      <c r="C1106" s="21" t="s">
        <v>2703</v>
      </c>
      <c r="D1106" s="21" t="s">
        <v>2580</v>
      </c>
      <c r="E1106" s="21" t="s">
        <v>2581</v>
      </c>
      <c r="F1106" s="21"/>
      <c r="G1106" s="21" t="s">
        <v>285</v>
      </c>
      <c r="H1106" s="71" t="s">
        <v>2704</v>
      </c>
      <c r="I1106" s="21"/>
      <c r="J1106" s="21"/>
      <c r="K1106" s="21"/>
      <c r="L1106" s="21"/>
      <c r="M1106" s="21"/>
      <c r="N1106" s="21"/>
      <c r="O1106" s="21"/>
      <c r="P1106" s="21"/>
      <c r="Q1106" s="21"/>
      <c r="R1106" s="21"/>
      <c r="S1106" s="21"/>
      <c r="T1106" s="21"/>
      <c r="U1106" s="21"/>
      <c r="V1106" s="21"/>
      <c r="W1106" s="21"/>
      <c r="X1106" s="21"/>
      <c r="Y1106" s="21"/>
      <c r="Z1106" s="21"/>
      <c r="AA1106" s="21"/>
      <c r="AB1106" s="21" t="s">
        <v>29</v>
      </c>
      <c r="AC1106" s="21">
        <v>18.670000000000002</v>
      </c>
      <c r="AD1106" s="21" t="s">
        <v>2745</v>
      </c>
      <c r="AE1106" s="49"/>
      <c r="AF1106" s="45"/>
      <c r="AG1106" s="45"/>
      <c r="AH1106" s="45"/>
      <c r="AI1106" s="45"/>
      <c r="AJ1106" s="45"/>
      <c r="AK1106" s="45"/>
      <c r="AL1106" s="45"/>
      <c r="AM1106" s="45"/>
      <c r="AN1106" s="45"/>
      <c r="AO1106" s="45"/>
      <c r="AP1106" s="45"/>
      <c r="AQ1106" s="45"/>
      <c r="AR1106" s="45"/>
      <c r="AS1106" s="45"/>
      <c r="AT1106" s="45"/>
      <c r="AU1106" s="45"/>
      <c r="AV1106" s="45"/>
      <c r="AW1106" s="45"/>
      <c r="AX1106" s="45"/>
      <c r="AY1106" s="45"/>
      <c r="AZ1106" s="45"/>
      <c r="BA1106" s="45"/>
      <c r="BB1106" s="45"/>
      <c r="BC1106" s="45"/>
      <c r="BD1106" s="45"/>
      <c r="BE1106" s="45"/>
      <c r="BF1106" s="45"/>
      <c r="BG1106" s="45"/>
      <c r="BH1106" s="45"/>
      <c r="BI1106" s="45"/>
      <c r="BJ1106" s="45"/>
      <c r="BK1106" s="45"/>
      <c r="BL1106" s="45"/>
      <c r="BM1106" s="45"/>
      <c r="BN1106" s="45"/>
      <c r="BO1106" s="45"/>
      <c r="BP1106" s="45"/>
      <c r="BQ1106" s="45"/>
      <c r="BR1106" s="45"/>
      <c r="BS1106" s="45"/>
      <c r="BT1106" s="45"/>
      <c r="BU1106" s="45"/>
      <c r="BV1106" s="45"/>
      <c r="BW1106" s="45"/>
      <c r="BX1106" s="45"/>
      <c r="BY1106" s="45"/>
      <c r="BZ1106" s="45"/>
      <c r="CA1106" s="45"/>
      <c r="CB1106" s="45"/>
      <c r="CC1106" s="45"/>
      <c r="CD1106" s="45"/>
      <c r="CE1106" s="45"/>
      <c r="CF1106" s="45"/>
      <c r="CG1106" s="45"/>
    </row>
    <row r="1107" spans="1:85" s="46" customFormat="1" outlineLevel="2" x14ac:dyDescent="0.15">
      <c r="A1107" s="10"/>
      <c r="B1107" s="10"/>
      <c r="C1107" s="25"/>
      <c r="D1107" s="10"/>
      <c r="E1107" s="27" t="s">
        <v>2320</v>
      </c>
      <c r="F1107" s="10"/>
      <c r="G1107" s="21" t="s">
        <v>285</v>
      </c>
      <c r="H1107" s="72" t="s">
        <v>286</v>
      </c>
      <c r="I1107" s="10"/>
      <c r="J1107" s="10"/>
      <c r="K1107" s="10"/>
      <c r="L1107" s="10"/>
      <c r="M1107" s="29">
        <v>3</v>
      </c>
      <c r="N1107" s="10"/>
      <c r="O1107" s="10"/>
      <c r="P1107" s="10"/>
      <c r="Q1107" s="10"/>
      <c r="R1107" s="10"/>
      <c r="S1107" s="10"/>
      <c r="T1107" s="10"/>
      <c r="U1107" s="10"/>
      <c r="V1107" s="10"/>
      <c r="W1107" s="10"/>
      <c r="X1107" s="10"/>
      <c r="Y1107" s="28"/>
      <c r="Z1107" s="10"/>
      <c r="AA1107" s="28"/>
      <c r="AB1107" s="28"/>
      <c r="AC1107" s="21">
        <f>M1107*14</f>
        <v>42</v>
      </c>
      <c r="AD1107" s="10"/>
      <c r="AE1107" s="49"/>
      <c r="AF1107" s="45"/>
      <c r="AG1107" s="45"/>
      <c r="AH1107" s="45"/>
      <c r="AI1107" s="45"/>
      <c r="AJ1107" s="45"/>
      <c r="AK1107" s="45"/>
      <c r="AL1107" s="45"/>
      <c r="AM1107" s="45"/>
      <c r="AN1107" s="45"/>
      <c r="AO1107" s="45"/>
      <c r="AP1107" s="45"/>
      <c r="AQ1107" s="45"/>
      <c r="AR1107" s="45"/>
      <c r="AS1107" s="45"/>
      <c r="AT1107" s="45"/>
      <c r="AU1107" s="45"/>
      <c r="AV1107" s="45"/>
      <c r="AW1107" s="45"/>
      <c r="AX1107" s="45"/>
      <c r="AY1107" s="45"/>
      <c r="AZ1107" s="45"/>
      <c r="BA1107" s="45"/>
      <c r="BB1107" s="45"/>
      <c r="BC1107" s="45"/>
      <c r="BD1107" s="45"/>
      <c r="BE1107" s="45"/>
      <c r="BF1107" s="45"/>
      <c r="BG1107" s="45"/>
      <c r="BH1107" s="45"/>
      <c r="BI1107" s="45"/>
      <c r="BJ1107" s="45"/>
      <c r="BK1107" s="45"/>
      <c r="BL1107" s="45"/>
      <c r="BM1107" s="45"/>
      <c r="BN1107" s="45"/>
      <c r="BO1107" s="45"/>
      <c r="BP1107" s="45"/>
      <c r="BQ1107" s="45"/>
      <c r="BR1107" s="45"/>
      <c r="BS1107" s="45"/>
      <c r="BT1107" s="45"/>
      <c r="BU1107" s="45"/>
      <c r="BV1107" s="45"/>
      <c r="BW1107" s="45"/>
      <c r="BX1107" s="45"/>
      <c r="BY1107" s="45"/>
      <c r="BZ1107" s="45"/>
      <c r="CA1107" s="45"/>
      <c r="CB1107" s="45"/>
      <c r="CC1107" s="45"/>
      <c r="CD1107" s="45"/>
      <c r="CE1107" s="45"/>
      <c r="CF1107" s="45"/>
      <c r="CG1107" s="45"/>
    </row>
    <row r="1108" spans="1:85" s="46" customFormat="1" outlineLevel="2" x14ac:dyDescent="0.15">
      <c r="A1108" s="57"/>
      <c r="B1108" s="52"/>
      <c r="C1108" s="58"/>
      <c r="D1108" s="52"/>
      <c r="E1108" s="52" t="s">
        <v>2798</v>
      </c>
      <c r="F1108" s="52"/>
      <c r="G1108" s="21" t="s">
        <v>285</v>
      </c>
      <c r="H1108" s="78" t="s">
        <v>2996</v>
      </c>
      <c r="I1108" s="52"/>
      <c r="J1108" s="52"/>
      <c r="K1108" s="52"/>
      <c r="L1108" s="52"/>
      <c r="M1108" s="80">
        <v>11</v>
      </c>
      <c r="N1108" s="53"/>
      <c r="O1108" s="53"/>
      <c r="P1108" s="53"/>
      <c r="Q1108" s="53"/>
      <c r="R1108" s="53"/>
      <c r="S1108" s="53"/>
      <c r="T1108" s="53"/>
      <c r="U1108" s="53"/>
      <c r="V1108" s="53"/>
      <c r="W1108" s="53"/>
      <c r="X1108" s="54"/>
      <c r="Y1108" s="55"/>
      <c r="Z1108" s="54"/>
      <c r="AA1108" s="55"/>
      <c r="AB1108" s="55"/>
      <c r="AC1108" s="55">
        <f>2*M1108</f>
        <v>22</v>
      </c>
      <c r="AD1108" s="54"/>
      <c r="AE1108" s="49"/>
      <c r="AF1108" s="45"/>
      <c r="AG1108" s="45"/>
      <c r="AH1108" s="45"/>
      <c r="AI1108" s="45"/>
      <c r="AJ1108" s="45"/>
      <c r="AK1108" s="45"/>
      <c r="AL1108" s="45"/>
      <c r="AM1108" s="45"/>
      <c r="AN1108" s="45"/>
      <c r="AO1108" s="45"/>
      <c r="AP1108" s="45"/>
      <c r="AQ1108" s="45"/>
      <c r="AR1108" s="45"/>
      <c r="AS1108" s="45"/>
      <c r="AT1108" s="45"/>
      <c r="AU1108" s="45"/>
      <c r="AV1108" s="45"/>
      <c r="AW1108" s="45"/>
      <c r="AX1108" s="45"/>
      <c r="AY1108" s="45"/>
      <c r="AZ1108" s="45"/>
      <c r="BA1108" s="45"/>
      <c r="BB1108" s="45"/>
      <c r="BC1108" s="45"/>
      <c r="BD1108" s="45"/>
      <c r="BE1108" s="45"/>
      <c r="BF1108" s="45"/>
      <c r="BG1108" s="45"/>
      <c r="BH1108" s="45"/>
      <c r="BI1108" s="45"/>
      <c r="BJ1108" s="45"/>
      <c r="BK1108" s="45"/>
      <c r="BL1108" s="45"/>
      <c r="BM1108" s="45"/>
      <c r="BN1108" s="45"/>
      <c r="BO1108" s="45"/>
      <c r="BP1108" s="45"/>
      <c r="BQ1108" s="45"/>
      <c r="BR1108" s="45"/>
      <c r="BS1108" s="45"/>
      <c r="BT1108" s="45"/>
      <c r="BU1108" s="45"/>
      <c r="BV1108" s="45"/>
      <c r="BW1108" s="45"/>
      <c r="BX1108" s="45"/>
      <c r="BY1108" s="45"/>
      <c r="BZ1108" s="45"/>
      <c r="CA1108" s="45"/>
      <c r="CB1108" s="45"/>
      <c r="CC1108" s="45"/>
      <c r="CD1108" s="45"/>
      <c r="CE1108" s="45"/>
      <c r="CF1108" s="45"/>
      <c r="CG1108" s="45"/>
    </row>
    <row r="1109" spans="1:85" s="46" customFormat="1" outlineLevel="1" x14ac:dyDescent="0.15">
      <c r="A1109" s="57"/>
      <c r="B1109" s="52"/>
      <c r="C1109" s="58"/>
      <c r="D1109" s="52"/>
      <c r="E1109" s="52"/>
      <c r="F1109" s="52"/>
      <c r="G1109" s="88" t="s">
        <v>3217</v>
      </c>
      <c r="H1109" s="78"/>
      <c r="I1109" s="52"/>
      <c r="J1109" s="52"/>
      <c r="K1109" s="52"/>
      <c r="L1109" s="52"/>
      <c r="M1109" s="80"/>
      <c r="N1109" s="53"/>
      <c r="O1109" s="53"/>
      <c r="P1109" s="53"/>
      <c r="Q1109" s="53"/>
      <c r="R1109" s="53"/>
      <c r="S1109" s="53"/>
      <c r="T1109" s="53"/>
      <c r="U1109" s="53"/>
      <c r="V1109" s="53"/>
      <c r="W1109" s="53"/>
      <c r="X1109" s="54"/>
      <c r="Y1109" s="55"/>
      <c r="Z1109" s="54"/>
      <c r="AA1109" s="55"/>
      <c r="AB1109" s="55"/>
      <c r="AC1109" s="55">
        <f>SUBTOTAL(9,AC1104:AC1108)</f>
        <v>233.61774774774773</v>
      </c>
      <c r="AD1109" s="54"/>
      <c r="AE1109" s="49"/>
      <c r="AF1109" s="45"/>
      <c r="AG1109" s="45"/>
      <c r="AH1109" s="45"/>
      <c r="AI1109" s="45"/>
      <c r="AJ1109" s="45"/>
      <c r="AK1109" s="45"/>
      <c r="AL1109" s="45"/>
      <c r="AM1109" s="45"/>
      <c r="AN1109" s="45"/>
      <c r="AO1109" s="45"/>
      <c r="AP1109" s="45"/>
      <c r="AQ1109" s="45"/>
      <c r="AR1109" s="45"/>
      <c r="AS1109" s="45"/>
      <c r="AT1109" s="45"/>
      <c r="AU1109" s="45"/>
      <c r="AV1109" s="45"/>
      <c r="AW1109" s="45"/>
      <c r="AX1109" s="45"/>
      <c r="AY1109" s="45"/>
      <c r="AZ1109" s="45"/>
      <c r="BA1109" s="45"/>
      <c r="BB1109" s="45"/>
      <c r="BC1109" s="45"/>
      <c r="BD1109" s="45"/>
      <c r="BE1109" s="45"/>
      <c r="BF1109" s="45"/>
      <c r="BG1109" s="45"/>
      <c r="BH1109" s="45"/>
      <c r="BI1109" s="45"/>
      <c r="BJ1109" s="45"/>
      <c r="BK1109" s="45"/>
      <c r="BL1109" s="45"/>
      <c r="BM1109" s="45"/>
      <c r="BN1109" s="45"/>
      <c r="BO1109" s="45"/>
      <c r="BP1109" s="45"/>
      <c r="BQ1109" s="45"/>
      <c r="BR1109" s="45"/>
      <c r="BS1109" s="45"/>
      <c r="BT1109" s="45"/>
      <c r="BU1109" s="45"/>
      <c r="BV1109" s="45"/>
      <c r="BW1109" s="45"/>
      <c r="BX1109" s="45"/>
      <c r="BY1109" s="45"/>
      <c r="BZ1109" s="45"/>
      <c r="CA1109" s="45"/>
      <c r="CB1109" s="45"/>
      <c r="CC1109" s="45"/>
      <c r="CD1109" s="45"/>
      <c r="CE1109" s="45"/>
      <c r="CF1109" s="45"/>
      <c r="CG1109" s="45"/>
    </row>
    <row r="1110" spans="1:85" s="46" customFormat="1" outlineLevel="2" x14ac:dyDescent="0.15">
      <c r="A1110" s="10">
        <v>2015</v>
      </c>
      <c r="B1110" s="21" t="s">
        <v>70</v>
      </c>
      <c r="C1110" s="26" t="s">
        <v>71</v>
      </c>
      <c r="D1110" s="21" t="s">
        <v>1379</v>
      </c>
      <c r="E1110" s="21" t="s">
        <v>2280</v>
      </c>
      <c r="F1110" s="10">
        <v>3</v>
      </c>
      <c r="G1110" s="21" t="s">
        <v>90</v>
      </c>
      <c r="H1110" s="71" t="s">
        <v>91</v>
      </c>
      <c r="I1110" s="21" t="s">
        <v>23</v>
      </c>
      <c r="J1110" s="21" t="s">
        <v>24</v>
      </c>
      <c r="K1110" s="21" t="s">
        <v>80</v>
      </c>
      <c r="L1110" s="10">
        <v>35</v>
      </c>
      <c r="M1110" s="10">
        <v>31</v>
      </c>
      <c r="N1110" s="21" t="s">
        <v>74</v>
      </c>
      <c r="O1110" s="21" t="s">
        <v>92</v>
      </c>
      <c r="P1110" s="21" t="s">
        <v>28</v>
      </c>
      <c r="Q1110" s="21" t="s">
        <v>76</v>
      </c>
      <c r="R1110" s="21" t="s">
        <v>93</v>
      </c>
      <c r="S1110" s="10">
        <v>1</v>
      </c>
      <c r="T1110" s="10">
        <v>48</v>
      </c>
      <c r="U1110" s="10">
        <v>48</v>
      </c>
      <c r="V1110" s="21" t="s">
        <v>31</v>
      </c>
      <c r="W1110" s="21" t="s">
        <v>31</v>
      </c>
      <c r="X1110" s="10"/>
      <c r="Y1110" s="28">
        <f>IF(M1110&lt;25,1,1+(M1110-25)/M1110)</f>
        <v>1.1935483870967742</v>
      </c>
      <c r="Z1110" s="10">
        <v>1</v>
      </c>
      <c r="AA1110" s="28">
        <f>U1110*Y1110*Z1110</f>
        <v>57.290322580645167</v>
      </c>
      <c r="AB1110" s="28"/>
      <c r="AC1110" s="21">
        <f>AA1110+AB1110</f>
        <v>57.290322580645167</v>
      </c>
      <c r="AD1110" s="10"/>
      <c r="AE1110" s="49"/>
      <c r="AF1110" s="45"/>
      <c r="AG1110" s="45"/>
      <c r="AH1110" s="45"/>
      <c r="AI1110" s="45"/>
      <c r="AJ1110" s="45"/>
      <c r="AK1110" s="45"/>
      <c r="AL1110" s="45"/>
      <c r="AM1110" s="45"/>
      <c r="AN1110" s="45"/>
      <c r="AO1110" s="45"/>
      <c r="AP1110" s="45"/>
      <c r="AQ1110" s="45"/>
      <c r="AR1110" s="45"/>
      <c r="AS1110" s="45"/>
      <c r="AT1110" s="45"/>
      <c r="AU1110" s="45"/>
      <c r="AV1110" s="45"/>
      <c r="AW1110" s="45"/>
      <c r="AX1110" s="45"/>
      <c r="AY1110" s="45"/>
      <c r="AZ1110" s="45"/>
      <c r="BA1110" s="45"/>
      <c r="BB1110" s="45"/>
      <c r="BC1110" s="45"/>
      <c r="BD1110" s="45"/>
      <c r="BE1110" s="45"/>
      <c r="BF1110" s="45"/>
      <c r="BG1110" s="45"/>
      <c r="BH1110" s="45"/>
      <c r="BI1110" s="45"/>
      <c r="BJ1110" s="45"/>
      <c r="BK1110" s="45"/>
      <c r="BL1110" s="45"/>
      <c r="BM1110" s="45"/>
      <c r="BN1110" s="45"/>
      <c r="BO1110" s="45"/>
      <c r="BP1110" s="45"/>
      <c r="BQ1110" s="45"/>
      <c r="BR1110" s="45"/>
      <c r="BS1110" s="45"/>
      <c r="BT1110" s="45"/>
      <c r="BU1110" s="45"/>
      <c r="BV1110" s="45"/>
      <c r="BW1110" s="45"/>
      <c r="BX1110" s="45"/>
      <c r="BY1110" s="45"/>
      <c r="BZ1110" s="45"/>
      <c r="CA1110" s="45"/>
      <c r="CB1110" s="45"/>
      <c r="CC1110" s="45"/>
      <c r="CD1110" s="45"/>
      <c r="CE1110" s="45"/>
      <c r="CF1110" s="45"/>
      <c r="CG1110" s="45"/>
    </row>
    <row r="1111" spans="1:85" s="46" customFormat="1" outlineLevel="2" x14ac:dyDescent="0.15">
      <c r="A1111" s="10">
        <v>2014</v>
      </c>
      <c r="B1111" s="21" t="s">
        <v>2143</v>
      </c>
      <c r="C1111" s="26" t="s">
        <v>2144</v>
      </c>
      <c r="D1111" s="21" t="s">
        <v>1413</v>
      </c>
      <c r="E1111" s="19" t="s">
        <v>2285</v>
      </c>
      <c r="F1111" s="10">
        <v>2</v>
      </c>
      <c r="G1111" s="21" t="s">
        <v>90</v>
      </c>
      <c r="H1111" s="71" t="s">
        <v>91</v>
      </c>
      <c r="I1111" s="21" t="s">
        <v>23</v>
      </c>
      <c r="J1111" s="21" t="s">
        <v>24</v>
      </c>
      <c r="K1111" s="21" t="s">
        <v>80</v>
      </c>
      <c r="L1111" s="10">
        <v>74</v>
      </c>
      <c r="M1111" s="10">
        <v>72</v>
      </c>
      <c r="N1111" s="21" t="s">
        <v>2145</v>
      </c>
      <c r="O1111" s="21" t="s">
        <v>488</v>
      </c>
      <c r="P1111" s="21" t="s">
        <v>28</v>
      </c>
      <c r="Q1111" s="21" t="s">
        <v>1361</v>
      </c>
      <c r="R1111" s="21" t="s">
        <v>2146</v>
      </c>
      <c r="S1111" s="10">
        <v>1</v>
      </c>
      <c r="T1111" s="10">
        <v>32</v>
      </c>
      <c r="U1111" s="10">
        <v>32</v>
      </c>
      <c r="V1111" s="21" t="s">
        <v>31</v>
      </c>
      <c r="W1111" s="21" t="s">
        <v>31</v>
      </c>
      <c r="X1111" s="10"/>
      <c r="Y1111" s="28">
        <f>IF(M1111&lt;25,1,1+(M1111-25)/M1111)</f>
        <v>1.6527777777777777</v>
      </c>
      <c r="Z1111" s="10">
        <v>1.2</v>
      </c>
      <c r="AA1111" s="28">
        <f>U1111*Y1111*Z1111</f>
        <v>63.466666666666661</v>
      </c>
      <c r="AB1111" s="28"/>
      <c r="AC1111" s="21">
        <f>AA1111+AB1111</f>
        <v>63.466666666666661</v>
      </c>
      <c r="AD1111" s="10"/>
      <c r="AE1111" s="49"/>
      <c r="AF1111" s="45"/>
      <c r="AG1111" s="45"/>
      <c r="AH1111" s="45"/>
      <c r="AI1111" s="45"/>
      <c r="AJ1111" s="45"/>
      <c r="AK1111" s="45"/>
      <c r="AL1111" s="45"/>
      <c r="AM1111" s="45"/>
      <c r="AN1111" s="45"/>
      <c r="AO1111" s="45"/>
      <c r="AP1111" s="45"/>
      <c r="AQ1111" s="45"/>
      <c r="AR1111" s="45"/>
      <c r="AS1111" s="45"/>
      <c r="AT1111" s="45"/>
      <c r="AU1111" s="45"/>
      <c r="AV1111" s="45"/>
      <c r="AW1111" s="45"/>
      <c r="AX1111" s="45"/>
      <c r="AY1111" s="45"/>
      <c r="AZ1111" s="45"/>
      <c r="BA1111" s="45"/>
      <c r="BB1111" s="45"/>
      <c r="BC1111" s="45"/>
      <c r="BD1111" s="45"/>
      <c r="BE1111" s="45"/>
      <c r="BF1111" s="45"/>
      <c r="BG1111" s="45"/>
      <c r="BH1111" s="45"/>
      <c r="BI1111" s="45"/>
      <c r="BJ1111" s="45"/>
      <c r="BK1111" s="45"/>
      <c r="BL1111" s="45"/>
      <c r="BM1111" s="45"/>
      <c r="BN1111" s="45"/>
      <c r="BO1111" s="45"/>
      <c r="BP1111" s="45"/>
      <c r="BQ1111" s="45"/>
      <c r="BR1111" s="45"/>
      <c r="BS1111" s="45"/>
      <c r="BT1111" s="45"/>
      <c r="BU1111" s="45"/>
      <c r="BV1111" s="45"/>
      <c r="BW1111" s="45"/>
      <c r="BX1111" s="45"/>
      <c r="BY1111" s="45"/>
      <c r="BZ1111" s="45"/>
      <c r="CA1111" s="45"/>
      <c r="CB1111" s="45"/>
      <c r="CC1111" s="45"/>
      <c r="CD1111" s="45"/>
      <c r="CE1111" s="45"/>
      <c r="CF1111" s="45"/>
      <c r="CG1111" s="45"/>
    </row>
    <row r="1112" spans="1:85" s="46" customFormat="1" outlineLevel="2" x14ac:dyDescent="0.15">
      <c r="A1112" s="21"/>
      <c r="B1112" s="21"/>
      <c r="C1112" s="21" t="s">
        <v>2606</v>
      </c>
      <c r="D1112" s="21" t="s">
        <v>2580</v>
      </c>
      <c r="E1112" s="21" t="s">
        <v>2581</v>
      </c>
      <c r="F1112" s="21"/>
      <c r="G1112" s="21" t="s">
        <v>90</v>
      </c>
      <c r="H1112" s="71" t="s">
        <v>2610</v>
      </c>
      <c r="I1112" s="21"/>
      <c r="J1112" s="21"/>
      <c r="K1112" s="21"/>
      <c r="L1112" s="21"/>
      <c r="M1112" s="21"/>
      <c r="N1112" s="21"/>
      <c r="O1112" s="21"/>
      <c r="P1112" s="21"/>
      <c r="Q1112" s="21"/>
      <c r="R1112" s="21"/>
      <c r="S1112" s="21"/>
      <c r="T1112" s="21"/>
      <c r="U1112" s="21"/>
      <c r="V1112" s="21"/>
      <c r="W1112" s="21"/>
      <c r="X1112" s="21"/>
      <c r="Y1112" s="21"/>
      <c r="Z1112" s="21"/>
      <c r="AA1112" s="21"/>
      <c r="AB1112" s="21" t="s">
        <v>29</v>
      </c>
      <c r="AC1112" s="35">
        <v>18.670000000000002</v>
      </c>
      <c r="AD1112" s="21" t="s">
        <v>2745</v>
      </c>
      <c r="AE1112" s="49"/>
      <c r="AF1112" s="45"/>
      <c r="AG1112" s="45"/>
      <c r="AH1112" s="45"/>
      <c r="AI1112" s="45"/>
      <c r="AJ1112" s="45"/>
      <c r="AK1112" s="45"/>
      <c r="AL1112" s="45"/>
      <c r="AM1112" s="45"/>
      <c r="AN1112" s="45"/>
      <c r="AO1112" s="45"/>
      <c r="AP1112" s="45"/>
      <c r="AQ1112" s="45"/>
      <c r="AR1112" s="45"/>
      <c r="AS1112" s="45"/>
      <c r="AT1112" s="45"/>
      <c r="AU1112" s="45"/>
      <c r="AV1112" s="45"/>
      <c r="AW1112" s="45"/>
      <c r="AX1112" s="45"/>
      <c r="AY1112" s="45"/>
      <c r="AZ1112" s="45"/>
      <c r="BA1112" s="45"/>
      <c r="BB1112" s="45"/>
      <c r="BC1112" s="45"/>
      <c r="BD1112" s="45"/>
      <c r="BE1112" s="45"/>
      <c r="BF1112" s="45"/>
      <c r="BG1112" s="45"/>
      <c r="BH1112" s="45"/>
      <c r="BI1112" s="45"/>
      <c r="BJ1112" s="45"/>
      <c r="BK1112" s="45"/>
      <c r="BL1112" s="45"/>
      <c r="BM1112" s="45"/>
      <c r="BN1112" s="45"/>
      <c r="BO1112" s="45"/>
      <c r="BP1112" s="45"/>
      <c r="BQ1112" s="45"/>
      <c r="BR1112" s="45"/>
      <c r="BS1112" s="45"/>
      <c r="BT1112" s="45"/>
      <c r="BU1112" s="45"/>
      <c r="BV1112" s="45"/>
      <c r="BW1112" s="45"/>
      <c r="BX1112" s="45"/>
      <c r="BY1112" s="45"/>
      <c r="BZ1112" s="45"/>
      <c r="CA1112" s="45"/>
      <c r="CB1112" s="45"/>
      <c r="CC1112" s="45"/>
      <c r="CD1112" s="45"/>
      <c r="CE1112" s="45"/>
      <c r="CF1112" s="45"/>
      <c r="CG1112" s="45"/>
    </row>
    <row r="1113" spans="1:85" s="46" customFormat="1" outlineLevel="2" x14ac:dyDescent="0.15">
      <c r="A1113" s="10"/>
      <c r="B1113" s="10"/>
      <c r="C1113" s="25"/>
      <c r="D1113" s="10"/>
      <c r="E1113" s="27" t="s">
        <v>2320</v>
      </c>
      <c r="F1113" s="10"/>
      <c r="G1113" s="21" t="s">
        <v>90</v>
      </c>
      <c r="H1113" s="72" t="s">
        <v>91</v>
      </c>
      <c r="I1113" s="10"/>
      <c r="J1113" s="10"/>
      <c r="K1113" s="10"/>
      <c r="L1113" s="10"/>
      <c r="M1113" s="29">
        <v>4</v>
      </c>
      <c r="N1113" s="10"/>
      <c r="O1113" s="10"/>
      <c r="P1113" s="10"/>
      <c r="Q1113" s="10"/>
      <c r="R1113" s="10"/>
      <c r="S1113" s="10"/>
      <c r="T1113" s="10"/>
      <c r="U1113" s="10"/>
      <c r="V1113" s="10"/>
      <c r="W1113" s="10"/>
      <c r="X1113" s="10"/>
      <c r="Y1113" s="28"/>
      <c r="Z1113" s="10"/>
      <c r="AA1113" s="28"/>
      <c r="AB1113" s="28"/>
      <c r="AC1113" s="21">
        <f>M1113*14</f>
        <v>56</v>
      </c>
      <c r="AD1113" s="10"/>
      <c r="AE1113" s="49"/>
      <c r="AF1113" s="45"/>
      <c r="AG1113" s="45"/>
      <c r="AH1113" s="45"/>
      <c r="AI1113" s="45"/>
      <c r="AJ1113" s="45"/>
      <c r="AK1113" s="45"/>
      <c r="AL1113" s="45"/>
      <c r="AM1113" s="45"/>
      <c r="AN1113" s="45"/>
      <c r="AO1113" s="45"/>
      <c r="AP1113" s="45"/>
      <c r="AQ1113" s="45"/>
      <c r="AR1113" s="45"/>
      <c r="AS1113" s="45"/>
      <c r="AT1113" s="45"/>
      <c r="AU1113" s="45"/>
      <c r="AV1113" s="45"/>
      <c r="AW1113" s="45"/>
      <c r="AX1113" s="45"/>
      <c r="AY1113" s="45"/>
      <c r="AZ1113" s="45"/>
      <c r="BA1113" s="45"/>
      <c r="BB1113" s="45"/>
      <c r="BC1113" s="45"/>
      <c r="BD1113" s="45"/>
      <c r="BE1113" s="45"/>
      <c r="BF1113" s="45"/>
      <c r="BG1113" s="45"/>
      <c r="BH1113" s="45"/>
      <c r="BI1113" s="45"/>
      <c r="BJ1113" s="45"/>
      <c r="BK1113" s="45"/>
      <c r="BL1113" s="45"/>
      <c r="BM1113" s="45"/>
      <c r="BN1113" s="45"/>
      <c r="BO1113" s="45"/>
      <c r="BP1113" s="45"/>
      <c r="BQ1113" s="45"/>
      <c r="BR1113" s="45"/>
      <c r="BS1113" s="45"/>
      <c r="BT1113" s="45"/>
      <c r="BU1113" s="45"/>
      <c r="BV1113" s="45"/>
      <c r="BW1113" s="45"/>
      <c r="BX1113" s="45"/>
      <c r="BY1113" s="45"/>
      <c r="BZ1113" s="45"/>
      <c r="CA1113" s="45"/>
      <c r="CB1113" s="45"/>
      <c r="CC1113" s="45"/>
      <c r="CD1113" s="45"/>
      <c r="CE1113" s="45"/>
      <c r="CF1113" s="45"/>
      <c r="CG1113" s="45"/>
    </row>
    <row r="1114" spans="1:85" s="46" customFormat="1" outlineLevel="2" x14ac:dyDescent="0.15">
      <c r="A1114" s="57"/>
      <c r="B1114" s="52"/>
      <c r="C1114" s="58"/>
      <c r="D1114" s="52"/>
      <c r="E1114" s="52" t="s">
        <v>2798</v>
      </c>
      <c r="F1114" s="52"/>
      <c r="G1114" s="21" t="s">
        <v>90</v>
      </c>
      <c r="H1114" s="78" t="s">
        <v>2997</v>
      </c>
      <c r="I1114" s="52"/>
      <c r="J1114" s="52"/>
      <c r="K1114" s="52"/>
      <c r="L1114" s="52"/>
      <c r="M1114" s="53">
        <v>13</v>
      </c>
      <c r="N1114" s="53"/>
      <c r="O1114" s="53"/>
      <c r="P1114" s="53"/>
      <c r="Q1114" s="53"/>
      <c r="R1114" s="53"/>
      <c r="S1114" s="53"/>
      <c r="T1114" s="53"/>
      <c r="U1114" s="53"/>
      <c r="V1114" s="53"/>
      <c r="W1114" s="53"/>
      <c r="X1114" s="54"/>
      <c r="Y1114" s="55"/>
      <c r="Z1114" s="54"/>
      <c r="AA1114" s="55"/>
      <c r="AB1114" s="55"/>
      <c r="AC1114" s="55">
        <f>2*M1114</f>
        <v>26</v>
      </c>
      <c r="AD1114" s="54"/>
      <c r="AE1114" s="49"/>
      <c r="AF1114" s="45"/>
      <c r="AG1114" s="45"/>
      <c r="AH1114" s="45"/>
      <c r="AI1114" s="45"/>
      <c r="AJ1114" s="45"/>
      <c r="AK1114" s="45"/>
      <c r="AL1114" s="45"/>
      <c r="AM1114" s="45"/>
      <c r="AN1114" s="45"/>
      <c r="AO1114" s="45"/>
      <c r="AP1114" s="45"/>
      <c r="AQ1114" s="45"/>
      <c r="AR1114" s="45"/>
      <c r="AS1114" s="45"/>
      <c r="AT1114" s="45"/>
      <c r="AU1114" s="45"/>
      <c r="AV1114" s="45"/>
      <c r="AW1114" s="45"/>
      <c r="AX1114" s="45"/>
      <c r="AY1114" s="45"/>
      <c r="AZ1114" s="45"/>
      <c r="BA1114" s="45"/>
      <c r="BB1114" s="45"/>
      <c r="BC1114" s="45"/>
      <c r="BD1114" s="45"/>
      <c r="BE1114" s="45"/>
      <c r="BF1114" s="45"/>
      <c r="BG1114" s="45"/>
      <c r="BH1114" s="45"/>
      <c r="BI1114" s="45"/>
      <c r="BJ1114" s="45"/>
      <c r="BK1114" s="45"/>
      <c r="BL1114" s="45"/>
      <c r="BM1114" s="45"/>
      <c r="BN1114" s="45"/>
      <c r="BO1114" s="45"/>
      <c r="BP1114" s="45"/>
      <c r="BQ1114" s="45"/>
      <c r="BR1114" s="45"/>
      <c r="BS1114" s="45"/>
      <c r="BT1114" s="45"/>
      <c r="BU1114" s="45"/>
      <c r="BV1114" s="45"/>
      <c r="BW1114" s="45"/>
      <c r="BX1114" s="45"/>
      <c r="BY1114" s="45"/>
      <c r="BZ1114" s="45"/>
      <c r="CA1114" s="45"/>
      <c r="CB1114" s="45"/>
      <c r="CC1114" s="45"/>
      <c r="CD1114" s="45"/>
      <c r="CE1114" s="45"/>
      <c r="CF1114" s="45"/>
      <c r="CG1114" s="45"/>
    </row>
    <row r="1115" spans="1:85" s="46" customFormat="1" outlineLevel="1" x14ac:dyDescent="0.15">
      <c r="A1115" s="57"/>
      <c r="B1115" s="52"/>
      <c r="C1115" s="58"/>
      <c r="D1115" s="52"/>
      <c r="E1115" s="52"/>
      <c r="F1115" s="52"/>
      <c r="G1115" s="88" t="s">
        <v>3218</v>
      </c>
      <c r="H1115" s="78"/>
      <c r="I1115" s="52"/>
      <c r="J1115" s="52"/>
      <c r="K1115" s="52"/>
      <c r="L1115" s="52"/>
      <c r="M1115" s="53"/>
      <c r="N1115" s="53"/>
      <c r="O1115" s="53"/>
      <c r="P1115" s="53"/>
      <c r="Q1115" s="53"/>
      <c r="R1115" s="53"/>
      <c r="S1115" s="53"/>
      <c r="T1115" s="53"/>
      <c r="U1115" s="53"/>
      <c r="V1115" s="53"/>
      <c r="W1115" s="53"/>
      <c r="X1115" s="54"/>
      <c r="Y1115" s="55"/>
      <c r="Z1115" s="54"/>
      <c r="AA1115" s="55"/>
      <c r="AB1115" s="55"/>
      <c r="AC1115" s="55">
        <f>SUBTOTAL(9,AC1110:AC1114)</f>
        <v>221.42698924731184</v>
      </c>
      <c r="AD1115" s="54"/>
      <c r="AE1115" s="49"/>
      <c r="AF1115" s="45"/>
      <c r="AG1115" s="45"/>
      <c r="AH1115" s="45"/>
      <c r="AI1115" s="45"/>
      <c r="AJ1115" s="45"/>
      <c r="AK1115" s="45"/>
      <c r="AL1115" s="45"/>
      <c r="AM1115" s="45"/>
      <c r="AN1115" s="45"/>
      <c r="AO1115" s="45"/>
      <c r="AP1115" s="45"/>
      <c r="AQ1115" s="45"/>
      <c r="AR1115" s="45"/>
      <c r="AS1115" s="45"/>
      <c r="AT1115" s="45"/>
      <c r="AU1115" s="45"/>
      <c r="AV1115" s="45"/>
      <c r="AW1115" s="45"/>
      <c r="AX1115" s="45"/>
      <c r="AY1115" s="45"/>
      <c r="AZ1115" s="45"/>
      <c r="BA1115" s="45"/>
      <c r="BB1115" s="45"/>
      <c r="BC1115" s="45"/>
      <c r="BD1115" s="45"/>
      <c r="BE1115" s="45"/>
      <c r="BF1115" s="45"/>
      <c r="BG1115" s="45"/>
      <c r="BH1115" s="45"/>
      <c r="BI1115" s="45"/>
      <c r="BJ1115" s="45"/>
      <c r="BK1115" s="45"/>
      <c r="BL1115" s="45"/>
      <c r="BM1115" s="45"/>
      <c r="BN1115" s="45"/>
      <c r="BO1115" s="45"/>
      <c r="BP1115" s="45"/>
      <c r="BQ1115" s="45"/>
      <c r="BR1115" s="45"/>
      <c r="BS1115" s="45"/>
      <c r="BT1115" s="45"/>
      <c r="BU1115" s="45"/>
      <c r="BV1115" s="45"/>
      <c r="BW1115" s="45"/>
      <c r="BX1115" s="45"/>
      <c r="BY1115" s="45"/>
      <c r="BZ1115" s="45"/>
      <c r="CA1115" s="45"/>
      <c r="CB1115" s="45"/>
      <c r="CC1115" s="45"/>
      <c r="CD1115" s="45"/>
      <c r="CE1115" s="45"/>
      <c r="CF1115" s="45"/>
      <c r="CG1115" s="45"/>
    </row>
    <row r="1116" spans="1:85" s="46" customFormat="1" outlineLevel="2" x14ac:dyDescent="0.15">
      <c r="A1116" s="10">
        <v>2015</v>
      </c>
      <c r="B1116" s="21" t="s">
        <v>886</v>
      </c>
      <c r="C1116" s="26" t="s">
        <v>887</v>
      </c>
      <c r="D1116" s="21" t="s">
        <v>1379</v>
      </c>
      <c r="E1116" s="21" t="s">
        <v>2280</v>
      </c>
      <c r="F1116" s="10">
        <v>3</v>
      </c>
      <c r="G1116" s="21" t="s">
        <v>888</v>
      </c>
      <c r="H1116" s="71" t="s">
        <v>889</v>
      </c>
      <c r="I1116" s="21" t="s">
        <v>23</v>
      </c>
      <c r="J1116" s="21" t="s">
        <v>24</v>
      </c>
      <c r="K1116" s="21" t="s">
        <v>80</v>
      </c>
      <c r="L1116" s="10">
        <v>80</v>
      </c>
      <c r="M1116" s="10">
        <v>59</v>
      </c>
      <c r="N1116" s="21" t="s">
        <v>559</v>
      </c>
      <c r="O1116" s="21" t="s">
        <v>674</v>
      </c>
      <c r="P1116" s="21" t="s">
        <v>28</v>
      </c>
      <c r="Q1116" s="21" t="s">
        <v>217</v>
      </c>
      <c r="R1116" s="21" t="s">
        <v>890</v>
      </c>
      <c r="S1116" s="10">
        <v>1</v>
      </c>
      <c r="T1116" s="10">
        <v>48</v>
      </c>
      <c r="U1116" s="10">
        <v>48</v>
      </c>
      <c r="V1116" s="21" t="s">
        <v>31</v>
      </c>
      <c r="W1116" s="21" t="s">
        <v>31</v>
      </c>
      <c r="X1116" s="10"/>
      <c r="Y1116" s="28">
        <f>IF(M1116&lt;25,1,1+(M1116-25)/M1116)</f>
        <v>1.576271186440678</v>
      </c>
      <c r="Z1116" s="10">
        <v>1</v>
      </c>
      <c r="AA1116" s="28">
        <f>U1116*Y1116*Z1116</f>
        <v>75.66101694915254</v>
      </c>
      <c r="AB1116" s="28"/>
      <c r="AC1116" s="21">
        <f>AA1116+AB1116</f>
        <v>75.66101694915254</v>
      </c>
      <c r="AD1116" s="10"/>
      <c r="AE1116" s="49"/>
      <c r="AF1116" s="45"/>
      <c r="AG1116" s="45"/>
      <c r="AH1116" s="45"/>
      <c r="AI1116" s="45"/>
      <c r="AJ1116" s="45"/>
      <c r="AK1116" s="45"/>
      <c r="AL1116" s="45"/>
      <c r="AM1116" s="45"/>
      <c r="AN1116" s="45"/>
      <c r="AO1116" s="45"/>
      <c r="AP1116" s="45"/>
      <c r="AQ1116" s="45"/>
      <c r="AR1116" s="45"/>
      <c r="AS1116" s="45"/>
      <c r="AT1116" s="45"/>
      <c r="AU1116" s="45"/>
      <c r="AV1116" s="45"/>
      <c r="AW1116" s="45"/>
      <c r="AX1116" s="45"/>
      <c r="AY1116" s="45"/>
      <c r="AZ1116" s="45"/>
      <c r="BA1116" s="45"/>
      <c r="BB1116" s="45"/>
      <c r="BC1116" s="45"/>
      <c r="BD1116" s="45"/>
      <c r="BE1116" s="45"/>
      <c r="BF1116" s="45"/>
      <c r="BG1116" s="45"/>
      <c r="BH1116" s="45"/>
      <c r="BI1116" s="45"/>
      <c r="BJ1116" s="45"/>
      <c r="BK1116" s="45"/>
      <c r="BL1116" s="45"/>
      <c r="BM1116" s="45"/>
      <c r="BN1116" s="45"/>
      <c r="BO1116" s="45"/>
      <c r="BP1116" s="45"/>
      <c r="BQ1116" s="45"/>
      <c r="BR1116" s="45"/>
      <c r="BS1116" s="45"/>
      <c r="BT1116" s="45"/>
      <c r="BU1116" s="45"/>
      <c r="BV1116" s="45"/>
      <c r="BW1116" s="45"/>
      <c r="BX1116" s="45"/>
      <c r="BY1116" s="45"/>
      <c r="BZ1116" s="45"/>
      <c r="CA1116" s="45"/>
      <c r="CB1116" s="45"/>
      <c r="CC1116" s="45"/>
      <c r="CD1116" s="45"/>
      <c r="CE1116" s="45"/>
      <c r="CF1116" s="45"/>
      <c r="CG1116" s="45"/>
    </row>
    <row r="1117" spans="1:85" s="46" customFormat="1" outlineLevel="2" x14ac:dyDescent="0.15">
      <c r="A1117" s="10">
        <v>2015</v>
      </c>
      <c r="B1117" s="21" t="s">
        <v>1311</v>
      </c>
      <c r="C1117" s="26" t="s">
        <v>1312</v>
      </c>
      <c r="D1117" s="21" t="s">
        <v>1379</v>
      </c>
      <c r="E1117" s="21" t="s">
        <v>2280</v>
      </c>
      <c r="F1117" s="10">
        <v>3</v>
      </c>
      <c r="G1117" s="21" t="s">
        <v>888</v>
      </c>
      <c r="H1117" s="71" t="s">
        <v>889</v>
      </c>
      <c r="I1117" s="21" t="s">
        <v>23</v>
      </c>
      <c r="J1117" s="21" t="s">
        <v>24</v>
      </c>
      <c r="K1117" s="21" t="s">
        <v>80</v>
      </c>
      <c r="L1117" s="10">
        <v>80</v>
      </c>
      <c r="M1117" s="10">
        <v>20</v>
      </c>
      <c r="N1117" s="21" t="s">
        <v>303</v>
      </c>
      <c r="O1117" s="21" t="s">
        <v>958</v>
      </c>
      <c r="P1117" s="21" t="s">
        <v>28</v>
      </c>
      <c r="Q1117" s="21" t="s">
        <v>217</v>
      </c>
      <c r="R1117" s="21" t="s">
        <v>1313</v>
      </c>
      <c r="S1117" s="10">
        <v>1</v>
      </c>
      <c r="T1117" s="10">
        <v>48</v>
      </c>
      <c r="U1117" s="10">
        <v>48</v>
      </c>
      <c r="V1117" s="21" t="s">
        <v>31</v>
      </c>
      <c r="W1117" s="21" t="s">
        <v>31</v>
      </c>
      <c r="X1117" s="10"/>
      <c r="Y1117" s="28">
        <f>IF(M1117&lt;25,1,1+(M1117-25)/M1117)</f>
        <v>1</v>
      </c>
      <c r="Z1117" s="10">
        <v>1</v>
      </c>
      <c r="AA1117" s="28">
        <f>U1117*Y1117*Z1117</f>
        <v>48</v>
      </c>
      <c r="AB1117" s="28"/>
      <c r="AC1117" s="21">
        <f>AA1117+AB1117</f>
        <v>48</v>
      </c>
      <c r="AD1117" s="10"/>
      <c r="AE1117" s="49"/>
      <c r="AF1117" s="45"/>
      <c r="AG1117" s="45"/>
      <c r="AH1117" s="45"/>
      <c r="AI1117" s="45"/>
      <c r="AJ1117" s="45"/>
      <c r="AK1117" s="45"/>
      <c r="AL1117" s="45"/>
      <c r="AM1117" s="45"/>
      <c r="AN1117" s="45"/>
      <c r="AO1117" s="45"/>
      <c r="AP1117" s="45"/>
      <c r="AQ1117" s="45"/>
      <c r="AR1117" s="45"/>
      <c r="AS1117" s="45"/>
      <c r="AT1117" s="45"/>
      <c r="AU1117" s="45"/>
      <c r="AV1117" s="45"/>
      <c r="AW1117" s="45"/>
      <c r="AX1117" s="45"/>
      <c r="AY1117" s="45"/>
      <c r="AZ1117" s="45"/>
      <c r="BA1117" s="45"/>
      <c r="BB1117" s="45"/>
      <c r="BC1117" s="45"/>
      <c r="BD1117" s="45"/>
      <c r="BE1117" s="45"/>
      <c r="BF1117" s="45"/>
      <c r="BG1117" s="45"/>
      <c r="BH1117" s="45"/>
      <c r="BI1117" s="45"/>
      <c r="BJ1117" s="45"/>
      <c r="BK1117" s="45"/>
      <c r="BL1117" s="45"/>
      <c r="BM1117" s="45"/>
      <c r="BN1117" s="45"/>
      <c r="BO1117" s="45"/>
      <c r="BP1117" s="45"/>
      <c r="BQ1117" s="45"/>
      <c r="BR1117" s="45"/>
      <c r="BS1117" s="45"/>
      <c r="BT1117" s="45"/>
      <c r="BU1117" s="45"/>
      <c r="BV1117" s="45"/>
      <c r="BW1117" s="45"/>
      <c r="BX1117" s="45"/>
      <c r="BY1117" s="45"/>
      <c r="BZ1117" s="45"/>
      <c r="CA1117" s="45"/>
      <c r="CB1117" s="45"/>
      <c r="CC1117" s="45"/>
      <c r="CD1117" s="45"/>
      <c r="CE1117" s="45"/>
      <c r="CF1117" s="45"/>
      <c r="CG1117" s="45"/>
    </row>
    <row r="1118" spans="1:85" s="46" customFormat="1" outlineLevel="2" x14ac:dyDescent="0.15">
      <c r="A1118" s="10">
        <v>2015</v>
      </c>
      <c r="B1118" s="21" t="s">
        <v>1782</v>
      </c>
      <c r="C1118" s="26" t="s">
        <v>1783</v>
      </c>
      <c r="D1118" s="21" t="s">
        <v>1413</v>
      </c>
      <c r="E1118" s="21" t="s">
        <v>2287</v>
      </c>
      <c r="F1118" s="10">
        <v>3</v>
      </c>
      <c r="G1118" s="21" t="s">
        <v>888</v>
      </c>
      <c r="H1118" s="71" t="s">
        <v>889</v>
      </c>
      <c r="I1118" s="21" t="s">
        <v>23</v>
      </c>
      <c r="J1118" s="21" t="s">
        <v>24</v>
      </c>
      <c r="K1118" s="21" t="s">
        <v>80</v>
      </c>
      <c r="L1118" s="10">
        <v>31</v>
      </c>
      <c r="M1118" s="10">
        <v>36</v>
      </c>
      <c r="N1118" s="21" t="s">
        <v>1449</v>
      </c>
      <c r="O1118" s="21" t="s">
        <v>241</v>
      </c>
      <c r="P1118" s="21" t="s">
        <v>28</v>
      </c>
      <c r="Q1118" s="21" t="s">
        <v>1686</v>
      </c>
      <c r="R1118" s="21" t="s">
        <v>1784</v>
      </c>
      <c r="S1118" s="10">
        <v>1</v>
      </c>
      <c r="T1118" s="10">
        <v>48</v>
      </c>
      <c r="U1118" s="10">
        <v>36</v>
      </c>
      <c r="V1118" s="10">
        <v>12</v>
      </c>
      <c r="W1118" s="21" t="s">
        <v>31</v>
      </c>
      <c r="X1118" s="10">
        <v>1</v>
      </c>
      <c r="Y1118" s="28">
        <f>IF(M1118&lt;25,1,1+(M1118-25)/M1118)</f>
        <v>1.3055555555555556</v>
      </c>
      <c r="Z1118" s="10">
        <v>1</v>
      </c>
      <c r="AA1118" s="28">
        <f>U1118*Y1118*Z1118</f>
        <v>47</v>
      </c>
      <c r="AB1118" s="28">
        <f>X1118*V1118*Y1118</f>
        <v>15.666666666666668</v>
      </c>
      <c r="AC1118" s="21">
        <f>AA1118+AB1118</f>
        <v>62.666666666666671</v>
      </c>
      <c r="AD1118" s="10"/>
      <c r="AE1118" s="49"/>
      <c r="AF1118" s="45"/>
      <c r="AG1118" s="45"/>
      <c r="AH1118" s="45"/>
      <c r="AI1118" s="45"/>
      <c r="AJ1118" s="45"/>
      <c r="AK1118" s="45"/>
      <c r="AL1118" s="45"/>
      <c r="AM1118" s="45"/>
      <c r="AN1118" s="45"/>
      <c r="AO1118" s="45"/>
      <c r="AP1118" s="45"/>
      <c r="AQ1118" s="45"/>
      <c r="AR1118" s="45"/>
      <c r="AS1118" s="45"/>
      <c r="AT1118" s="45"/>
      <c r="AU1118" s="45"/>
      <c r="AV1118" s="45"/>
      <c r="AW1118" s="45"/>
      <c r="AX1118" s="45"/>
      <c r="AY1118" s="45"/>
      <c r="AZ1118" s="45"/>
      <c r="BA1118" s="45"/>
      <c r="BB1118" s="45"/>
      <c r="BC1118" s="45"/>
      <c r="BD1118" s="45"/>
      <c r="BE1118" s="45"/>
      <c r="BF1118" s="45"/>
      <c r="BG1118" s="45"/>
      <c r="BH1118" s="45"/>
      <c r="BI1118" s="45"/>
      <c r="BJ1118" s="45"/>
      <c r="BK1118" s="45"/>
      <c r="BL1118" s="45"/>
      <c r="BM1118" s="45"/>
      <c r="BN1118" s="45"/>
      <c r="BO1118" s="45"/>
      <c r="BP1118" s="45"/>
      <c r="BQ1118" s="45"/>
      <c r="BR1118" s="45"/>
      <c r="BS1118" s="45"/>
      <c r="BT1118" s="45"/>
      <c r="BU1118" s="45"/>
      <c r="BV1118" s="45"/>
      <c r="BW1118" s="45"/>
      <c r="BX1118" s="45"/>
      <c r="BY1118" s="45"/>
      <c r="BZ1118" s="45"/>
      <c r="CA1118" s="45"/>
      <c r="CB1118" s="45"/>
      <c r="CC1118" s="45"/>
      <c r="CD1118" s="45"/>
      <c r="CE1118" s="45"/>
      <c r="CF1118" s="45"/>
      <c r="CG1118" s="45"/>
    </row>
    <row r="1119" spans="1:85" s="46" customFormat="1" outlineLevel="2" x14ac:dyDescent="0.15">
      <c r="A1119" s="10">
        <v>2014</v>
      </c>
      <c r="B1119" s="21" t="s">
        <v>1515</v>
      </c>
      <c r="C1119" s="26" t="s">
        <v>1516</v>
      </c>
      <c r="D1119" s="21" t="s">
        <v>1413</v>
      </c>
      <c r="E1119" s="21" t="s">
        <v>2287</v>
      </c>
      <c r="F1119" s="10">
        <v>2</v>
      </c>
      <c r="G1119" s="21" t="s">
        <v>888</v>
      </c>
      <c r="H1119" s="71" t="s">
        <v>889</v>
      </c>
      <c r="I1119" s="21" t="s">
        <v>23</v>
      </c>
      <c r="J1119" s="21" t="s">
        <v>24</v>
      </c>
      <c r="K1119" s="21" t="s">
        <v>80</v>
      </c>
      <c r="L1119" s="10">
        <v>74</v>
      </c>
      <c r="M1119" s="10">
        <v>20</v>
      </c>
      <c r="N1119" s="21" t="s">
        <v>1517</v>
      </c>
      <c r="O1119" s="21" t="s">
        <v>281</v>
      </c>
      <c r="P1119" s="21" t="s">
        <v>28</v>
      </c>
      <c r="Q1119" s="21" t="s">
        <v>1354</v>
      </c>
      <c r="R1119" s="21" t="s">
        <v>1518</v>
      </c>
      <c r="S1119" s="10">
        <v>1</v>
      </c>
      <c r="T1119" s="10">
        <v>32</v>
      </c>
      <c r="U1119" s="10">
        <v>14</v>
      </c>
      <c r="V1119" s="10">
        <v>18</v>
      </c>
      <c r="W1119" s="21" t="s">
        <v>31</v>
      </c>
      <c r="X1119" s="10">
        <v>1</v>
      </c>
      <c r="Y1119" s="28">
        <f>IF(M1119&lt;25,1,1+(M1119-25)/M1119)</f>
        <v>1</v>
      </c>
      <c r="Z1119" s="10">
        <v>1</v>
      </c>
      <c r="AA1119" s="28">
        <f>U1119*Y1119*Z1119</f>
        <v>14</v>
      </c>
      <c r="AB1119" s="28">
        <f>X1119*V1119*Y1119</f>
        <v>18</v>
      </c>
      <c r="AC1119" s="21">
        <f>AA1119+AB1119</f>
        <v>32</v>
      </c>
      <c r="AD1119" s="10"/>
      <c r="AE1119" s="49"/>
      <c r="AF1119" s="45"/>
      <c r="AG1119" s="45"/>
      <c r="AH1119" s="45"/>
      <c r="AI1119" s="45"/>
      <c r="AJ1119" s="45"/>
      <c r="AK1119" s="45"/>
      <c r="AL1119" s="45"/>
      <c r="AM1119" s="45"/>
      <c r="AN1119" s="45"/>
      <c r="AO1119" s="45"/>
      <c r="AP1119" s="45"/>
      <c r="AQ1119" s="45"/>
      <c r="AR1119" s="45"/>
      <c r="AS1119" s="45"/>
      <c r="AT1119" s="45"/>
      <c r="AU1119" s="45"/>
      <c r="AV1119" s="45"/>
      <c r="AW1119" s="45"/>
      <c r="AX1119" s="45"/>
      <c r="AY1119" s="45"/>
      <c r="AZ1119" s="45"/>
      <c r="BA1119" s="45"/>
      <c r="BB1119" s="45"/>
      <c r="BC1119" s="45"/>
      <c r="BD1119" s="45"/>
      <c r="BE1119" s="45"/>
      <c r="BF1119" s="45"/>
      <c r="BG1119" s="45"/>
      <c r="BH1119" s="45"/>
      <c r="BI1119" s="45"/>
      <c r="BJ1119" s="45"/>
      <c r="BK1119" s="45"/>
      <c r="BL1119" s="45"/>
      <c r="BM1119" s="45"/>
      <c r="BN1119" s="45"/>
      <c r="BO1119" s="45"/>
      <c r="BP1119" s="45"/>
      <c r="BQ1119" s="45"/>
      <c r="BR1119" s="45"/>
      <c r="BS1119" s="45"/>
      <c r="BT1119" s="45"/>
      <c r="BU1119" s="45"/>
      <c r="BV1119" s="45"/>
      <c r="BW1119" s="45"/>
      <c r="BX1119" s="45"/>
      <c r="BY1119" s="45"/>
      <c r="BZ1119" s="45"/>
      <c r="CA1119" s="45"/>
      <c r="CB1119" s="45"/>
      <c r="CC1119" s="45"/>
      <c r="CD1119" s="45"/>
      <c r="CE1119" s="45"/>
      <c r="CF1119" s="45"/>
      <c r="CG1119" s="45"/>
    </row>
    <row r="1120" spans="1:85" s="46" customFormat="1" outlineLevel="2" x14ac:dyDescent="0.15">
      <c r="A1120" s="10">
        <v>2015</v>
      </c>
      <c r="B1120" s="21" t="s">
        <v>1807</v>
      </c>
      <c r="C1120" s="26" t="s">
        <v>1808</v>
      </c>
      <c r="D1120" s="21" t="s">
        <v>1413</v>
      </c>
      <c r="E1120" s="19" t="s">
        <v>2292</v>
      </c>
      <c r="F1120" s="10">
        <v>3</v>
      </c>
      <c r="G1120" s="21" t="s">
        <v>888</v>
      </c>
      <c r="H1120" s="71" t="s">
        <v>889</v>
      </c>
      <c r="I1120" s="21" t="s">
        <v>23</v>
      </c>
      <c r="J1120" s="21" t="s">
        <v>24</v>
      </c>
      <c r="K1120" s="21" t="s">
        <v>80</v>
      </c>
      <c r="L1120" s="10">
        <v>38</v>
      </c>
      <c r="M1120" s="10">
        <v>37</v>
      </c>
      <c r="N1120" s="21" t="s">
        <v>29</v>
      </c>
      <c r="O1120" s="21" t="s">
        <v>29</v>
      </c>
      <c r="P1120" s="21" t="s">
        <v>28</v>
      </c>
      <c r="Q1120" s="21" t="s">
        <v>1113</v>
      </c>
      <c r="R1120" s="21" t="s">
        <v>1809</v>
      </c>
      <c r="S1120" s="10">
        <v>1</v>
      </c>
      <c r="T1120" s="10">
        <v>48</v>
      </c>
      <c r="U1120" s="10">
        <v>40</v>
      </c>
      <c r="V1120" s="21" t="s">
        <v>31</v>
      </c>
      <c r="W1120" s="10">
        <v>8</v>
      </c>
      <c r="X1120" s="10"/>
      <c r="Y1120" s="28">
        <f>IF(M1120&lt;25,1,1+(M1120-25)/M1120)</f>
        <v>1.3243243243243243</v>
      </c>
      <c r="Z1120" s="10">
        <v>1.2</v>
      </c>
      <c r="AA1120" s="28">
        <f>T1120*Y1120*Z1120</f>
        <v>76.281081081081069</v>
      </c>
      <c r="AB1120" s="28"/>
      <c r="AC1120" s="21">
        <f>AA1120+AB1120</f>
        <v>76.281081081081069</v>
      </c>
      <c r="AD1120" s="10" t="s">
        <v>2274</v>
      </c>
      <c r="AE1120" s="49"/>
      <c r="AF1120" s="45"/>
      <c r="AG1120" s="45"/>
      <c r="AH1120" s="45"/>
      <c r="AI1120" s="45"/>
      <c r="AJ1120" s="45"/>
      <c r="AK1120" s="45"/>
      <c r="AL1120" s="45"/>
      <c r="AM1120" s="45"/>
      <c r="AN1120" s="45"/>
      <c r="AO1120" s="45"/>
      <c r="AP1120" s="45"/>
      <c r="AQ1120" s="45"/>
      <c r="AR1120" s="45"/>
      <c r="AS1120" s="45"/>
      <c r="AT1120" s="45"/>
      <c r="AU1120" s="45"/>
      <c r="AV1120" s="45"/>
      <c r="AW1120" s="45"/>
      <c r="AX1120" s="45"/>
      <c r="AY1120" s="45"/>
      <c r="AZ1120" s="45"/>
      <c r="BA1120" s="45"/>
      <c r="BB1120" s="45"/>
      <c r="BC1120" s="45"/>
      <c r="BD1120" s="45"/>
      <c r="BE1120" s="45"/>
      <c r="BF1120" s="45"/>
      <c r="BG1120" s="45"/>
      <c r="BH1120" s="45"/>
      <c r="BI1120" s="45"/>
      <c r="BJ1120" s="45"/>
      <c r="BK1120" s="45"/>
      <c r="BL1120" s="45"/>
      <c r="BM1120" s="45"/>
      <c r="BN1120" s="45"/>
      <c r="BO1120" s="45"/>
      <c r="BP1120" s="45"/>
      <c r="BQ1120" s="45"/>
      <c r="BR1120" s="45"/>
      <c r="BS1120" s="45"/>
      <c r="BT1120" s="45"/>
      <c r="BU1120" s="45"/>
      <c r="BV1120" s="45"/>
      <c r="BW1120" s="45"/>
      <c r="BX1120" s="45"/>
      <c r="BY1120" s="45"/>
      <c r="BZ1120" s="45"/>
      <c r="CA1120" s="45"/>
      <c r="CB1120" s="45"/>
      <c r="CC1120" s="45"/>
      <c r="CD1120" s="45"/>
      <c r="CE1120" s="45"/>
      <c r="CF1120" s="45"/>
      <c r="CG1120" s="45"/>
    </row>
    <row r="1121" spans="1:85" s="46" customFormat="1" outlineLevel="2" x14ac:dyDescent="0.15">
      <c r="A1121" s="21"/>
      <c r="B1121" s="21"/>
      <c r="C1121" s="21" t="s">
        <v>2722</v>
      </c>
      <c r="D1121" s="21" t="s">
        <v>2580</v>
      </c>
      <c r="E1121" s="21" t="s">
        <v>2581</v>
      </c>
      <c r="F1121" s="21"/>
      <c r="G1121" s="21" t="s">
        <v>888</v>
      </c>
      <c r="H1121" s="71" t="s">
        <v>2642</v>
      </c>
      <c r="I1121" s="21"/>
      <c r="J1121" s="21"/>
      <c r="K1121" s="21"/>
      <c r="L1121" s="21"/>
      <c r="M1121" s="21"/>
      <c r="N1121" s="21"/>
      <c r="O1121" s="21"/>
      <c r="P1121" s="21"/>
      <c r="Q1121" s="21"/>
      <c r="R1121" s="21"/>
      <c r="S1121" s="21"/>
      <c r="T1121" s="21"/>
      <c r="U1121" s="21"/>
      <c r="V1121" s="21"/>
      <c r="W1121" s="21"/>
      <c r="X1121" s="21"/>
      <c r="Y1121" s="21"/>
      <c r="Z1121" s="21"/>
      <c r="AA1121" s="21"/>
      <c r="AB1121" s="21" t="s">
        <v>29</v>
      </c>
      <c r="AC1121" s="21">
        <v>36.880000000000003</v>
      </c>
      <c r="AD1121" s="21" t="s">
        <v>2745</v>
      </c>
      <c r="AE1121" s="49"/>
      <c r="AF1121" s="45"/>
      <c r="AG1121" s="45"/>
      <c r="AH1121" s="45"/>
      <c r="AI1121" s="45"/>
      <c r="AJ1121" s="45"/>
      <c r="AK1121" s="45"/>
      <c r="AL1121" s="45"/>
      <c r="AM1121" s="45"/>
      <c r="AN1121" s="45"/>
      <c r="AO1121" s="45"/>
      <c r="AP1121" s="45"/>
      <c r="AQ1121" s="45"/>
      <c r="AR1121" s="45"/>
      <c r="AS1121" s="45"/>
      <c r="AT1121" s="45"/>
      <c r="AU1121" s="45"/>
      <c r="AV1121" s="45"/>
      <c r="AW1121" s="45"/>
      <c r="AX1121" s="45"/>
      <c r="AY1121" s="45"/>
      <c r="AZ1121" s="45"/>
      <c r="BA1121" s="45"/>
      <c r="BB1121" s="45"/>
      <c r="BC1121" s="45"/>
      <c r="BD1121" s="45"/>
      <c r="BE1121" s="45"/>
      <c r="BF1121" s="45"/>
      <c r="BG1121" s="45"/>
      <c r="BH1121" s="45"/>
      <c r="BI1121" s="45"/>
      <c r="BJ1121" s="45"/>
      <c r="BK1121" s="45"/>
      <c r="BL1121" s="45"/>
      <c r="BM1121" s="45"/>
      <c r="BN1121" s="45"/>
      <c r="BO1121" s="45"/>
      <c r="BP1121" s="45"/>
      <c r="BQ1121" s="45"/>
      <c r="BR1121" s="45"/>
      <c r="BS1121" s="45"/>
      <c r="BT1121" s="45"/>
      <c r="BU1121" s="45"/>
      <c r="BV1121" s="45"/>
      <c r="BW1121" s="45"/>
      <c r="BX1121" s="45"/>
      <c r="BY1121" s="45"/>
      <c r="BZ1121" s="45"/>
      <c r="CA1121" s="45"/>
      <c r="CB1121" s="45"/>
      <c r="CC1121" s="45"/>
      <c r="CD1121" s="45"/>
      <c r="CE1121" s="45"/>
      <c r="CF1121" s="45"/>
      <c r="CG1121" s="45"/>
    </row>
    <row r="1122" spans="1:85" s="46" customFormat="1" outlineLevel="2" x14ac:dyDescent="0.15">
      <c r="A1122" s="21"/>
      <c r="B1122" s="21"/>
      <c r="C1122" s="21" t="s">
        <v>1856</v>
      </c>
      <c r="D1122" s="21" t="s">
        <v>1380</v>
      </c>
      <c r="E1122" s="21" t="s">
        <v>2578</v>
      </c>
      <c r="F1122" s="21"/>
      <c r="G1122" s="21" t="s">
        <v>888</v>
      </c>
      <c r="H1122" s="71" t="s">
        <v>2569</v>
      </c>
      <c r="I1122" s="21"/>
      <c r="J1122" s="21"/>
      <c r="K1122" s="21"/>
      <c r="L1122" s="21"/>
      <c r="M1122" s="21"/>
      <c r="N1122" s="21"/>
      <c r="O1122" s="21"/>
      <c r="P1122" s="21"/>
      <c r="Q1122" s="21"/>
      <c r="R1122" s="21"/>
      <c r="S1122" s="21"/>
      <c r="T1122" s="21"/>
      <c r="U1122" s="21"/>
      <c r="V1122" s="21"/>
      <c r="W1122" s="21"/>
      <c r="X1122" s="21"/>
      <c r="Y1122" s="21"/>
      <c r="Z1122" s="21"/>
      <c r="AA1122" s="21"/>
      <c r="AB1122" s="21"/>
      <c r="AC1122" s="21">
        <v>22</v>
      </c>
      <c r="AD1122" s="21" t="s">
        <v>2745</v>
      </c>
      <c r="AE1122" s="49"/>
      <c r="AF1122" s="45"/>
      <c r="AG1122" s="45"/>
      <c r="AH1122" s="45"/>
      <c r="AI1122" s="45"/>
      <c r="AJ1122" s="45"/>
      <c r="AK1122" s="45"/>
      <c r="AL1122" s="45"/>
      <c r="AM1122" s="45"/>
      <c r="AN1122" s="45"/>
      <c r="AO1122" s="45"/>
      <c r="AP1122" s="45"/>
      <c r="AQ1122" s="45"/>
      <c r="AR1122" s="45"/>
      <c r="AS1122" s="45"/>
      <c r="AT1122" s="45"/>
      <c r="AU1122" s="45"/>
      <c r="AV1122" s="45"/>
      <c r="AW1122" s="45"/>
      <c r="AX1122" s="45"/>
      <c r="AY1122" s="45"/>
      <c r="AZ1122" s="45"/>
      <c r="BA1122" s="45"/>
      <c r="BB1122" s="45"/>
      <c r="BC1122" s="45"/>
      <c r="BD1122" s="45"/>
      <c r="BE1122" s="45"/>
      <c r="BF1122" s="45"/>
      <c r="BG1122" s="45"/>
      <c r="BH1122" s="45"/>
      <c r="BI1122" s="45"/>
      <c r="BJ1122" s="45"/>
      <c r="BK1122" s="45"/>
      <c r="BL1122" s="45"/>
      <c r="BM1122" s="45"/>
      <c r="BN1122" s="45"/>
      <c r="BO1122" s="45"/>
      <c r="BP1122" s="45"/>
      <c r="BQ1122" s="45"/>
      <c r="BR1122" s="45"/>
      <c r="BS1122" s="45"/>
      <c r="BT1122" s="45"/>
      <c r="BU1122" s="45"/>
      <c r="BV1122" s="45"/>
      <c r="BW1122" s="45"/>
      <c r="BX1122" s="45"/>
      <c r="BY1122" s="45"/>
      <c r="BZ1122" s="45"/>
      <c r="CA1122" s="45"/>
      <c r="CB1122" s="45"/>
      <c r="CC1122" s="45"/>
      <c r="CD1122" s="45"/>
      <c r="CE1122" s="45"/>
      <c r="CF1122" s="45"/>
      <c r="CG1122" s="45"/>
    </row>
    <row r="1123" spans="1:85" s="46" customFormat="1" outlineLevel="2" x14ac:dyDescent="0.15">
      <c r="A1123" s="21"/>
      <c r="B1123" s="21"/>
      <c r="C1123" s="21" t="s">
        <v>2641</v>
      </c>
      <c r="D1123" s="21" t="s">
        <v>2580</v>
      </c>
      <c r="E1123" s="21" t="s">
        <v>2581</v>
      </c>
      <c r="F1123" s="21"/>
      <c r="G1123" s="21" t="s">
        <v>888</v>
      </c>
      <c r="H1123" s="71" t="s">
        <v>2642</v>
      </c>
      <c r="I1123" s="21"/>
      <c r="J1123" s="21"/>
      <c r="K1123" s="21"/>
      <c r="L1123" s="21"/>
      <c r="M1123" s="21"/>
      <c r="N1123" s="21"/>
      <c r="O1123" s="21"/>
      <c r="P1123" s="21"/>
      <c r="Q1123" s="21"/>
      <c r="R1123" s="21"/>
      <c r="S1123" s="21"/>
      <c r="T1123" s="21"/>
      <c r="U1123" s="21"/>
      <c r="V1123" s="21"/>
      <c r="W1123" s="21"/>
      <c r="X1123" s="21"/>
      <c r="Y1123" s="21"/>
      <c r="Z1123" s="21"/>
      <c r="AA1123" s="21"/>
      <c r="AB1123" s="21" t="s">
        <v>29</v>
      </c>
      <c r="AC1123" s="59">
        <v>16</v>
      </c>
      <c r="AD1123" s="21" t="s">
        <v>2745</v>
      </c>
      <c r="AE1123" s="49"/>
      <c r="AF1123" s="45"/>
      <c r="AG1123" s="45"/>
      <c r="AH1123" s="45"/>
      <c r="AI1123" s="45"/>
      <c r="AJ1123" s="45"/>
      <c r="AK1123" s="45"/>
      <c r="AL1123" s="45"/>
      <c r="AM1123" s="45"/>
      <c r="AN1123" s="45"/>
      <c r="AO1123" s="45"/>
      <c r="AP1123" s="45"/>
      <c r="AQ1123" s="45"/>
      <c r="AR1123" s="45"/>
      <c r="AS1123" s="45"/>
      <c r="AT1123" s="45"/>
      <c r="AU1123" s="45"/>
      <c r="AV1123" s="45"/>
      <c r="AW1123" s="45"/>
      <c r="AX1123" s="45"/>
      <c r="AY1123" s="45"/>
      <c r="AZ1123" s="45"/>
      <c r="BA1123" s="45"/>
      <c r="BB1123" s="45"/>
      <c r="BC1123" s="45"/>
      <c r="BD1123" s="45"/>
      <c r="BE1123" s="45"/>
      <c r="BF1123" s="45"/>
      <c r="BG1123" s="45"/>
      <c r="BH1123" s="45"/>
      <c r="BI1123" s="45"/>
      <c r="BJ1123" s="45"/>
      <c r="BK1123" s="45"/>
      <c r="BL1123" s="45"/>
      <c r="BM1123" s="45"/>
      <c r="BN1123" s="45"/>
      <c r="BO1123" s="45"/>
      <c r="BP1123" s="45"/>
      <c r="BQ1123" s="45"/>
      <c r="BR1123" s="45"/>
      <c r="BS1123" s="45"/>
      <c r="BT1123" s="45"/>
      <c r="BU1123" s="45"/>
      <c r="BV1123" s="45"/>
      <c r="BW1123" s="45"/>
      <c r="BX1123" s="45"/>
      <c r="BY1123" s="45"/>
      <c r="BZ1123" s="45"/>
      <c r="CA1123" s="45"/>
      <c r="CB1123" s="45"/>
      <c r="CC1123" s="45"/>
      <c r="CD1123" s="45"/>
      <c r="CE1123" s="45"/>
      <c r="CF1123" s="45"/>
      <c r="CG1123" s="45"/>
    </row>
    <row r="1124" spans="1:85" s="46" customFormat="1" outlineLevel="2" x14ac:dyDescent="0.15">
      <c r="A1124" s="10"/>
      <c r="B1124" s="10"/>
      <c r="C1124" s="25"/>
      <c r="D1124" s="10"/>
      <c r="E1124" s="27" t="s">
        <v>2320</v>
      </c>
      <c r="F1124" s="10"/>
      <c r="G1124" s="21" t="s">
        <v>888</v>
      </c>
      <c r="H1124" s="72" t="s">
        <v>889</v>
      </c>
      <c r="I1124" s="10"/>
      <c r="J1124" s="10"/>
      <c r="K1124" s="10"/>
      <c r="L1124" s="10"/>
      <c r="M1124" s="29">
        <v>6</v>
      </c>
      <c r="N1124" s="10"/>
      <c r="O1124" s="10"/>
      <c r="P1124" s="10"/>
      <c r="Q1124" s="10"/>
      <c r="R1124" s="10"/>
      <c r="S1124" s="10"/>
      <c r="T1124" s="10"/>
      <c r="U1124" s="10"/>
      <c r="V1124" s="10"/>
      <c r="W1124" s="10"/>
      <c r="X1124" s="10"/>
      <c r="Y1124" s="28"/>
      <c r="Z1124" s="10"/>
      <c r="AA1124" s="28"/>
      <c r="AB1124" s="28"/>
      <c r="AC1124" s="21">
        <f>M1124*14</f>
        <v>84</v>
      </c>
      <c r="AD1124" s="10"/>
      <c r="AE1124" s="49"/>
      <c r="AF1124" s="45"/>
      <c r="AG1124" s="45"/>
      <c r="AH1124" s="45"/>
      <c r="AI1124" s="45"/>
      <c r="AJ1124" s="45"/>
      <c r="AK1124" s="45"/>
      <c r="AL1124" s="45"/>
      <c r="AM1124" s="45"/>
      <c r="AN1124" s="45"/>
      <c r="AO1124" s="45"/>
      <c r="AP1124" s="45"/>
      <c r="AQ1124" s="45"/>
      <c r="AR1124" s="45"/>
      <c r="AS1124" s="45"/>
      <c r="AT1124" s="45"/>
      <c r="AU1124" s="45"/>
      <c r="AV1124" s="45"/>
      <c r="AW1124" s="45"/>
      <c r="AX1124" s="45"/>
      <c r="AY1124" s="45"/>
      <c r="AZ1124" s="45"/>
      <c r="BA1124" s="45"/>
      <c r="BB1124" s="45"/>
      <c r="BC1124" s="45"/>
      <c r="BD1124" s="45"/>
      <c r="BE1124" s="45"/>
      <c r="BF1124" s="45"/>
      <c r="BG1124" s="45"/>
      <c r="BH1124" s="45"/>
      <c r="BI1124" s="45"/>
      <c r="BJ1124" s="45"/>
      <c r="BK1124" s="45"/>
      <c r="BL1124" s="45"/>
      <c r="BM1124" s="45"/>
      <c r="BN1124" s="45"/>
      <c r="BO1124" s="45"/>
      <c r="BP1124" s="45"/>
      <c r="BQ1124" s="45"/>
      <c r="BR1124" s="45"/>
      <c r="BS1124" s="45"/>
      <c r="BT1124" s="45"/>
      <c r="BU1124" s="45"/>
      <c r="BV1124" s="45"/>
      <c r="BW1124" s="45"/>
      <c r="BX1124" s="45"/>
      <c r="BY1124" s="45"/>
      <c r="BZ1124" s="45"/>
      <c r="CA1124" s="45"/>
      <c r="CB1124" s="45"/>
      <c r="CC1124" s="45"/>
      <c r="CD1124" s="45"/>
      <c r="CE1124" s="45"/>
      <c r="CF1124" s="45"/>
      <c r="CG1124" s="45"/>
    </row>
    <row r="1125" spans="1:85" s="46" customFormat="1" outlineLevel="2" x14ac:dyDescent="0.15">
      <c r="A1125" s="57"/>
      <c r="B1125" s="52"/>
      <c r="C1125" s="58"/>
      <c r="D1125" s="52"/>
      <c r="E1125" s="52" t="s">
        <v>2798</v>
      </c>
      <c r="F1125" s="52"/>
      <c r="G1125" s="21" t="s">
        <v>888</v>
      </c>
      <c r="H1125" s="78" t="s">
        <v>2998</v>
      </c>
      <c r="I1125" s="52"/>
      <c r="J1125" s="52"/>
      <c r="K1125" s="52"/>
      <c r="L1125" s="52"/>
      <c r="M1125" s="53">
        <v>13</v>
      </c>
      <c r="N1125" s="53"/>
      <c r="O1125" s="53"/>
      <c r="P1125" s="53"/>
      <c r="Q1125" s="53"/>
      <c r="R1125" s="53"/>
      <c r="S1125" s="53"/>
      <c r="T1125" s="53"/>
      <c r="U1125" s="53"/>
      <c r="V1125" s="53"/>
      <c r="W1125" s="53"/>
      <c r="X1125" s="54"/>
      <c r="Y1125" s="55"/>
      <c r="Z1125" s="54"/>
      <c r="AA1125" s="55"/>
      <c r="AB1125" s="55"/>
      <c r="AC1125" s="55">
        <f>2*M1125</f>
        <v>26</v>
      </c>
      <c r="AD1125" s="54"/>
      <c r="AE1125" s="49"/>
      <c r="AF1125" s="45"/>
      <c r="AG1125" s="45"/>
      <c r="AH1125" s="45"/>
      <c r="AI1125" s="45"/>
      <c r="AJ1125" s="45"/>
      <c r="AK1125" s="45"/>
      <c r="AL1125" s="45"/>
      <c r="AM1125" s="45"/>
      <c r="AN1125" s="45"/>
      <c r="AO1125" s="45"/>
      <c r="AP1125" s="45"/>
      <c r="AQ1125" s="45"/>
      <c r="AR1125" s="45"/>
      <c r="AS1125" s="45"/>
      <c r="AT1125" s="45"/>
      <c r="AU1125" s="45"/>
      <c r="AV1125" s="45"/>
      <c r="AW1125" s="45"/>
      <c r="AX1125" s="45"/>
      <c r="AY1125" s="45"/>
      <c r="AZ1125" s="45"/>
      <c r="BA1125" s="45"/>
      <c r="BB1125" s="45"/>
      <c r="BC1125" s="45"/>
      <c r="BD1125" s="45"/>
      <c r="BE1125" s="45"/>
      <c r="BF1125" s="45"/>
      <c r="BG1125" s="45"/>
      <c r="BH1125" s="45"/>
      <c r="BI1125" s="45"/>
      <c r="BJ1125" s="45"/>
      <c r="BK1125" s="45"/>
      <c r="BL1125" s="45"/>
      <c r="BM1125" s="45"/>
      <c r="BN1125" s="45"/>
      <c r="BO1125" s="45"/>
      <c r="BP1125" s="45"/>
      <c r="BQ1125" s="45"/>
      <c r="BR1125" s="45"/>
      <c r="BS1125" s="45"/>
      <c r="BT1125" s="45"/>
      <c r="BU1125" s="45"/>
      <c r="BV1125" s="45"/>
      <c r="BW1125" s="45"/>
      <c r="BX1125" s="45"/>
      <c r="BY1125" s="45"/>
      <c r="BZ1125" s="45"/>
      <c r="CA1125" s="45"/>
      <c r="CB1125" s="45"/>
      <c r="CC1125" s="45"/>
      <c r="CD1125" s="45"/>
      <c r="CE1125" s="45"/>
      <c r="CF1125" s="45"/>
      <c r="CG1125" s="45"/>
    </row>
    <row r="1126" spans="1:85" s="46" customFormat="1" outlineLevel="1" x14ac:dyDescent="0.15">
      <c r="A1126" s="57"/>
      <c r="B1126" s="52"/>
      <c r="C1126" s="58"/>
      <c r="D1126" s="52"/>
      <c r="E1126" s="52"/>
      <c r="F1126" s="52"/>
      <c r="G1126" s="88" t="s">
        <v>3219</v>
      </c>
      <c r="H1126" s="78"/>
      <c r="I1126" s="52"/>
      <c r="J1126" s="52"/>
      <c r="K1126" s="52"/>
      <c r="L1126" s="52"/>
      <c r="M1126" s="53"/>
      <c r="N1126" s="53"/>
      <c r="O1126" s="53"/>
      <c r="P1126" s="53"/>
      <c r="Q1126" s="53"/>
      <c r="R1126" s="53"/>
      <c r="S1126" s="53"/>
      <c r="T1126" s="53"/>
      <c r="U1126" s="53"/>
      <c r="V1126" s="53"/>
      <c r="W1126" s="53"/>
      <c r="X1126" s="54"/>
      <c r="Y1126" s="55"/>
      <c r="Z1126" s="54"/>
      <c r="AA1126" s="55"/>
      <c r="AB1126" s="55"/>
      <c r="AC1126" s="55">
        <f>SUBTOTAL(9,AC1116:AC1125)</f>
        <v>479.48876469690026</v>
      </c>
      <c r="AD1126" s="54"/>
      <c r="AE1126" s="49"/>
      <c r="AF1126" s="45"/>
      <c r="AG1126" s="45"/>
      <c r="AH1126" s="45"/>
      <c r="AI1126" s="45"/>
      <c r="AJ1126" s="45"/>
      <c r="AK1126" s="45"/>
      <c r="AL1126" s="45"/>
      <c r="AM1126" s="45"/>
      <c r="AN1126" s="45"/>
      <c r="AO1126" s="45"/>
      <c r="AP1126" s="45"/>
      <c r="AQ1126" s="45"/>
      <c r="AR1126" s="45"/>
      <c r="AS1126" s="45"/>
      <c r="AT1126" s="45"/>
      <c r="AU1126" s="45"/>
      <c r="AV1126" s="45"/>
      <c r="AW1126" s="45"/>
      <c r="AX1126" s="45"/>
      <c r="AY1126" s="45"/>
      <c r="AZ1126" s="45"/>
      <c r="BA1126" s="45"/>
      <c r="BB1126" s="45"/>
      <c r="BC1126" s="45"/>
      <c r="BD1126" s="45"/>
      <c r="BE1126" s="45"/>
      <c r="BF1126" s="45"/>
      <c r="BG1126" s="45"/>
      <c r="BH1126" s="45"/>
      <c r="BI1126" s="45"/>
      <c r="BJ1126" s="45"/>
      <c r="BK1126" s="45"/>
      <c r="BL1126" s="45"/>
      <c r="BM1126" s="45"/>
      <c r="BN1126" s="45"/>
      <c r="BO1126" s="45"/>
      <c r="BP1126" s="45"/>
      <c r="BQ1126" s="45"/>
      <c r="BR1126" s="45"/>
      <c r="BS1126" s="45"/>
      <c r="BT1126" s="45"/>
      <c r="BU1126" s="45"/>
      <c r="BV1126" s="45"/>
      <c r="BW1126" s="45"/>
      <c r="BX1126" s="45"/>
      <c r="BY1126" s="45"/>
      <c r="BZ1126" s="45"/>
      <c r="CA1126" s="45"/>
      <c r="CB1126" s="45"/>
      <c r="CC1126" s="45"/>
      <c r="CD1126" s="45"/>
      <c r="CE1126" s="45"/>
      <c r="CF1126" s="45"/>
      <c r="CG1126" s="45"/>
    </row>
    <row r="1127" spans="1:85" s="46" customFormat="1" outlineLevel="2" x14ac:dyDescent="0.15">
      <c r="A1127" s="10">
        <v>2015</v>
      </c>
      <c r="B1127" s="21" t="s">
        <v>508</v>
      </c>
      <c r="C1127" s="26" t="s">
        <v>509</v>
      </c>
      <c r="D1127" s="21" t="s">
        <v>1379</v>
      </c>
      <c r="E1127" s="21" t="s">
        <v>2280</v>
      </c>
      <c r="F1127" s="10">
        <v>3</v>
      </c>
      <c r="G1127" s="21" t="s">
        <v>510</v>
      </c>
      <c r="H1127" s="71" t="s">
        <v>511</v>
      </c>
      <c r="I1127" s="21" t="s">
        <v>23</v>
      </c>
      <c r="J1127" s="21" t="s">
        <v>24</v>
      </c>
      <c r="K1127" s="21" t="s">
        <v>25</v>
      </c>
      <c r="L1127" s="10">
        <v>39</v>
      </c>
      <c r="M1127" s="10">
        <v>8</v>
      </c>
      <c r="N1127" s="21" t="s">
        <v>46</v>
      </c>
      <c r="O1127" s="21" t="s">
        <v>512</v>
      </c>
      <c r="P1127" s="21" t="s">
        <v>28</v>
      </c>
      <c r="Q1127" s="21" t="s">
        <v>129</v>
      </c>
      <c r="R1127" s="21" t="s">
        <v>513</v>
      </c>
      <c r="S1127" s="10">
        <v>1</v>
      </c>
      <c r="T1127" s="10">
        <v>48</v>
      </c>
      <c r="U1127" s="10">
        <v>48</v>
      </c>
      <c r="V1127" s="21" t="s">
        <v>31</v>
      </c>
      <c r="W1127" s="21" t="s">
        <v>31</v>
      </c>
      <c r="X1127" s="10"/>
      <c r="Y1127" s="28">
        <f>IF(M1127&lt;25,1,1+(M1127-25)/M1127)</f>
        <v>1</v>
      </c>
      <c r="Z1127" s="10">
        <v>1</v>
      </c>
      <c r="AA1127" s="28">
        <f>U1127*Y1127*Z1127</f>
        <v>48</v>
      </c>
      <c r="AB1127" s="28"/>
      <c r="AC1127" s="21">
        <f>AA1127+AB1127</f>
        <v>48</v>
      </c>
      <c r="AD1127" s="10"/>
      <c r="AE1127" s="49"/>
      <c r="AF1127" s="45"/>
      <c r="AG1127" s="45"/>
      <c r="AH1127" s="45"/>
      <c r="AI1127" s="45"/>
      <c r="AJ1127" s="45"/>
      <c r="AK1127" s="45"/>
      <c r="AL1127" s="45"/>
      <c r="AM1127" s="45"/>
      <c r="AN1127" s="45"/>
      <c r="AO1127" s="45"/>
      <c r="AP1127" s="45"/>
      <c r="AQ1127" s="45"/>
      <c r="AR1127" s="45"/>
      <c r="AS1127" s="45"/>
      <c r="AT1127" s="45"/>
      <c r="AU1127" s="45"/>
      <c r="AV1127" s="45"/>
      <c r="AW1127" s="45"/>
      <c r="AX1127" s="45"/>
      <c r="AY1127" s="45"/>
      <c r="AZ1127" s="45"/>
      <c r="BA1127" s="45"/>
      <c r="BB1127" s="45"/>
      <c r="BC1127" s="45"/>
      <c r="BD1127" s="45"/>
      <c r="BE1127" s="45"/>
      <c r="BF1127" s="45"/>
      <c r="BG1127" s="45"/>
      <c r="BH1127" s="45"/>
      <c r="BI1127" s="45"/>
      <c r="BJ1127" s="45"/>
      <c r="BK1127" s="45"/>
      <c r="BL1127" s="45"/>
      <c r="BM1127" s="45"/>
      <c r="BN1127" s="45"/>
      <c r="BO1127" s="45"/>
      <c r="BP1127" s="45"/>
      <c r="BQ1127" s="45"/>
      <c r="BR1127" s="45"/>
      <c r="BS1127" s="45"/>
      <c r="BT1127" s="45"/>
      <c r="BU1127" s="45"/>
      <c r="BV1127" s="45"/>
      <c r="BW1127" s="45"/>
      <c r="BX1127" s="45"/>
      <c r="BY1127" s="45"/>
      <c r="BZ1127" s="45"/>
      <c r="CA1127" s="45"/>
      <c r="CB1127" s="45"/>
      <c r="CC1127" s="45"/>
      <c r="CD1127" s="45"/>
      <c r="CE1127" s="45"/>
      <c r="CF1127" s="45"/>
      <c r="CG1127" s="45"/>
    </row>
    <row r="1128" spans="1:85" s="46" customFormat="1" outlineLevel="2" x14ac:dyDescent="0.15">
      <c r="A1128" s="10">
        <v>2015</v>
      </c>
      <c r="B1128" s="21" t="s">
        <v>1897</v>
      </c>
      <c r="C1128" s="26" t="s">
        <v>1398</v>
      </c>
      <c r="D1128" s="21" t="s">
        <v>1413</v>
      </c>
      <c r="E1128" s="21" t="s">
        <v>2280</v>
      </c>
      <c r="F1128" s="10">
        <v>3</v>
      </c>
      <c r="G1128" s="21" t="s">
        <v>510</v>
      </c>
      <c r="H1128" s="71" t="s">
        <v>511</v>
      </c>
      <c r="I1128" s="21" t="s">
        <v>23</v>
      </c>
      <c r="J1128" s="21" t="s">
        <v>24</v>
      </c>
      <c r="K1128" s="21" t="s">
        <v>25</v>
      </c>
      <c r="L1128" s="10">
        <v>42</v>
      </c>
      <c r="M1128" s="10">
        <v>53</v>
      </c>
      <c r="N1128" s="21" t="s">
        <v>1568</v>
      </c>
      <c r="O1128" s="21" t="s">
        <v>81</v>
      </c>
      <c r="P1128" s="21" t="s">
        <v>28</v>
      </c>
      <c r="Q1128" s="21" t="s">
        <v>1649</v>
      </c>
      <c r="R1128" s="21" t="s">
        <v>1972</v>
      </c>
      <c r="S1128" s="10">
        <v>1</v>
      </c>
      <c r="T1128" s="10">
        <v>48</v>
      </c>
      <c r="U1128" s="10">
        <v>48</v>
      </c>
      <c r="V1128" s="21" t="s">
        <v>31</v>
      </c>
      <c r="W1128" s="21" t="s">
        <v>31</v>
      </c>
      <c r="X1128" s="10"/>
      <c r="Y1128" s="28">
        <f>IF(M1128&lt;25,1,1+(M1128-25)/M1128)</f>
        <v>1.5283018867924527</v>
      </c>
      <c r="Z1128" s="10">
        <v>1</v>
      </c>
      <c r="AA1128" s="28">
        <f>U1128*Y1128*Z1128</f>
        <v>73.35849056603773</v>
      </c>
      <c r="AB1128" s="28"/>
      <c r="AC1128" s="21">
        <f>AA1128+AB1128</f>
        <v>73.35849056603773</v>
      </c>
      <c r="AD1128" s="10"/>
      <c r="AE1128" s="49"/>
      <c r="AF1128" s="45"/>
      <c r="AG1128" s="45"/>
      <c r="AH1128" s="45"/>
      <c r="AI1128" s="45"/>
      <c r="AJ1128" s="45"/>
      <c r="AK1128" s="45"/>
      <c r="AL1128" s="45"/>
      <c r="AM1128" s="45"/>
      <c r="AN1128" s="45"/>
      <c r="AO1128" s="45"/>
      <c r="AP1128" s="45"/>
      <c r="AQ1128" s="45"/>
      <c r="AR1128" s="45"/>
      <c r="AS1128" s="45"/>
      <c r="AT1128" s="45"/>
      <c r="AU1128" s="45"/>
      <c r="AV1128" s="45"/>
      <c r="AW1128" s="45"/>
      <c r="AX1128" s="45"/>
      <c r="AY1128" s="45"/>
      <c r="AZ1128" s="45"/>
      <c r="BA1128" s="45"/>
      <c r="BB1128" s="45"/>
      <c r="BC1128" s="45"/>
      <c r="BD1128" s="45"/>
      <c r="BE1128" s="45"/>
      <c r="BF1128" s="45"/>
      <c r="BG1128" s="45"/>
      <c r="BH1128" s="45"/>
      <c r="BI1128" s="45"/>
      <c r="BJ1128" s="45"/>
      <c r="BK1128" s="45"/>
      <c r="BL1128" s="45"/>
      <c r="BM1128" s="45"/>
      <c r="BN1128" s="45"/>
      <c r="BO1128" s="45"/>
      <c r="BP1128" s="45"/>
      <c r="BQ1128" s="45"/>
      <c r="BR1128" s="45"/>
      <c r="BS1128" s="45"/>
      <c r="BT1128" s="45"/>
      <c r="BU1128" s="45"/>
      <c r="BV1128" s="45"/>
      <c r="BW1128" s="45"/>
      <c r="BX1128" s="45"/>
      <c r="BY1128" s="45"/>
      <c r="BZ1128" s="45"/>
      <c r="CA1128" s="45"/>
      <c r="CB1128" s="45"/>
      <c r="CC1128" s="45"/>
      <c r="CD1128" s="45"/>
      <c r="CE1128" s="45"/>
      <c r="CF1128" s="45"/>
      <c r="CG1128" s="45"/>
    </row>
    <row r="1129" spans="1:85" s="46" customFormat="1" outlineLevel="2" x14ac:dyDescent="0.15">
      <c r="A1129" s="10">
        <v>2014</v>
      </c>
      <c r="B1129" s="21" t="s">
        <v>1385</v>
      </c>
      <c r="C1129" s="26" t="s">
        <v>1386</v>
      </c>
      <c r="D1129" s="21" t="s">
        <v>1380</v>
      </c>
      <c r="E1129" s="21" t="s">
        <v>2287</v>
      </c>
      <c r="F1129" s="10">
        <v>2</v>
      </c>
      <c r="G1129" s="21" t="s">
        <v>510</v>
      </c>
      <c r="H1129" s="71" t="s">
        <v>511</v>
      </c>
      <c r="I1129" s="21" t="s">
        <v>23</v>
      </c>
      <c r="J1129" s="21" t="s">
        <v>24</v>
      </c>
      <c r="K1129" s="21" t="s">
        <v>25</v>
      </c>
      <c r="L1129" s="10">
        <v>28</v>
      </c>
      <c r="M1129" s="10">
        <v>6</v>
      </c>
      <c r="N1129" s="21" t="s">
        <v>1387</v>
      </c>
      <c r="O1129" s="21" t="s">
        <v>232</v>
      </c>
      <c r="P1129" s="21" t="s">
        <v>28</v>
      </c>
      <c r="Q1129" s="21" t="s">
        <v>1359</v>
      </c>
      <c r="R1129" s="21" t="s">
        <v>1388</v>
      </c>
      <c r="S1129" s="10">
        <v>1</v>
      </c>
      <c r="T1129" s="10">
        <v>32</v>
      </c>
      <c r="U1129" s="10">
        <v>26</v>
      </c>
      <c r="V1129" s="10">
        <v>6</v>
      </c>
      <c r="W1129" s="21" t="s">
        <v>31</v>
      </c>
      <c r="X1129" s="10">
        <v>1</v>
      </c>
      <c r="Y1129" s="28">
        <f>IF(M1129&lt;25,1,1+(M1129-25)/M1129)</f>
        <v>1</v>
      </c>
      <c r="Z1129" s="10">
        <v>1</v>
      </c>
      <c r="AA1129" s="28">
        <f>U1129*Y1129*Z1129</f>
        <v>26</v>
      </c>
      <c r="AB1129" s="28">
        <f>X1129*V1129*Y1129</f>
        <v>6</v>
      </c>
      <c r="AC1129" s="21">
        <f>AA1129+AB1129</f>
        <v>32</v>
      </c>
      <c r="AD1129" s="10"/>
      <c r="AE1129" s="49"/>
      <c r="AF1129" s="45"/>
      <c r="AG1129" s="45"/>
      <c r="AH1129" s="45"/>
      <c r="AI1129" s="45"/>
      <c r="AJ1129" s="45"/>
      <c r="AK1129" s="45"/>
      <c r="AL1129" s="45"/>
      <c r="AM1129" s="45"/>
      <c r="AN1129" s="45"/>
      <c r="AO1129" s="45"/>
      <c r="AP1129" s="45"/>
      <c r="AQ1129" s="45"/>
      <c r="AR1129" s="45"/>
      <c r="AS1129" s="45"/>
      <c r="AT1129" s="45"/>
      <c r="AU1129" s="45"/>
      <c r="AV1129" s="45"/>
      <c r="AW1129" s="45"/>
      <c r="AX1129" s="45"/>
      <c r="AY1129" s="45"/>
      <c r="AZ1129" s="45"/>
      <c r="BA1129" s="45"/>
      <c r="BB1129" s="45"/>
      <c r="BC1129" s="45"/>
      <c r="BD1129" s="45"/>
      <c r="BE1129" s="45"/>
      <c r="BF1129" s="45"/>
      <c r="BG1129" s="45"/>
      <c r="BH1129" s="45"/>
      <c r="BI1129" s="45"/>
      <c r="BJ1129" s="45"/>
      <c r="BK1129" s="45"/>
      <c r="BL1129" s="45"/>
      <c r="BM1129" s="45"/>
      <c r="BN1129" s="45"/>
      <c r="BO1129" s="45"/>
      <c r="BP1129" s="45"/>
      <c r="BQ1129" s="45"/>
      <c r="BR1129" s="45"/>
      <c r="BS1129" s="45"/>
      <c r="BT1129" s="45"/>
      <c r="BU1129" s="45"/>
      <c r="BV1129" s="45"/>
      <c r="BW1129" s="45"/>
      <c r="BX1129" s="45"/>
      <c r="BY1129" s="45"/>
      <c r="BZ1129" s="45"/>
      <c r="CA1129" s="45"/>
      <c r="CB1129" s="45"/>
      <c r="CC1129" s="45"/>
      <c r="CD1129" s="45"/>
      <c r="CE1129" s="45"/>
      <c r="CF1129" s="45"/>
      <c r="CG1129" s="45"/>
    </row>
    <row r="1130" spans="1:85" s="18" customFormat="1" outlineLevel="2" x14ac:dyDescent="0.15">
      <c r="A1130" s="21"/>
      <c r="B1130" s="21"/>
      <c r="C1130" s="21" t="s">
        <v>2685</v>
      </c>
      <c r="D1130" s="21" t="s">
        <v>2580</v>
      </c>
      <c r="E1130" s="21" t="s">
        <v>2581</v>
      </c>
      <c r="F1130" s="21"/>
      <c r="G1130" s="21" t="s">
        <v>510</v>
      </c>
      <c r="H1130" s="71" t="s">
        <v>2686</v>
      </c>
      <c r="I1130" s="21"/>
      <c r="J1130" s="21"/>
      <c r="K1130" s="21"/>
      <c r="L1130" s="21"/>
      <c r="M1130" s="21"/>
      <c r="N1130" s="21"/>
      <c r="O1130" s="21"/>
      <c r="P1130" s="21"/>
      <c r="Q1130" s="21"/>
      <c r="R1130" s="21"/>
      <c r="S1130" s="21"/>
      <c r="T1130" s="21"/>
      <c r="U1130" s="21"/>
      <c r="V1130" s="21"/>
      <c r="W1130" s="21"/>
      <c r="X1130" s="21"/>
      <c r="Y1130" s="21"/>
      <c r="Z1130" s="21"/>
      <c r="AA1130" s="21"/>
      <c r="AB1130" s="21" t="s">
        <v>29</v>
      </c>
      <c r="AC1130" s="59">
        <v>16</v>
      </c>
      <c r="AD1130" s="21" t="s">
        <v>2745</v>
      </c>
      <c r="AE1130" s="49"/>
      <c r="AF1130" s="39"/>
      <c r="AG1130" s="39"/>
      <c r="AH1130" s="39"/>
      <c r="AI1130" s="39"/>
      <c r="AJ1130" s="39"/>
      <c r="AK1130" s="39"/>
      <c r="AL1130" s="39"/>
      <c r="AM1130" s="39"/>
      <c r="AN1130" s="39"/>
      <c r="AO1130" s="39"/>
      <c r="AP1130" s="39"/>
      <c r="AQ1130" s="39"/>
      <c r="AR1130" s="39"/>
      <c r="AS1130" s="39"/>
      <c r="AT1130" s="39"/>
      <c r="AU1130" s="39"/>
      <c r="AV1130" s="39"/>
      <c r="AW1130" s="39"/>
      <c r="AX1130" s="39"/>
      <c r="AY1130" s="39"/>
      <c r="AZ1130" s="39"/>
      <c r="BA1130" s="39"/>
      <c r="BB1130" s="39"/>
      <c r="BC1130" s="39"/>
      <c r="BD1130" s="39"/>
      <c r="BE1130" s="39"/>
      <c r="BF1130" s="39"/>
      <c r="BG1130" s="39"/>
      <c r="BH1130" s="39"/>
      <c r="BI1130" s="39"/>
      <c r="BJ1130" s="39"/>
      <c r="BK1130" s="39"/>
      <c r="BL1130" s="39"/>
      <c r="BM1130" s="39"/>
      <c r="BN1130" s="39"/>
      <c r="BO1130" s="39"/>
      <c r="BP1130" s="39"/>
      <c r="BQ1130" s="39"/>
      <c r="BR1130" s="39"/>
      <c r="BS1130" s="39"/>
      <c r="BT1130" s="39"/>
      <c r="BU1130" s="39"/>
      <c r="BV1130" s="39"/>
      <c r="BW1130" s="39"/>
      <c r="BX1130" s="39"/>
      <c r="BY1130" s="39"/>
      <c r="BZ1130" s="39"/>
      <c r="CA1130" s="39"/>
      <c r="CB1130" s="39"/>
      <c r="CC1130" s="39"/>
      <c r="CD1130" s="39"/>
      <c r="CE1130" s="39"/>
      <c r="CF1130" s="39"/>
      <c r="CG1130" s="39"/>
    </row>
    <row r="1131" spans="1:85" s="46" customFormat="1" outlineLevel="2" x14ac:dyDescent="0.15">
      <c r="A1131" s="21"/>
      <c r="B1131" s="21"/>
      <c r="C1131" s="21" t="s">
        <v>1643</v>
      </c>
      <c r="D1131" s="21" t="s">
        <v>1380</v>
      </c>
      <c r="E1131" s="21" t="s">
        <v>2578</v>
      </c>
      <c r="F1131" s="21"/>
      <c r="G1131" s="21" t="s">
        <v>510</v>
      </c>
      <c r="H1131" s="71" t="s">
        <v>2552</v>
      </c>
      <c r="I1131" s="21"/>
      <c r="J1131" s="21"/>
      <c r="K1131" s="21"/>
      <c r="L1131" s="21"/>
      <c r="M1131" s="21"/>
      <c r="N1131" s="21"/>
      <c r="O1131" s="21"/>
      <c r="P1131" s="21"/>
      <c r="Q1131" s="21"/>
      <c r="R1131" s="21"/>
      <c r="S1131" s="21"/>
      <c r="T1131" s="21"/>
      <c r="U1131" s="21"/>
      <c r="V1131" s="21"/>
      <c r="W1131" s="21"/>
      <c r="X1131" s="21"/>
      <c r="Y1131" s="21"/>
      <c r="Z1131" s="21"/>
      <c r="AA1131" s="21"/>
      <c r="AB1131" s="21"/>
      <c r="AC1131" s="21">
        <v>25.85</v>
      </c>
      <c r="AD1131" s="21" t="s">
        <v>2745</v>
      </c>
      <c r="AE1131" s="49"/>
      <c r="AF1131" s="45"/>
      <c r="AG1131" s="45"/>
      <c r="AH1131" s="45"/>
      <c r="AI1131" s="45"/>
      <c r="AJ1131" s="45"/>
      <c r="AK1131" s="45"/>
      <c r="AL1131" s="45"/>
      <c r="AM1131" s="45"/>
      <c r="AN1131" s="45"/>
      <c r="AO1131" s="45"/>
      <c r="AP1131" s="45"/>
      <c r="AQ1131" s="45"/>
      <c r="AR1131" s="45"/>
      <c r="AS1131" s="45"/>
      <c r="AT1131" s="45"/>
      <c r="AU1131" s="45"/>
      <c r="AV1131" s="45"/>
      <c r="AW1131" s="45"/>
      <c r="AX1131" s="45"/>
      <c r="AY1131" s="45"/>
      <c r="AZ1131" s="45"/>
      <c r="BA1131" s="45"/>
      <c r="BB1131" s="45"/>
      <c r="BC1131" s="45"/>
      <c r="BD1131" s="45"/>
      <c r="BE1131" s="45"/>
      <c r="BF1131" s="45"/>
      <c r="BG1131" s="45"/>
      <c r="BH1131" s="45"/>
      <c r="BI1131" s="45"/>
      <c r="BJ1131" s="45"/>
      <c r="BK1131" s="45"/>
      <c r="BL1131" s="45"/>
      <c r="BM1131" s="45"/>
      <c r="BN1131" s="45"/>
      <c r="BO1131" s="45"/>
      <c r="BP1131" s="45"/>
      <c r="BQ1131" s="45"/>
      <c r="BR1131" s="45"/>
      <c r="BS1131" s="45"/>
      <c r="BT1131" s="45"/>
      <c r="BU1131" s="45"/>
      <c r="BV1131" s="45"/>
      <c r="BW1131" s="45"/>
      <c r="BX1131" s="45"/>
      <c r="BY1131" s="45"/>
      <c r="BZ1131" s="45"/>
      <c r="CA1131" s="45"/>
      <c r="CB1131" s="45"/>
      <c r="CC1131" s="45"/>
      <c r="CD1131" s="45"/>
      <c r="CE1131" s="45"/>
      <c r="CF1131" s="45"/>
      <c r="CG1131" s="45"/>
    </row>
    <row r="1132" spans="1:85" s="46" customFormat="1" outlineLevel="2" x14ac:dyDescent="0.15">
      <c r="A1132" s="10"/>
      <c r="B1132" s="10"/>
      <c r="C1132" s="25"/>
      <c r="D1132" s="10"/>
      <c r="E1132" s="27" t="s">
        <v>2320</v>
      </c>
      <c r="F1132" s="10"/>
      <c r="G1132" s="21" t="s">
        <v>510</v>
      </c>
      <c r="H1132" s="72" t="s">
        <v>511</v>
      </c>
      <c r="I1132" s="10"/>
      <c r="J1132" s="10"/>
      <c r="K1132" s="10"/>
      <c r="L1132" s="10"/>
      <c r="M1132" s="29">
        <v>2</v>
      </c>
      <c r="N1132" s="10"/>
      <c r="O1132" s="10"/>
      <c r="P1132" s="10"/>
      <c r="Q1132" s="10"/>
      <c r="R1132" s="10"/>
      <c r="S1132" s="10"/>
      <c r="T1132" s="10"/>
      <c r="U1132" s="10"/>
      <c r="V1132" s="10"/>
      <c r="W1132" s="10"/>
      <c r="X1132" s="10"/>
      <c r="Y1132" s="28"/>
      <c r="Z1132" s="10"/>
      <c r="AA1132" s="28"/>
      <c r="AB1132" s="28"/>
      <c r="AC1132" s="28">
        <f>M1132*14</f>
        <v>28</v>
      </c>
      <c r="AD1132" s="10"/>
      <c r="AE1132" s="49"/>
      <c r="AF1132" s="45"/>
      <c r="AG1132" s="45"/>
      <c r="AH1132" s="45"/>
      <c r="AI1132" s="45"/>
      <c r="AJ1132" s="45"/>
      <c r="AK1132" s="45"/>
      <c r="AL1132" s="45"/>
      <c r="AM1132" s="45"/>
      <c r="AN1132" s="45"/>
      <c r="AO1132" s="45"/>
      <c r="AP1132" s="45"/>
      <c r="AQ1132" s="45"/>
      <c r="AR1132" s="45"/>
      <c r="AS1132" s="45"/>
      <c r="AT1132" s="45"/>
      <c r="AU1132" s="45"/>
      <c r="AV1132" s="45"/>
      <c r="AW1132" s="45"/>
      <c r="AX1132" s="45"/>
      <c r="AY1132" s="45"/>
      <c r="AZ1132" s="45"/>
      <c r="BA1132" s="45"/>
      <c r="BB1132" s="45"/>
      <c r="BC1132" s="45"/>
      <c r="BD1132" s="45"/>
      <c r="BE1132" s="45"/>
      <c r="BF1132" s="45"/>
      <c r="BG1132" s="45"/>
      <c r="BH1132" s="45"/>
      <c r="BI1132" s="45"/>
      <c r="BJ1132" s="45"/>
      <c r="BK1132" s="45"/>
      <c r="BL1132" s="45"/>
      <c r="BM1132" s="45"/>
      <c r="BN1132" s="45"/>
      <c r="BO1132" s="45"/>
      <c r="BP1132" s="45"/>
      <c r="BQ1132" s="45"/>
      <c r="BR1132" s="45"/>
      <c r="BS1132" s="45"/>
      <c r="BT1132" s="45"/>
      <c r="BU1132" s="45"/>
      <c r="BV1132" s="45"/>
      <c r="BW1132" s="45"/>
      <c r="BX1132" s="45"/>
      <c r="BY1132" s="45"/>
      <c r="BZ1132" s="45"/>
      <c r="CA1132" s="45"/>
      <c r="CB1132" s="45"/>
      <c r="CC1132" s="45"/>
      <c r="CD1132" s="45"/>
      <c r="CE1132" s="45"/>
      <c r="CF1132" s="45"/>
      <c r="CG1132" s="45"/>
    </row>
    <row r="1133" spans="1:85" s="46" customFormat="1" ht="27" outlineLevel="2" x14ac:dyDescent="0.15">
      <c r="A1133" s="21"/>
      <c r="B1133" s="21"/>
      <c r="C1133" s="26" t="s">
        <v>2328</v>
      </c>
      <c r="D1133" s="21"/>
      <c r="E1133" s="21" t="s">
        <v>2385</v>
      </c>
      <c r="F1133" s="21"/>
      <c r="G1133" s="21" t="s">
        <v>510</v>
      </c>
      <c r="H1133" s="71" t="s">
        <v>2360</v>
      </c>
      <c r="I1133" s="21"/>
      <c r="J1133" s="21"/>
      <c r="K1133" s="21"/>
      <c r="L1133" s="21"/>
      <c r="M1133" s="21"/>
      <c r="N1133" s="21"/>
      <c r="O1133" s="21"/>
      <c r="P1133" s="21"/>
      <c r="Q1133" s="21"/>
      <c r="R1133" s="21"/>
      <c r="S1133" s="21"/>
      <c r="T1133" s="21"/>
      <c r="U1133" s="21"/>
      <c r="V1133" s="21"/>
      <c r="W1133" s="21"/>
      <c r="X1133" s="21"/>
      <c r="Y1133" s="21"/>
      <c r="Z1133" s="21"/>
      <c r="AA1133" s="21"/>
      <c r="AB1133" s="21"/>
      <c r="AC1133" s="28">
        <v>15</v>
      </c>
      <c r="AD1133" s="10"/>
      <c r="AE1133" s="49"/>
      <c r="AF1133" s="45"/>
      <c r="AG1133" s="45"/>
      <c r="AH1133" s="45"/>
      <c r="AI1133" s="45"/>
      <c r="AJ1133" s="45"/>
      <c r="AK1133" s="45"/>
      <c r="AL1133" s="45"/>
      <c r="AM1133" s="45"/>
      <c r="AN1133" s="45"/>
      <c r="AO1133" s="45"/>
      <c r="AP1133" s="45"/>
      <c r="AQ1133" s="45"/>
      <c r="AR1133" s="45"/>
      <c r="AS1133" s="45"/>
      <c r="AT1133" s="45"/>
      <c r="AU1133" s="45"/>
      <c r="AV1133" s="45"/>
      <c r="AW1133" s="45"/>
      <c r="AX1133" s="45"/>
      <c r="AY1133" s="45"/>
      <c r="AZ1133" s="45"/>
      <c r="BA1133" s="45"/>
      <c r="BB1133" s="45"/>
      <c r="BC1133" s="45"/>
      <c r="BD1133" s="45"/>
      <c r="BE1133" s="45"/>
      <c r="BF1133" s="45"/>
      <c r="BG1133" s="45"/>
      <c r="BH1133" s="45"/>
      <c r="BI1133" s="45"/>
      <c r="BJ1133" s="45"/>
      <c r="BK1133" s="45"/>
      <c r="BL1133" s="45"/>
      <c r="BM1133" s="45"/>
      <c r="BN1133" s="45"/>
      <c r="BO1133" s="45"/>
      <c r="BP1133" s="45"/>
      <c r="BQ1133" s="45"/>
      <c r="BR1133" s="45"/>
      <c r="BS1133" s="45"/>
      <c r="BT1133" s="45"/>
      <c r="BU1133" s="45"/>
      <c r="BV1133" s="45"/>
      <c r="BW1133" s="45"/>
      <c r="BX1133" s="45"/>
      <c r="BY1133" s="45"/>
      <c r="BZ1133" s="45"/>
      <c r="CA1133" s="45"/>
      <c r="CB1133" s="45"/>
      <c r="CC1133" s="45"/>
      <c r="CD1133" s="45"/>
      <c r="CE1133" s="45"/>
      <c r="CF1133" s="45"/>
      <c r="CG1133" s="45"/>
    </row>
    <row r="1134" spans="1:85" s="46" customFormat="1" outlineLevel="2" x14ac:dyDescent="0.15">
      <c r="A1134" s="10">
        <v>2014</v>
      </c>
      <c r="B1134" s="21" t="s">
        <v>1347</v>
      </c>
      <c r="C1134" s="26" t="s">
        <v>1348</v>
      </c>
      <c r="D1134" s="21" t="s">
        <v>1379</v>
      </c>
      <c r="E1134" s="19" t="s">
        <v>2530</v>
      </c>
      <c r="F1134" s="10" t="s">
        <v>2531</v>
      </c>
      <c r="G1134" s="21" t="s">
        <v>510</v>
      </c>
      <c r="H1134" s="71" t="s">
        <v>2360</v>
      </c>
      <c r="I1134" s="21"/>
      <c r="J1134" s="21"/>
      <c r="K1134" s="21"/>
      <c r="L1134" s="10"/>
      <c r="M1134" s="10">
        <v>3</v>
      </c>
      <c r="N1134" s="21"/>
      <c r="O1134" s="21"/>
      <c r="P1134" s="21"/>
      <c r="Q1134" s="21"/>
      <c r="R1134" s="21"/>
      <c r="S1134" s="10"/>
      <c r="T1134" s="21"/>
      <c r="U1134" s="21"/>
      <c r="V1134" s="21"/>
      <c r="W1134" s="21"/>
      <c r="X1134" s="10"/>
      <c r="Y1134" s="28">
        <f>IF(M1134&lt;25,1,1+(M1134-25)/M1134)</f>
        <v>1</v>
      </c>
      <c r="Z1134" s="10"/>
      <c r="AA1134" s="28"/>
      <c r="AB1134" s="28"/>
      <c r="AC1134" s="28">
        <f>0.3*13*M1134</f>
        <v>11.7</v>
      </c>
      <c r="AD1134" s="10"/>
      <c r="AE1134" s="49"/>
      <c r="AF1134" s="45"/>
      <c r="AG1134" s="45"/>
      <c r="AH1134" s="45"/>
      <c r="AI1134" s="45"/>
      <c r="AJ1134" s="45"/>
      <c r="AK1134" s="45"/>
      <c r="AL1134" s="45"/>
      <c r="AM1134" s="45"/>
      <c r="AN1134" s="45"/>
      <c r="AO1134" s="45"/>
      <c r="AP1134" s="45"/>
      <c r="AQ1134" s="45"/>
      <c r="AR1134" s="45"/>
      <c r="AS1134" s="45"/>
      <c r="AT1134" s="45"/>
      <c r="AU1134" s="45"/>
      <c r="AV1134" s="45"/>
      <c r="AW1134" s="45"/>
      <c r="AX1134" s="45"/>
      <c r="AY1134" s="45"/>
      <c r="AZ1134" s="45"/>
      <c r="BA1134" s="45"/>
      <c r="BB1134" s="45"/>
      <c r="BC1134" s="45"/>
      <c r="BD1134" s="45"/>
      <c r="BE1134" s="45"/>
      <c r="BF1134" s="45"/>
      <c r="BG1134" s="45"/>
      <c r="BH1134" s="45"/>
      <c r="BI1134" s="45"/>
      <c r="BJ1134" s="45"/>
      <c r="BK1134" s="45"/>
      <c r="BL1134" s="45"/>
      <c r="BM1134" s="45"/>
      <c r="BN1134" s="45"/>
      <c r="BO1134" s="45"/>
      <c r="BP1134" s="45"/>
      <c r="BQ1134" s="45"/>
      <c r="BR1134" s="45"/>
      <c r="BS1134" s="45"/>
      <c r="BT1134" s="45"/>
      <c r="BU1134" s="45"/>
      <c r="BV1134" s="45"/>
      <c r="BW1134" s="45"/>
      <c r="BX1134" s="45"/>
      <c r="BY1134" s="45"/>
      <c r="BZ1134" s="45"/>
      <c r="CA1134" s="45"/>
      <c r="CB1134" s="45"/>
      <c r="CC1134" s="45"/>
      <c r="CD1134" s="45"/>
      <c r="CE1134" s="45"/>
      <c r="CF1134" s="45"/>
      <c r="CG1134" s="45"/>
    </row>
    <row r="1135" spans="1:85" s="46" customFormat="1" outlineLevel="2" x14ac:dyDescent="0.15">
      <c r="A1135" s="57"/>
      <c r="B1135" s="52"/>
      <c r="C1135" s="58"/>
      <c r="D1135" s="52"/>
      <c r="E1135" s="52" t="s">
        <v>2798</v>
      </c>
      <c r="F1135" s="52"/>
      <c r="G1135" s="21" t="s">
        <v>510</v>
      </c>
      <c r="H1135" s="78" t="s">
        <v>2999</v>
      </c>
      <c r="I1135" s="52"/>
      <c r="J1135" s="52"/>
      <c r="K1135" s="52"/>
      <c r="L1135" s="52"/>
      <c r="M1135" s="53">
        <v>9</v>
      </c>
      <c r="N1135" s="53"/>
      <c r="O1135" s="53"/>
      <c r="P1135" s="53"/>
      <c r="Q1135" s="53"/>
      <c r="R1135" s="53"/>
      <c r="S1135" s="53"/>
      <c r="T1135" s="53"/>
      <c r="U1135" s="53"/>
      <c r="V1135" s="53"/>
      <c r="W1135" s="53"/>
      <c r="X1135" s="54"/>
      <c r="Y1135" s="55"/>
      <c r="Z1135" s="54"/>
      <c r="AA1135" s="55"/>
      <c r="AB1135" s="55"/>
      <c r="AC1135" s="55">
        <f>2*M1135</f>
        <v>18</v>
      </c>
      <c r="AD1135" s="54"/>
      <c r="AE1135" s="49"/>
      <c r="AF1135" s="45"/>
      <c r="AG1135" s="45"/>
      <c r="AH1135" s="45"/>
      <c r="AI1135" s="45"/>
      <c r="AJ1135" s="45"/>
      <c r="AK1135" s="45"/>
      <c r="AL1135" s="45"/>
      <c r="AM1135" s="45"/>
      <c r="AN1135" s="45"/>
      <c r="AO1135" s="45"/>
      <c r="AP1135" s="45"/>
      <c r="AQ1135" s="45"/>
      <c r="AR1135" s="45"/>
      <c r="AS1135" s="45"/>
      <c r="AT1135" s="45"/>
      <c r="AU1135" s="45"/>
      <c r="AV1135" s="45"/>
      <c r="AW1135" s="45"/>
      <c r="AX1135" s="45"/>
      <c r="AY1135" s="45"/>
      <c r="AZ1135" s="45"/>
      <c r="BA1135" s="45"/>
      <c r="BB1135" s="45"/>
      <c r="BC1135" s="45"/>
      <c r="BD1135" s="45"/>
      <c r="BE1135" s="45"/>
      <c r="BF1135" s="45"/>
      <c r="BG1135" s="45"/>
      <c r="BH1135" s="45"/>
      <c r="BI1135" s="45"/>
      <c r="BJ1135" s="45"/>
      <c r="BK1135" s="45"/>
      <c r="BL1135" s="45"/>
      <c r="BM1135" s="45"/>
      <c r="BN1135" s="45"/>
      <c r="BO1135" s="45"/>
      <c r="BP1135" s="45"/>
      <c r="BQ1135" s="45"/>
      <c r="BR1135" s="45"/>
      <c r="BS1135" s="45"/>
      <c r="BT1135" s="45"/>
      <c r="BU1135" s="45"/>
      <c r="BV1135" s="45"/>
      <c r="BW1135" s="45"/>
      <c r="BX1135" s="45"/>
      <c r="BY1135" s="45"/>
      <c r="BZ1135" s="45"/>
      <c r="CA1135" s="45"/>
      <c r="CB1135" s="45"/>
      <c r="CC1135" s="45"/>
      <c r="CD1135" s="45"/>
      <c r="CE1135" s="45"/>
      <c r="CF1135" s="45"/>
      <c r="CG1135" s="45"/>
    </row>
    <row r="1136" spans="1:85" s="46" customFormat="1" outlineLevel="1" x14ac:dyDescent="0.15">
      <c r="A1136" s="57"/>
      <c r="B1136" s="52"/>
      <c r="C1136" s="58"/>
      <c r="D1136" s="52"/>
      <c r="E1136" s="52"/>
      <c r="F1136" s="52"/>
      <c r="G1136" s="88" t="s">
        <v>3220</v>
      </c>
      <c r="H1136" s="78"/>
      <c r="I1136" s="52"/>
      <c r="J1136" s="52"/>
      <c r="K1136" s="52"/>
      <c r="L1136" s="52"/>
      <c r="M1136" s="53"/>
      <c r="N1136" s="53"/>
      <c r="O1136" s="53"/>
      <c r="P1136" s="53"/>
      <c r="Q1136" s="53"/>
      <c r="R1136" s="53"/>
      <c r="S1136" s="53"/>
      <c r="T1136" s="53"/>
      <c r="U1136" s="53"/>
      <c r="V1136" s="53"/>
      <c r="W1136" s="53"/>
      <c r="X1136" s="54"/>
      <c r="Y1136" s="55"/>
      <c r="Z1136" s="54"/>
      <c r="AA1136" s="55"/>
      <c r="AB1136" s="55"/>
      <c r="AC1136" s="55">
        <f>SUBTOTAL(9,AC1127:AC1135)</f>
        <v>267.9084905660377</v>
      </c>
      <c r="AD1136" s="54"/>
      <c r="AE1136" s="49"/>
      <c r="AF1136" s="45"/>
      <c r="AG1136" s="45"/>
      <c r="AH1136" s="45"/>
      <c r="AI1136" s="45"/>
      <c r="AJ1136" s="45"/>
      <c r="AK1136" s="45"/>
      <c r="AL1136" s="45"/>
      <c r="AM1136" s="45"/>
      <c r="AN1136" s="45"/>
      <c r="AO1136" s="45"/>
      <c r="AP1136" s="45"/>
      <c r="AQ1136" s="45"/>
      <c r="AR1136" s="45"/>
      <c r="AS1136" s="45"/>
      <c r="AT1136" s="45"/>
      <c r="AU1136" s="45"/>
      <c r="AV1136" s="45"/>
      <c r="AW1136" s="45"/>
      <c r="AX1136" s="45"/>
      <c r="AY1136" s="45"/>
      <c r="AZ1136" s="45"/>
      <c r="BA1136" s="45"/>
      <c r="BB1136" s="45"/>
      <c r="BC1136" s="45"/>
      <c r="BD1136" s="45"/>
      <c r="BE1136" s="45"/>
      <c r="BF1136" s="45"/>
      <c r="BG1136" s="45"/>
      <c r="BH1136" s="45"/>
      <c r="BI1136" s="45"/>
      <c r="BJ1136" s="45"/>
      <c r="BK1136" s="45"/>
      <c r="BL1136" s="45"/>
      <c r="BM1136" s="45"/>
      <c r="BN1136" s="45"/>
      <c r="BO1136" s="45"/>
      <c r="BP1136" s="45"/>
      <c r="BQ1136" s="45"/>
      <c r="BR1136" s="45"/>
      <c r="BS1136" s="45"/>
      <c r="BT1136" s="45"/>
      <c r="BU1136" s="45"/>
      <c r="BV1136" s="45"/>
      <c r="BW1136" s="45"/>
      <c r="BX1136" s="45"/>
      <c r="BY1136" s="45"/>
      <c r="BZ1136" s="45"/>
      <c r="CA1136" s="45"/>
      <c r="CB1136" s="45"/>
      <c r="CC1136" s="45"/>
      <c r="CD1136" s="45"/>
      <c r="CE1136" s="45"/>
      <c r="CF1136" s="45"/>
      <c r="CG1136" s="45"/>
    </row>
    <row r="1137" spans="1:85" s="46" customFormat="1" outlineLevel="2" x14ac:dyDescent="0.15">
      <c r="A1137" s="10">
        <v>2015</v>
      </c>
      <c r="B1137" s="21" t="s">
        <v>1619</v>
      </c>
      <c r="C1137" s="26" t="s">
        <v>1620</v>
      </c>
      <c r="D1137" s="21" t="s">
        <v>1413</v>
      </c>
      <c r="E1137" s="21" t="s">
        <v>2280</v>
      </c>
      <c r="F1137" s="10">
        <v>3</v>
      </c>
      <c r="G1137" s="21" t="s">
        <v>1982</v>
      </c>
      <c r="H1137" s="71" t="s">
        <v>1983</v>
      </c>
      <c r="I1137" s="21" t="s">
        <v>23</v>
      </c>
      <c r="J1137" s="21" t="s">
        <v>24</v>
      </c>
      <c r="K1137" s="21" t="s">
        <v>45</v>
      </c>
      <c r="L1137" s="10">
        <v>58</v>
      </c>
      <c r="M1137" s="10">
        <v>59</v>
      </c>
      <c r="N1137" s="21" t="s">
        <v>1568</v>
      </c>
      <c r="O1137" s="21" t="s">
        <v>457</v>
      </c>
      <c r="P1137" s="21" t="s">
        <v>28</v>
      </c>
      <c r="Q1137" s="21" t="s">
        <v>42</v>
      </c>
      <c r="R1137" s="21" t="s">
        <v>2032</v>
      </c>
      <c r="S1137" s="10">
        <v>1</v>
      </c>
      <c r="T1137" s="10">
        <v>48</v>
      </c>
      <c r="U1137" s="10">
        <v>48</v>
      </c>
      <c r="V1137" s="21" t="s">
        <v>31</v>
      </c>
      <c r="W1137" s="21" t="s">
        <v>31</v>
      </c>
      <c r="X1137" s="10"/>
      <c r="Y1137" s="28">
        <f>IF(M1137&lt;25,1,1+(M1137-25)/M1137)</f>
        <v>1.576271186440678</v>
      </c>
      <c r="Z1137" s="10">
        <v>1</v>
      </c>
      <c r="AA1137" s="28">
        <f>U1137*Y1137*Z1137</f>
        <v>75.66101694915254</v>
      </c>
      <c r="AB1137" s="28"/>
      <c r="AC1137" s="28">
        <f>AA1137+AB1137</f>
        <v>75.66101694915254</v>
      </c>
      <c r="AD1137" s="10"/>
      <c r="AE1137" s="49"/>
      <c r="AF1137" s="45"/>
      <c r="AG1137" s="45"/>
      <c r="AH1137" s="45"/>
      <c r="AI1137" s="45"/>
      <c r="AJ1137" s="45"/>
      <c r="AK1137" s="45"/>
      <c r="AL1137" s="45"/>
      <c r="AM1137" s="45"/>
      <c r="AN1137" s="45"/>
      <c r="AO1137" s="45"/>
      <c r="AP1137" s="45"/>
      <c r="AQ1137" s="45"/>
      <c r="AR1137" s="45"/>
      <c r="AS1137" s="45"/>
      <c r="AT1137" s="45"/>
      <c r="AU1137" s="45"/>
      <c r="AV1137" s="45"/>
      <c r="AW1137" s="45"/>
      <c r="AX1137" s="45"/>
      <c r="AY1137" s="45"/>
      <c r="AZ1137" s="45"/>
      <c r="BA1137" s="45"/>
      <c r="BB1137" s="45"/>
      <c r="BC1137" s="45"/>
      <c r="BD1137" s="45"/>
      <c r="BE1137" s="45"/>
      <c r="BF1137" s="45"/>
      <c r="BG1137" s="45"/>
      <c r="BH1137" s="45"/>
      <c r="BI1137" s="45"/>
      <c r="BJ1137" s="45"/>
      <c r="BK1137" s="45"/>
      <c r="BL1137" s="45"/>
      <c r="BM1137" s="45"/>
      <c r="BN1137" s="45"/>
      <c r="BO1137" s="45"/>
      <c r="BP1137" s="45"/>
      <c r="BQ1137" s="45"/>
      <c r="BR1137" s="45"/>
      <c r="BS1137" s="45"/>
      <c r="BT1137" s="45"/>
      <c r="BU1137" s="45"/>
      <c r="BV1137" s="45"/>
      <c r="BW1137" s="45"/>
      <c r="BX1137" s="45"/>
      <c r="BY1137" s="45"/>
      <c r="BZ1137" s="45"/>
      <c r="CA1137" s="45"/>
      <c r="CB1137" s="45"/>
      <c r="CC1137" s="45"/>
      <c r="CD1137" s="45"/>
      <c r="CE1137" s="45"/>
      <c r="CF1137" s="45"/>
      <c r="CG1137" s="45"/>
    </row>
    <row r="1138" spans="1:85" s="46" customFormat="1" outlineLevel="2" x14ac:dyDescent="0.15">
      <c r="A1138" s="10">
        <v>2014</v>
      </c>
      <c r="B1138" s="21" t="s">
        <v>1692</v>
      </c>
      <c r="C1138" s="26" t="s">
        <v>948</v>
      </c>
      <c r="D1138" s="21" t="s">
        <v>1413</v>
      </c>
      <c r="E1138" s="19" t="s">
        <v>2270</v>
      </c>
      <c r="F1138" s="10">
        <v>2</v>
      </c>
      <c r="G1138" s="21" t="s">
        <v>1982</v>
      </c>
      <c r="H1138" s="71" t="s">
        <v>1983</v>
      </c>
      <c r="I1138" s="21" t="s">
        <v>23</v>
      </c>
      <c r="J1138" s="21" t="s">
        <v>24</v>
      </c>
      <c r="K1138" s="21" t="s">
        <v>45</v>
      </c>
      <c r="L1138" s="10">
        <v>50</v>
      </c>
      <c r="M1138" s="10">
        <v>54</v>
      </c>
      <c r="N1138" s="21" t="s">
        <v>1513</v>
      </c>
      <c r="O1138" s="21" t="s">
        <v>412</v>
      </c>
      <c r="P1138" s="21" t="s">
        <v>28</v>
      </c>
      <c r="Q1138" s="21" t="s">
        <v>1361</v>
      </c>
      <c r="R1138" s="21" t="s">
        <v>1984</v>
      </c>
      <c r="S1138" s="10">
        <v>1</v>
      </c>
      <c r="T1138" s="10">
        <v>32</v>
      </c>
      <c r="U1138" s="10">
        <v>32</v>
      </c>
      <c r="V1138" s="21" t="s">
        <v>31</v>
      </c>
      <c r="W1138" s="21" t="s">
        <v>31</v>
      </c>
      <c r="X1138" s="10"/>
      <c r="Y1138" s="28">
        <f>IF(M1138&lt;25,1,1+(M1138-25)/M1138)</f>
        <v>1.5370370370370372</v>
      </c>
      <c r="Z1138" s="10">
        <v>1</v>
      </c>
      <c r="AA1138" s="28">
        <f>U1138*Y1138*Z1138</f>
        <v>49.18518518518519</v>
      </c>
      <c r="AB1138" s="28"/>
      <c r="AC1138" s="28">
        <f>AA1138+AB1138</f>
        <v>49.18518518518519</v>
      </c>
      <c r="AD1138" s="10"/>
      <c r="AE1138" s="49"/>
      <c r="AF1138" s="45"/>
      <c r="AG1138" s="45"/>
      <c r="AH1138" s="45"/>
      <c r="AI1138" s="45"/>
      <c r="AJ1138" s="45"/>
      <c r="AK1138" s="45"/>
      <c r="AL1138" s="45"/>
      <c r="AM1138" s="45"/>
      <c r="AN1138" s="45"/>
      <c r="AO1138" s="45"/>
      <c r="AP1138" s="45"/>
      <c r="AQ1138" s="45"/>
      <c r="AR1138" s="45"/>
      <c r="AS1138" s="45"/>
      <c r="AT1138" s="45"/>
      <c r="AU1138" s="45"/>
      <c r="AV1138" s="45"/>
      <c r="AW1138" s="45"/>
      <c r="AX1138" s="45"/>
      <c r="AY1138" s="45"/>
      <c r="AZ1138" s="45"/>
      <c r="BA1138" s="45"/>
      <c r="BB1138" s="45"/>
      <c r="BC1138" s="45"/>
      <c r="BD1138" s="45"/>
      <c r="BE1138" s="45"/>
      <c r="BF1138" s="45"/>
      <c r="BG1138" s="45"/>
      <c r="BH1138" s="45"/>
      <c r="BI1138" s="45"/>
      <c r="BJ1138" s="45"/>
      <c r="BK1138" s="45"/>
      <c r="BL1138" s="45"/>
      <c r="BM1138" s="45"/>
      <c r="BN1138" s="45"/>
      <c r="BO1138" s="45"/>
      <c r="BP1138" s="45"/>
      <c r="BQ1138" s="45"/>
      <c r="BR1138" s="45"/>
      <c r="BS1138" s="45"/>
      <c r="BT1138" s="45"/>
      <c r="BU1138" s="45"/>
      <c r="BV1138" s="45"/>
      <c r="BW1138" s="45"/>
      <c r="BX1138" s="45"/>
      <c r="BY1138" s="45"/>
      <c r="BZ1138" s="45"/>
      <c r="CA1138" s="45"/>
      <c r="CB1138" s="45"/>
      <c r="CC1138" s="45"/>
      <c r="CD1138" s="45"/>
      <c r="CE1138" s="45"/>
      <c r="CF1138" s="45"/>
      <c r="CG1138" s="45"/>
    </row>
    <row r="1139" spans="1:85" s="46" customFormat="1" outlineLevel="2" x14ac:dyDescent="0.15">
      <c r="A1139" s="21"/>
      <c r="B1139" s="21"/>
      <c r="C1139" s="21" t="s">
        <v>1828</v>
      </c>
      <c r="D1139" s="21" t="s">
        <v>1380</v>
      </c>
      <c r="E1139" s="21" t="s">
        <v>2578</v>
      </c>
      <c r="F1139" s="21"/>
      <c r="G1139" s="21" t="s">
        <v>1982</v>
      </c>
      <c r="H1139" s="71" t="s">
        <v>2547</v>
      </c>
      <c r="I1139" s="21"/>
      <c r="J1139" s="21"/>
      <c r="K1139" s="21"/>
      <c r="L1139" s="21"/>
      <c r="M1139" s="21"/>
      <c r="N1139" s="21"/>
      <c r="O1139" s="21"/>
      <c r="P1139" s="21"/>
      <c r="Q1139" s="21"/>
      <c r="R1139" s="21"/>
      <c r="S1139" s="21"/>
      <c r="T1139" s="21"/>
      <c r="U1139" s="21"/>
      <c r="V1139" s="21"/>
      <c r="W1139" s="21"/>
      <c r="X1139" s="21"/>
      <c r="Y1139" s="21"/>
      <c r="Z1139" s="21"/>
      <c r="AA1139" s="21"/>
      <c r="AB1139" s="21"/>
      <c r="AC1139" s="21">
        <v>25.33</v>
      </c>
      <c r="AD1139" s="21" t="s">
        <v>2745</v>
      </c>
      <c r="AE1139" s="49"/>
      <c r="AF1139" s="45"/>
      <c r="AG1139" s="45"/>
      <c r="AH1139" s="45"/>
      <c r="AI1139" s="45"/>
      <c r="AJ1139" s="45"/>
      <c r="AK1139" s="45"/>
      <c r="AL1139" s="45"/>
      <c r="AM1139" s="45"/>
      <c r="AN1139" s="45"/>
      <c r="AO1139" s="45"/>
      <c r="AP1139" s="45"/>
      <c r="AQ1139" s="45"/>
      <c r="AR1139" s="45"/>
      <c r="AS1139" s="45"/>
      <c r="AT1139" s="45"/>
      <c r="AU1139" s="45"/>
      <c r="AV1139" s="45"/>
      <c r="AW1139" s="45"/>
      <c r="AX1139" s="45"/>
      <c r="AY1139" s="45"/>
      <c r="AZ1139" s="45"/>
      <c r="BA1139" s="45"/>
      <c r="BB1139" s="45"/>
      <c r="BC1139" s="45"/>
      <c r="BD1139" s="45"/>
      <c r="BE1139" s="45"/>
      <c r="BF1139" s="45"/>
      <c r="BG1139" s="45"/>
      <c r="BH1139" s="45"/>
      <c r="BI1139" s="45"/>
      <c r="BJ1139" s="45"/>
      <c r="BK1139" s="45"/>
      <c r="BL1139" s="45"/>
      <c r="BM1139" s="45"/>
      <c r="BN1139" s="45"/>
      <c r="BO1139" s="45"/>
      <c r="BP1139" s="45"/>
      <c r="BQ1139" s="45"/>
      <c r="BR1139" s="45"/>
      <c r="BS1139" s="45"/>
      <c r="BT1139" s="45"/>
      <c r="BU1139" s="45"/>
      <c r="BV1139" s="45"/>
      <c r="BW1139" s="45"/>
      <c r="BX1139" s="45"/>
      <c r="BY1139" s="45"/>
      <c r="BZ1139" s="45"/>
      <c r="CA1139" s="45"/>
      <c r="CB1139" s="45"/>
      <c r="CC1139" s="45"/>
      <c r="CD1139" s="45"/>
      <c r="CE1139" s="45"/>
      <c r="CF1139" s="45"/>
      <c r="CG1139" s="45"/>
    </row>
    <row r="1140" spans="1:85" s="46" customFormat="1" outlineLevel="2" x14ac:dyDescent="0.15">
      <c r="A1140" s="10"/>
      <c r="B1140" s="10"/>
      <c r="C1140" s="25"/>
      <c r="D1140" s="10"/>
      <c r="E1140" s="27" t="s">
        <v>2320</v>
      </c>
      <c r="F1140" s="10"/>
      <c r="G1140" s="21" t="s">
        <v>1982</v>
      </c>
      <c r="H1140" s="72" t="s">
        <v>1983</v>
      </c>
      <c r="I1140" s="10"/>
      <c r="J1140" s="10"/>
      <c r="K1140" s="10"/>
      <c r="L1140" s="10"/>
      <c r="M1140" s="29">
        <v>5</v>
      </c>
      <c r="N1140" s="10"/>
      <c r="O1140" s="10"/>
      <c r="P1140" s="10"/>
      <c r="Q1140" s="10"/>
      <c r="R1140" s="10"/>
      <c r="S1140" s="10"/>
      <c r="T1140" s="10"/>
      <c r="U1140" s="10"/>
      <c r="V1140" s="10"/>
      <c r="W1140" s="10"/>
      <c r="X1140" s="10"/>
      <c r="Y1140" s="28"/>
      <c r="Z1140" s="10"/>
      <c r="AA1140" s="28"/>
      <c r="AB1140" s="28"/>
      <c r="AC1140" s="28">
        <f>M1140*14</f>
        <v>70</v>
      </c>
      <c r="AD1140" s="10"/>
      <c r="AE1140" s="49"/>
      <c r="AF1140" s="45"/>
      <c r="AG1140" s="45"/>
      <c r="AH1140" s="45"/>
      <c r="AI1140" s="45"/>
      <c r="AJ1140" s="45"/>
      <c r="AK1140" s="45"/>
      <c r="AL1140" s="45"/>
      <c r="AM1140" s="45"/>
      <c r="AN1140" s="45"/>
      <c r="AO1140" s="45"/>
      <c r="AP1140" s="45"/>
      <c r="AQ1140" s="45"/>
      <c r="AR1140" s="45"/>
      <c r="AS1140" s="45"/>
      <c r="AT1140" s="45"/>
      <c r="AU1140" s="45"/>
      <c r="AV1140" s="45"/>
      <c r="AW1140" s="45"/>
      <c r="AX1140" s="45"/>
      <c r="AY1140" s="45"/>
      <c r="AZ1140" s="45"/>
      <c r="BA1140" s="45"/>
      <c r="BB1140" s="45"/>
      <c r="BC1140" s="45"/>
      <c r="BD1140" s="45"/>
      <c r="BE1140" s="45"/>
      <c r="BF1140" s="45"/>
      <c r="BG1140" s="45"/>
      <c r="BH1140" s="45"/>
      <c r="BI1140" s="45"/>
      <c r="BJ1140" s="45"/>
      <c r="BK1140" s="45"/>
      <c r="BL1140" s="45"/>
      <c r="BM1140" s="45"/>
      <c r="BN1140" s="45"/>
      <c r="BO1140" s="45"/>
      <c r="BP1140" s="45"/>
      <c r="BQ1140" s="45"/>
      <c r="BR1140" s="45"/>
      <c r="BS1140" s="45"/>
      <c r="BT1140" s="45"/>
      <c r="BU1140" s="45"/>
      <c r="BV1140" s="45"/>
      <c r="BW1140" s="45"/>
      <c r="BX1140" s="45"/>
      <c r="BY1140" s="45"/>
      <c r="BZ1140" s="45"/>
      <c r="CA1140" s="45"/>
      <c r="CB1140" s="45"/>
      <c r="CC1140" s="45"/>
      <c r="CD1140" s="45"/>
      <c r="CE1140" s="45"/>
      <c r="CF1140" s="45"/>
      <c r="CG1140" s="45"/>
    </row>
    <row r="1141" spans="1:85" s="46" customFormat="1" outlineLevel="2" x14ac:dyDescent="0.15">
      <c r="A1141" s="21"/>
      <c r="B1141" s="21"/>
      <c r="C1141" s="26" t="s">
        <v>2346</v>
      </c>
      <c r="D1141" s="21"/>
      <c r="E1141" s="21" t="s">
        <v>2385</v>
      </c>
      <c r="F1141" s="21"/>
      <c r="G1141" s="21" t="s">
        <v>1982</v>
      </c>
      <c r="H1141" s="71" t="s">
        <v>2377</v>
      </c>
      <c r="I1141" s="21"/>
      <c r="J1141" s="21"/>
      <c r="K1141" s="21"/>
      <c r="L1141" s="21"/>
      <c r="M1141" s="21"/>
      <c r="N1141" s="21"/>
      <c r="O1141" s="21"/>
      <c r="P1141" s="21"/>
      <c r="Q1141" s="21"/>
      <c r="R1141" s="21"/>
      <c r="S1141" s="21"/>
      <c r="T1141" s="21"/>
      <c r="U1141" s="21"/>
      <c r="V1141" s="21"/>
      <c r="W1141" s="21"/>
      <c r="X1141" s="21"/>
      <c r="Y1141" s="21"/>
      <c r="Z1141" s="21"/>
      <c r="AA1141" s="21"/>
      <c r="AB1141" s="21"/>
      <c r="AC1141" s="28">
        <v>15</v>
      </c>
      <c r="AD1141" s="10"/>
      <c r="AE1141" s="49"/>
      <c r="AF1141" s="45"/>
      <c r="AG1141" s="45"/>
      <c r="AH1141" s="45"/>
      <c r="AI1141" s="45"/>
      <c r="AJ1141" s="45"/>
      <c r="AK1141" s="45"/>
      <c r="AL1141" s="45"/>
      <c r="AM1141" s="45"/>
      <c r="AN1141" s="45"/>
      <c r="AO1141" s="45"/>
      <c r="AP1141" s="45"/>
      <c r="AQ1141" s="45"/>
      <c r="AR1141" s="45"/>
      <c r="AS1141" s="45"/>
      <c r="AT1141" s="45"/>
      <c r="AU1141" s="45"/>
      <c r="AV1141" s="45"/>
      <c r="AW1141" s="45"/>
      <c r="AX1141" s="45"/>
      <c r="AY1141" s="45"/>
      <c r="AZ1141" s="45"/>
      <c r="BA1141" s="45"/>
      <c r="BB1141" s="45"/>
      <c r="BC1141" s="45"/>
      <c r="BD1141" s="45"/>
      <c r="BE1141" s="45"/>
      <c r="BF1141" s="45"/>
      <c r="BG1141" s="45"/>
      <c r="BH1141" s="45"/>
      <c r="BI1141" s="45"/>
      <c r="BJ1141" s="45"/>
      <c r="BK1141" s="45"/>
      <c r="BL1141" s="45"/>
      <c r="BM1141" s="45"/>
      <c r="BN1141" s="45"/>
      <c r="BO1141" s="45"/>
      <c r="BP1141" s="45"/>
      <c r="BQ1141" s="45"/>
      <c r="BR1141" s="45"/>
      <c r="BS1141" s="45"/>
      <c r="BT1141" s="45"/>
      <c r="BU1141" s="45"/>
      <c r="BV1141" s="45"/>
      <c r="BW1141" s="45"/>
      <c r="BX1141" s="45"/>
      <c r="BY1141" s="45"/>
      <c r="BZ1141" s="45"/>
      <c r="CA1141" s="45"/>
      <c r="CB1141" s="45"/>
      <c r="CC1141" s="45"/>
      <c r="CD1141" s="45"/>
      <c r="CE1141" s="45"/>
      <c r="CF1141" s="45"/>
      <c r="CG1141" s="45"/>
    </row>
    <row r="1142" spans="1:85" s="46" customFormat="1" outlineLevel="2" x14ac:dyDescent="0.15">
      <c r="A1142" s="10">
        <v>2015</v>
      </c>
      <c r="B1142" s="21" t="s">
        <v>1596</v>
      </c>
      <c r="C1142" s="26" t="s">
        <v>1597</v>
      </c>
      <c r="D1142" s="21" t="s">
        <v>1413</v>
      </c>
      <c r="E1142" s="21" t="s">
        <v>2277</v>
      </c>
      <c r="F1142" s="10">
        <v>2</v>
      </c>
      <c r="G1142" s="21" t="s">
        <v>1982</v>
      </c>
      <c r="H1142" s="71" t="s">
        <v>2500</v>
      </c>
      <c r="I1142" s="21" t="s">
        <v>101</v>
      </c>
      <c r="J1142" s="21" t="s">
        <v>60</v>
      </c>
      <c r="K1142" s="21" t="s">
        <v>64</v>
      </c>
      <c r="L1142" s="10">
        <v>108</v>
      </c>
      <c r="M1142" s="10">
        <v>61</v>
      </c>
      <c r="N1142" s="21" t="s">
        <v>1598</v>
      </c>
      <c r="O1142" s="21" t="s">
        <v>2076</v>
      </c>
      <c r="P1142" s="21" t="s">
        <v>28</v>
      </c>
      <c r="Q1142" s="21" t="s">
        <v>42</v>
      </c>
      <c r="R1142" s="21" t="s">
        <v>2077</v>
      </c>
      <c r="S1142" s="10">
        <v>1</v>
      </c>
      <c r="T1142" s="21" t="s">
        <v>31</v>
      </c>
      <c r="U1142" s="21" t="s">
        <v>31</v>
      </c>
      <c r="V1142" s="21" t="s">
        <v>31</v>
      </c>
      <c r="W1142" s="21" t="s">
        <v>31</v>
      </c>
      <c r="X1142" s="10"/>
      <c r="Y1142" s="28">
        <f>IF(M1142&lt;25,1,1+(M1142-25)/M1142)</f>
        <v>1.5901639344262295</v>
      </c>
      <c r="Z1142" s="10"/>
      <c r="AA1142" s="28"/>
      <c r="AB1142" s="28"/>
      <c r="AC1142" s="28">
        <f>32*Y1142*F1142</f>
        <v>101.77049180327869</v>
      </c>
      <c r="AD1142" s="10"/>
      <c r="AE1142" s="49"/>
      <c r="AF1142" s="45"/>
      <c r="AG1142" s="45"/>
      <c r="AH1142" s="45"/>
      <c r="AI1142" s="45"/>
      <c r="AJ1142" s="45"/>
      <c r="AK1142" s="45"/>
      <c r="AL1142" s="45"/>
      <c r="AM1142" s="45"/>
      <c r="AN1142" s="45"/>
      <c r="AO1142" s="45"/>
      <c r="AP1142" s="45"/>
      <c r="AQ1142" s="45"/>
      <c r="AR1142" s="45"/>
      <c r="AS1142" s="45"/>
      <c r="AT1142" s="45"/>
      <c r="AU1142" s="45"/>
      <c r="AV1142" s="45"/>
      <c r="AW1142" s="45"/>
      <c r="AX1142" s="45"/>
      <c r="AY1142" s="45"/>
      <c r="AZ1142" s="45"/>
      <c r="BA1142" s="45"/>
      <c r="BB1142" s="45"/>
      <c r="BC1142" s="45"/>
      <c r="BD1142" s="45"/>
      <c r="BE1142" s="45"/>
      <c r="BF1142" s="45"/>
      <c r="BG1142" s="45"/>
      <c r="BH1142" s="45"/>
      <c r="BI1142" s="45"/>
      <c r="BJ1142" s="45"/>
      <c r="BK1142" s="45"/>
      <c r="BL1142" s="45"/>
      <c r="BM1142" s="45"/>
      <c r="BN1142" s="45"/>
      <c r="BO1142" s="45"/>
      <c r="BP1142" s="45"/>
      <c r="BQ1142" s="45"/>
      <c r="BR1142" s="45"/>
      <c r="BS1142" s="45"/>
      <c r="BT1142" s="45"/>
      <c r="BU1142" s="45"/>
      <c r="BV1142" s="45"/>
      <c r="BW1142" s="45"/>
      <c r="BX1142" s="45"/>
      <c r="BY1142" s="45"/>
      <c r="BZ1142" s="45"/>
      <c r="CA1142" s="45"/>
      <c r="CB1142" s="45"/>
      <c r="CC1142" s="45"/>
      <c r="CD1142" s="45"/>
      <c r="CE1142" s="45"/>
      <c r="CF1142" s="45"/>
      <c r="CG1142" s="45"/>
    </row>
    <row r="1143" spans="1:85" s="46" customFormat="1" outlineLevel="2" x14ac:dyDescent="0.15">
      <c r="A1143" s="57"/>
      <c r="B1143" s="52"/>
      <c r="C1143" s="58"/>
      <c r="D1143" s="52"/>
      <c r="E1143" s="52" t="s">
        <v>2798</v>
      </c>
      <c r="F1143" s="52"/>
      <c r="G1143" s="21" t="s">
        <v>1982</v>
      </c>
      <c r="H1143" s="78" t="s">
        <v>3000</v>
      </c>
      <c r="I1143" s="52"/>
      <c r="J1143" s="52"/>
      <c r="K1143" s="52"/>
      <c r="L1143" s="52"/>
      <c r="M1143" s="53">
        <v>14</v>
      </c>
      <c r="N1143" s="53"/>
      <c r="O1143" s="53"/>
      <c r="P1143" s="53"/>
      <c r="Q1143" s="53"/>
      <c r="R1143" s="53"/>
      <c r="S1143" s="53"/>
      <c r="T1143" s="53"/>
      <c r="U1143" s="53"/>
      <c r="V1143" s="53"/>
      <c r="W1143" s="53"/>
      <c r="X1143" s="54"/>
      <c r="Y1143" s="55"/>
      <c r="Z1143" s="54"/>
      <c r="AA1143" s="55"/>
      <c r="AB1143" s="55"/>
      <c r="AC1143" s="55">
        <f>2*M1143</f>
        <v>28</v>
      </c>
      <c r="AD1143" s="54"/>
      <c r="AE1143" s="49"/>
      <c r="AF1143" s="45"/>
      <c r="AG1143" s="45"/>
      <c r="AH1143" s="45"/>
      <c r="AI1143" s="45"/>
      <c r="AJ1143" s="45"/>
      <c r="AK1143" s="45"/>
      <c r="AL1143" s="45"/>
      <c r="AM1143" s="45"/>
      <c r="AN1143" s="45"/>
      <c r="AO1143" s="45"/>
      <c r="AP1143" s="45"/>
      <c r="AQ1143" s="45"/>
      <c r="AR1143" s="45"/>
      <c r="AS1143" s="45"/>
      <c r="AT1143" s="45"/>
      <c r="AU1143" s="45"/>
      <c r="AV1143" s="45"/>
      <c r="AW1143" s="45"/>
      <c r="AX1143" s="45"/>
      <c r="AY1143" s="45"/>
      <c r="AZ1143" s="45"/>
      <c r="BA1143" s="45"/>
      <c r="BB1143" s="45"/>
      <c r="BC1143" s="45"/>
      <c r="BD1143" s="45"/>
      <c r="BE1143" s="45"/>
      <c r="BF1143" s="45"/>
      <c r="BG1143" s="45"/>
      <c r="BH1143" s="45"/>
      <c r="BI1143" s="45"/>
      <c r="BJ1143" s="45"/>
      <c r="BK1143" s="45"/>
      <c r="BL1143" s="45"/>
      <c r="BM1143" s="45"/>
      <c r="BN1143" s="45"/>
      <c r="BO1143" s="45"/>
      <c r="BP1143" s="45"/>
      <c r="BQ1143" s="45"/>
      <c r="BR1143" s="45"/>
      <c r="BS1143" s="45"/>
      <c r="BT1143" s="45"/>
      <c r="BU1143" s="45"/>
      <c r="BV1143" s="45"/>
      <c r="BW1143" s="45"/>
      <c r="BX1143" s="45"/>
      <c r="BY1143" s="45"/>
      <c r="BZ1143" s="45"/>
      <c r="CA1143" s="45"/>
      <c r="CB1143" s="45"/>
      <c r="CC1143" s="45"/>
      <c r="CD1143" s="45"/>
      <c r="CE1143" s="45"/>
      <c r="CF1143" s="45"/>
      <c r="CG1143" s="45"/>
    </row>
    <row r="1144" spans="1:85" s="46" customFormat="1" outlineLevel="1" x14ac:dyDescent="0.15">
      <c r="A1144" s="57"/>
      <c r="B1144" s="52"/>
      <c r="C1144" s="58"/>
      <c r="D1144" s="52"/>
      <c r="E1144" s="52"/>
      <c r="F1144" s="52"/>
      <c r="G1144" s="88" t="s">
        <v>3221</v>
      </c>
      <c r="H1144" s="78"/>
      <c r="I1144" s="52"/>
      <c r="J1144" s="52"/>
      <c r="K1144" s="52"/>
      <c r="L1144" s="52"/>
      <c r="M1144" s="53"/>
      <c r="N1144" s="53"/>
      <c r="O1144" s="53"/>
      <c r="P1144" s="53"/>
      <c r="Q1144" s="53"/>
      <c r="R1144" s="53"/>
      <c r="S1144" s="53"/>
      <c r="T1144" s="53"/>
      <c r="U1144" s="53"/>
      <c r="V1144" s="53"/>
      <c r="W1144" s="53"/>
      <c r="X1144" s="54"/>
      <c r="Y1144" s="55"/>
      <c r="Z1144" s="54"/>
      <c r="AA1144" s="55"/>
      <c r="AB1144" s="55"/>
      <c r="AC1144" s="55">
        <f>SUBTOTAL(9,AC1137:AC1143)</f>
        <v>364.94669393761643</v>
      </c>
      <c r="AD1144" s="54"/>
      <c r="AE1144" s="49"/>
      <c r="AF1144" s="45"/>
      <c r="AG1144" s="45"/>
      <c r="AH1144" s="45"/>
      <c r="AI1144" s="45"/>
      <c r="AJ1144" s="45"/>
      <c r="AK1144" s="45"/>
      <c r="AL1144" s="45"/>
      <c r="AM1144" s="45"/>
      <c r="AN1144" s="45"/>
      <c r="AO1144" s="45"/>
      <c r="AP1144" s="45"/>
      <c r="AQ1144" s="45"/>
      <c r="AR1144" s="45"/>
      <c r="AS1144" s="45"/>
      <c r="AT1144" s="45"/>
      <c r="AU1144" s="45"/>
      <c r="AV1144" s="45"/>
      <c r="AW1144" s="45"/>
      <c r="AX1144" s="45"/>
      <c r="AY1144" s="45"/>
      <c r="AZ1144" s="45"/>
      <c r="BA1144" s="45"/>
      <c r="BB1144" s="45"/>
      <c r="BC1144" s="45"/>
      <c r="BD1144" s="45"/>
      <c r="BE1144" s="45"/>
      <c r="BF1144" s="45"/>
      <c r="BG1144" s="45"/>
      <c r="BH1144" s="45"/>
      <c r="BI1144" s="45"/>
      <c r="BJ1144" s="45"/>
      <c r="BK1144" s="45"/>
      <c r="BL1144" s="45"/>
      <c r="BM1144" s="45"/>
      <c r="BN1144" s="45"/>
      <c r="BO1144" s="45"/>
      <c r="BP1144" s="45"/>
      <c r="BQ1144" s="45"/>
      <c r="BR1144" s="45"/>
      <c r="BS1144" s="45"/>
      <c r="BT1144" s="45"/>
      <c r="BU1144" s="45"/>
      <c r="BV1144" s="45"/>
      <c r="BW1144" s="45"/>
      <c r="BX1144" s="45"/>
      <c r="BY1144" s="45"/>
      <c r="BZ1144" s="45"/>
      <c r="CA1144" s="45"/>
      <c r="CB1144" s="45"/>
      <c r="CC1144" s="45"/>
      <c r="CD1144" s="45"/>
      <c r="CE1144" s="45"/>
      <c r="CF1144" s="45"/>
      <c r="CG1144" s="45"/>
    </row>
    <row r="1145" spans="1:85" s="46" customFormat="1" outlineLevel="2" x14ac:dyDescent="0.15">
      <c r="A1145" s="10">
        <v>2015</v>
      </c>
      <c r="B1145" s="21" t="s">
        <v>1369</v>
      </c>
      <c r="C1145" s="26" t="s">
        <v>1370</v>
      </c>
      <c r="D1145" s="21" t="s">
        <v>1379</v>
      </c>
      <c r="E1145" s="21" t="s">
        <v>2280</v>
      </c>
      <c r="F1145" s="10">
        <v>3</v>
      </c>
      <c r="G1145" s="21" t="s">
        <v>1371</v>
      </c>
      <c r="H1145" s="71" t="s">
        <v>1372</v>
      </c>
      <c r="I1145" s="21" t="s">
        <v>41</v>
      </c>
      <c r="J1145" s="21" t="s">
        <v>24</v>
      </c>
      <c r="K1145" s="21" t="s">
        <v>25</v>
      </c>
      <c r="L1145" s="10">
        <v>75</v>
      </c>
      <c r="M1145" s="10">
        <v>41</v>
      </c>
      <c r="N1145" s="21" t="s">
        <v>46</v>
      </c>
      <c r="O1145" s="21" t="s">
        <v>1246</v>
      </c>
      <c r="P1145" s="21" t="s">
        <v>28</v>
      </c>
      <c r="Q1145" s="21" t="s">
        <v>76</v>
      </c>
      <c r="R1145" s="21" t="s">
        <v>1373</v>
      </c>
      <c r="S1145" s="10">
        <v>1</v>
      </c>
      <c r="T1145" s="10">
        <v>48</v>
      </c>
      <c r="U1145" s="10">
        <v>48</v>
      </c>
      <c r="V1145" s="21" t="s">
        <v>31</v>
      </c>
      <c r="W1145" s="21" t="s">
        <v>31</v>
      </c>
      <c r="X1145" s="10"/>
      <c r="Y1145" s="28">
        <f>IF(M1145&lt;25,1,1+(M1145-25)/M1145)</f>
        <v>1.3902439024390243</v>
      </c>
      <c r="Z1145" s="10">
        <v>1</v>
      </c>
      <c r="AA1145" s="28">
        <f>U1145*Y1145*Z1145</f>
        <v>66.731707317073159</v>
      </c>
      <c r="AB1145" s="28"/>
      <c r="AC1145" s="28">
        <f>AA1145+AB1145</f>
        <v>66.731707317073159</v>
      </c>
      <c r="AD1145" s="10"/>
      <c r="AE1145" s="49"/>
      <c r="AF1145" s="45"/>
      <c r="AG1145" s="45"/>
      <c r="AH1145" s="45"/>
      <c r="AI1145" s="45"/>
      <c r="AJ1145" s="45"/>
      <c r="AK1145" s="45"/>
      <c r="AL1145" s="45"/>
      <c r="AM1145" s="45"/>
      <c r="AN1145" s="45"/>
      <c r="AO1145" s="45"/>
      <c r="AP1145" s="45"/>
      <c r="AQ1145" s="45"/>
      <c r="AR1145" s="45"/>
      <c r="AS1145" s="45"/>
      <c r="AT1145" s="45"/>
      <c r="AU1145" s="45"/>
      <c r="AV1145" s="45"/>
      <c r="AW1145" s="45"/>
      <c r="AX1145" s="45"/>
      <c r="AY1145" s="45"/>
      <c r="AZ1145" s="45"/>
      <c r="BA1145" s="45"/>
      <c r="BB1145" s="45"/>
      <c r="BC1145" s="45"/>
      <c r="BD1145" s="45"/>
      <c r="BE1145" s="45"/>
      <c r="BF1145" s="45"/>
      <c r="BG1145" s="45"/>
      <c r="BH1145" s="45"/>
      <c r="BI1145" s="45"/>
      <c r="BJ1145" s="45"/>
      <c r="BK1145" s="45"/>
      <c r="BL1145" s="45"/>
      <c r="BM1145" s="45"/>
      <c r="BN1145" s="45"/>
      <c r="BO1145" s="45"/>
      <c r="BP1145" s="45"/>
      <c r="BQ1145" s="45"/>
      <c r="BR1145" s="45"/>
      <c r="BS1145" s="45"/>
      <c r="BT1145" s="45"/>
      <c r="BU1145" s="45"/>
      <c r="BV1145" s="45"/>
      <c r="BW1145" s="45"/>
      <c r="BX1145" s="45"/>
      <c r="BY1145" s="45"/>
      <c r="BZ1145" s="45"/>
      <c r="CA1145" s="45"/>
      <c r="CB1145" s="45"/>
      <c r="CC1145" s="45"/>
      <c r="CD1145" s="45"/>
      <c r="CE1145" s="45"/>
      <c r="CF1145" s="45"/>
      <c r="CG1145" s="45"/>
    </row>
    <row r="1146" spans="1:85" s="46" customFormat="1" outlineLevel="2" x14ac:dyDescent="0.15">
      <c r="A1146" s="10">
        <v>2015</v>
      </c>
      <c r="B1146" s="21" t="s">
        <v>1958</v>
      </c>
      <c r="C1146" s="26" t="s">
        <v>1959</v>
      </c>
      <c r="D1146" s="21" t="s">
        <v>1413</v>
      </c>
      <c r="E1146" s="21" t="s">
        <v>2280</v>
      </c>
      <c r="F1146" s="10">
        <v>3</v>
      </c>
      <c r="G1146" s="21" t="s">
        <v>1371</v>
      </c>
      <c r="H1146" s="71" t="s">
        <v>1372</v>
      </c>
      <c r="I1146" s="21" t="s">
        <v>41</v>
      </c>
      <c r="J1146" s="21" t="s">
        <v>24</v>
      </c>
      <c r="K1146" s="21" t="s">
        <v>25</v>
      </c>
      <c r="L1146" s="10">
        <v>42</v>
      </c>
      <c r="M1146" s="10">
        <v>51</v>
      </c>
      <c r="N1146" s="21" t="s">
        <v>1449</v>
      </c>
      <c r="O1146" s="21" t="s">
        <v>459</v>
      </c>
      <c r="P1146" s="21" t="s">
        <v>28</v>
      </c>
      <c r="Q1146" s="21" t="s">
        <v>1649</v>
      </c>
      <c r="R1146" s="21" t="s">
        <v>1960</v>
      </c>
      <c r="S1146" s="10">
        <v>1</v>
      </c>
      <c r="T1146" s="10">
        <v>48</v>
      </c>
      <c r="U1146" s="10">
        <v>48</v>
      </c>
      <c r="V1146" s="21" t="s">
        <v>31</v>
      </c>
      <c r="W1146" s="21" t="s">
        <v>31</v>
      </c>
      <c r="X1146" s="10"/>
      <c r="Y1146" s="28">
        <f>IF(M1146&lt;25,1,1+(M1146-25)/M1146)</f>
        <v>1.5098039215686274</v>
      </c>
      <c r="Z1146" s="10">
        <v>1</v>
      </c>
      <c r="AA1146" s="28">
        <f>U1146*Y1146*Z1146</f>
        <v>72.470588235294116</v>
      </c>
      <c r="AB1146" s="28"/>
      <c r="AC1146" s="28">
        <f>AA1146+AB1146</f>
        <v>72.470588235294116</v>
      </c>
      <c r="AD1146" s="10"/>
      <c r="AE1146" s="49"/>
      <c r="AF1146" s="45"/>
      <c r="AG1146" s="45"/>
      <c r="AH1146" s="45"/>
      <c r="AI1146" s="45"/>
      <c r="AJ1146" s="45"/>
      <c r="AK1146" s="45"/>
      <c r="AL1146" s="45"/>
      <c r="AM1146" s="45"/>
      <c r="AN1146" s="45"/>
      <c r="AO1146" s="45"/>
      <c r="AP1146" s="45"/>
      <c r="AQ1146" s="45"/>
      <c r="AR1146" s="45"/>
      <c r="AS1146" s="45"/>
      <c r="AT1146" s="45"/>
      <c r="AU1146" s="45"/>
      <c r="AV1146" s="45"/>
      <c r="AW1146" s="45"/>
      <c r="AX1146" s="45"/>
      <c r="AY1146" s="45"/>
      <c r="AZ1146" s="45"/>
      <c r="BA1146" s="45"/>
      <c r="BB1146" s="45"/>
      <c r="BC1146" s="45"/>
      <c r="BD1146" s="45"/>
      <c r="BE1146" s="45"/>
      <c r="BF1146" s="45"/>
      <c r="BG1146" s="45"/>
      <c r="BH1146" s="45"/>
      <c r="BI1146" s="45"/>
      <c r="BJ1146" s="45"/>
      <c r="BK1146" s="45"/>
      <c r="BL1146" s="45"/>
      <c r="BM1146" s="45"/>
      <c r="BN1146" s="45"/>
      <c r="BO1146" s="45"/>
      <c r="BP1146" s="45"/>
      <c r="BQ1146" s="45"/>
      <c r="BR1146" s="45"/>
      <c r="BS1146" s="45"/>
      <c r="BT1146" s="45"/>
      <c r="BU1146" s="45"/>
      <c r="BV1146" s="45"/>
      <c r="BW1146" s="45"/>
      <c r="BX1146" s="45"/>
      <c r="BY1146" s="45"/>
      <c r="BZ1146" s="45"/>
      <c r="CA1146" s="45"/>
      <c r="CB1146" s="45"/>
      <c r="CC1146" s="45"/>
      <c r="CD1146" s="45"/>
      <c r="CE1146" s="45"/>
      <c r="CF1146" s="45"/>
      <c r="CG1146" s="45"/>
    </row>
    <row r="1147" spans="1:85" s="46" customFormat="1" outlineLevel="2" x14ac:dyDescent="0.15">
      <c r="A1147" s="21"/>
      <c r="B1147" s="21"/>
      <c r="C1147" s="21" t="s">
        <v>2680</v>
      </c>
      <c r="D1147" s="21" t="s">
        <v>2580</v>
      </c>
      <c r="E1147" s="21" t="s">
        <v>2581</v>
      </c>
      <c r="F1147" s="21"/>
      <c r="G1147" s="21" t="s">
        <v>1371</v>
      </c>
      <c r="H1147" s="71" t="s">
        <v>2681</v>
      </c>
      <c r="I1147" s="21"/>
      <c r="J1147" s="21"/>
      <c r="K1147" s="21"/>
      <c r="L1147" s="21"/>
      <c r="M1147" s="21"/>
      <c r="N1147" s="21"/>
      <c r="O1147" s="21"/>
      <c r="P1147" s="21"/>
      <c r="Q1147" s="21"/>
      <c r="R1147" s="21"/>
      <c r="S1147" s="21"/>
      <c r="T1147" s="21"/>
      <c r="U1147" s="21"/>
      <c r="V1147" s="21"/>
      <c r="W1147" s="21"/>
      <c r="X1147" s="21"/>
      <c r="Y1147" s="21"/>
      <c r="Z1147" s="21"/>
      <c r="AA1147" s="21"/>
      <c r="AB1147" s="21" t="s">
        <v>29</v>
      </c>
      <c r="AC1147" s="21">
        <v>21.74</v>
      </c>
      <c r="AD1147" s="21" t="s">
        <v>2745</v>
      </c>
      <c r="AE1147" s="49"/>
      <c r="AF1147" s="45"/>
      <c r="AG1147" s="45"/>
      <c r="AH1147" s="45"/>
      <c r="AI1147" s="45"/>
      <c r="AJ1147" s="45"/>
      <c r="AK1147" s="45"/>
      <c r="AL1147" s="45"/>
      <c r="AM1147" s="45"/>
      <c r="AN1147" s="45"/>
      <c r="AO1147" s="45"/>
      <c r="AP1147" s="45"/>
      <c r="AQ1147" s="45"/>
      <c r="AR1147" s="45"/>
      <c r="AS1147" s="45"/>
      <c r="AT1147" s="45"/>
      <c r="AU1147" s="45"/>
      <c r="AV1147" s="45"/>
      <c r="AW1147" s="45"/>
      <c r="AX1147" s="45"/>
      <c r="AY1147" s="45"/>
      <c r="AZ1147" s="45"/>
      <c r="BA1147" s="45"/>
      <c r="BB1147" s="45"/>
      <c r="BC1147" s="45"/>
      <c r="BD1147" s="45"/>
      <c r="BE1147" s="45"/>
      <c r="BF1147" s="45"/>
      <c r="BG1147" s="45"/>
      <c r="BH1147" s="45"/>
      <c r="BI1147" s="45"/>
      <c r="BJ1147" s="45"/>
      <c r="BK1147" s="45"/>
      <c r="BL1147" s="45"/>
      <c r="BM1147" s="45"/>
      <c r="BN1147" s="45"/>
      <c r="BO1147" s="45"/>
      <c r="BP1147" s="45"/>
      <c r="BQ1147" s="45"/>
      <c r="BR1147" s="45"/>
      <c r="BS1147" s="45"/>
      <c r="BT1147" s="45"/>
      <c r="BU1147" s="45"/>
      <c r="BV1147" s="45"/>
      <c r="BW1147" s="45"/>
      <c r="BX1147" s="45"/>
      <c r="BY1147" s="45"/>
      <c r="BZ1147" s="45"/>
      <c r="CA1147" s="45"/>
      <c r="CB1147" s="45"/>
      <c r="CC1147" s="45"/>
      <c r="CD1147" s="45"/>
      <c r="CE1147" s="45"/>
      <c r="CF1147" s="45"/>
      <c r="CG1147" s="45"/>
    </row>
    <row r="1148" spans="1:85" s="46" customFormat="1" outlineLevel="2" x14ac:dyDescent="0.15">
      <c r="A1148" s="21"/>
      <c r="B1148" s="21"/>
      <c r="C1148" s="21" t="s">
        <v>1922</v>
      </c>
      <c r="D1148" s="21" t="s">
        <v>1380</v>
      </c>
      <c r="E1148" s="21" t="s">
        <v>2578</v>
      </c>
      <c r="F1148" s="21"/>
      <c r="G1148" s="21" t="s">
        <v>1371</v>
      </c>
      <c r="H1148" s="71" t="s">
        <v>2572</v>
      </c>
      <c r="I1148" s="21"/>
      <c r="J1148" s="21"/>
      <c r="K1148" s="21"/>
      <c r="L1148" s="21"/>
      <c r="M1148" s="21"/>
      <c r="N1148" s="21"/>
      <c r="O1148" s="21"/>
      <c r="P1148" s="21"/>
      <c r="Q1148" s="21"/>
      <c r="R1148" s="21"/>
      <c r="S1148" s="21"/>
      <c r="T1148" s="21"/>
      <c r="U1148" s="21"/>
      <c r="V1148" s="21"/>
      <c r="W1148" s="21"/>
      <c r="X1148" s="21"/>
      <c r="Y1148" s="21"/>
      <c r="Z1148" s="21"/>
      <c r="AA1148" s="21"/>
      <c r="AB1148" s="21"/>
      <c r="AC1148" s="21">
        <v>38.6</v>
      </c>
      <c r="AD1148" s="21" t="s">
        <v>2745</v>
      </c>
      <c r="AE1148" s="49"/>
      <c r="AF1148" s="45"/>
      <c r="AG1148" s="45"/>
      <c r="AH1148" s="45"/>
      <c r="AI1148" s="45"/>
      <c r="AJ1148" s="45"/>
      <c r="AK1148" s="45"/>
      <c r="AL1148" s="45"/>
      <c r="AM1148" s="45"/>
      <c r="AN1148" s="45"/>
      <c r="AO1148" s="45"/>
      <c r="AP1148" s="45"/>
      <c r="AQ1148" s="45"/>
      <c r="AR1148" s="45"/>
      <c r="AS1148" s="45"/>
      <c r="AT1148" s="45"/>
      <c r="AU1148" s="45"/>
      <c r="AV1148" s="45"/>
      <c r="AW1148" s="45"/>
      <c r="AX1148" s="45"/>
      <c r="AY1148" s="45"/>
      <c r="AZ1148" s="45"/>
      <c r="BA1148" s="45"/>
      <c r="BB1148" s="45"/>
      <c r="BC1148" s="45"/>
      <c r="BD1148" s="45"/>
      <c r="BE1148" s="45"/>
      <c r="BF1148" s="45"/>
      <c r="BG1148" s="45"/>
      <c r="BH1148" s="45"/>
      <c r="BI1148" s="45"/>
      <c r="BJ1148" s="45"/>
      <c r="BK1148" s="45"/>
      <c r="BL1148" s="45"/>
      <c r="BM1148" s="45"/>
      <c r="BN1148" s="45"/>
      <c r="BO1148" s="45"/>
      <c r="BP1148" s="45"/>
      <c r="BQ1148" s="45"/>
      <c r="BR1148" s="45"/>
      <c r="BS1148" s="45"/>
      <c r="BT1148" s="45"/>
      <c r="BU1148" s="45"/>
      <c r="BV1148" s="45"/>
      <c r="BW1148" s="45"/>
      <c r="BX1148" s="45"/>
      <c r="BY1148" s="45"/>
      <c r="BZ1148" s="45"/>
      <c r="CA1148" s="45"/>
      <c r="CB1148" s="45"/>
      <c r="CC1148" s="45"/>
      <c r="CD1148" s="45"/>
      <c r="CE1148" s="45"/>
      <c r="CF1148" s="45"/>
      <c r="CG1148" s="45"/>
    </row>
    <row r="1149" spans="1:85" s="46" customFormat="1" outlineLevel="2" x14ac:dyDescent="0.15">
      <c r="A1149" s="10"/>
      <c r="B1149" s="10"/>
      <c r="C1149" s="25"/>
      <c r="D1149" s="10"/>
      <c r="E1149" s="27" t="s">
        <v>2320</v>
      </c>
      <c r="F1149" s="10"/>
      <c r="G1149" s="21" t="s">
        <v>1371</v>
      </c>
      <c r="H1149" s="72" t="s">
        <v>1372</v>
      </c>
      <c r="I1149" s="10"/>
      <c r="J1149" s="10"/>
      <c r="K1149" s="10"/>
      <c r="L1149" s="10"/>
      <c r="M1149" s="29">
        <v>5</v>
      </c>
      <c r="N1149" s="10"/>
      <c r="O1149" s="10"/>
      <c r="P1149" s="10"/>
      <c r="Q1149" s="10"/>
      <c r="R1149" s="10"/>
      <c r="S1149" s="10"/>
      <c r="T1149" s="10"/>
      <c r="U1149" s="10"/>
      <c r="V1149" s="10"/>
      <c r="W1149" s="10"/>
      <c r="X1149" s="10"/>
      <c r="Y1149" s="28"/>
      <c r="Z1149" s="10"/>
      <c r="AA1149" s="28"/>
      <c r="AB1149" s="28"/>
      <c r="AC1149" s="28">
        <f>M1149*14</f>
        <v>70</v>
      </c>
      <c r="AD1149" s="10"/>
      <c r="AE1149" s="49"/>
      <c r="AF1149" s="45"/>
      <c r="AG1149" s="45"/>
      <c r="AH1149" s="45"/>
      <c r="AI1149" s="45"/>
      <c r="AJ1149" s="45"/>
      <c r="AK1149" s="45"/>
      <c r="AL1149" s="45"/>
      <c r="AM1149" s="45"/>
      <c r="AN1149" s="45"/>
      <c r="AO1149" s="45"/>
      <c r="AP1149" s="45"/>
      <c r="AQ1149" s="45"/>
      <c r="AR1149" s="45"/>
      <c r="AS1149" s="45"/>
      <c r="AT1149" s="45"/>
      <c r="AU1149" s="45"/>
      <c r="AV1149" s="45"/>
      <c r="AW1149" s="45"/>
      <c r="AX1149" s="45"/>
      <c r="AY1149" s="45"/>
      <c r="AZ1149" s="45"/>
      <c r="BA1149" s="45"/>
      <c r="BB1149" s="45"/>
      <c r="BC1149" s="45"/>
      <c r="BD1149" s="45"/>
      <c r="BE1149" s="45"/>
      <c r="BF1149" s="45"/>
      <c r="BG1149" s="45"/>
      <c r="BH1149" s="45"/>
      <c r="BI1149" s="45"/>
      <c r="BJ1149" s="45"/>
      <c r="BK1149" s="45"/>
      <c r="BL1149" s="45"/>
      <c r="BM1149" s="45"/>
      <c r="BN1149" s="45"/>
      <c r="BO1149" s="45"/>
      <c r="BP1149" s="45"/>
      <c r="BQ1149" s="45"/>
      <c r="BR1149" s="45"/>
      <c r="BS1149" s="45"/>
      <c r="BT1149" s="45"/>
      <c r="BU1149" s="45"/>
      <c r="BV1149" s="45"/>
      <c r="BW1149" s="45"/>
      <c r="BX1149" s="45"/>
      <c r="BY1149" s="45"/>
      <c r="BZ1149" s="45"/>
      <c r="CA1149" s="45"/>
      <c r="CB1149" s="45"/>
      <c r="CC1149" s="45"/>
      <c r="CD1149" s="45"/>
      <c r="CE1149" s="45"/>
      <c r="CF1149" s="45"/>
      <c r="CG1149" s="45"/>
    </row>
    <row r="1150" spans="1:85" s="46" customFormat="1" ht="27" outlineLevel="2" x14ac:dyDescent="0.15">
      <c r="A1150" s="21"/>
      <c r="B1150" s="21"/>
      <c r="C1150" s="26" t="s">
        <v>2348</v>
      </c>
      <c r="D1150" s="21"/>
      <c r="E1150" s="21" t="s">
        <v>2385</v>
      </c>
      <c r="F1150" s="21"/>
      <c r="G1150" s="21" t="s">
        <v>1371</v>
      </c>
      <c r="H1150" s="71" t="s">
        <v>2379</v>
      </c>
      <c r="I1150" s="21"/>
      <c r="J1150" s="21"/>
      <c r="K1150" s="21"/>
      <c r="L1150" s="21"/>
      <c r="M1150" s="21"/>
      <c r="N1150" s="21"/>
      <c r="O1150" s="21"/>
      <c r="P1150" s="21"/>
      <c r="Q1150" s="21"/>
      <c r="R1150" s="21"/>
      <c r="S1150" s="21"/>
      <c r="T1150" s="21"/>
      <c r="U1150" s="21"/>
      <c r="V1150" s="21"/>
      <c r="W1150" s="21"/>
      <c r="X1150" s="21"/>
      <c r="Y1150" s="21"/>
      <c r="Z1150" s="21"/>
      <c r="AA1150" s="21"/>
      <c r="AB1150" s="21"/>
      <c r="AC1150" s="28">
        <v>15</v>
      </c>
      <c r="AD1150" s="10"/>
      <c r="AE1150" s="49"/>
      <c r="AF1150" s="45"/>
      <c r="AG1150" s="45"/>
      <c r="AH1150" s="45"/>
      <c r="AI1150" s="45"/>
      <c r="AJ1150" s="45"/>
      <c r="AK1150" s="45"/>
      <c r="AL1150" s="45"/>
      <c r="AM1150" s="45"/>
      <c r="AN1150" s="45"/>
      <c r="AO1150" s="45"/>
      <c r="AP1150" s="45"/>
      <c r="AQ1150" s="45"/>
      <c r="AR1150" s="45"/>
      <c r="AS1150" s="45"/>
      <c r="AT1150" s="45"/>
      <c r="AU1150" s="45"/>
      <c r="AV1150" s="45"/>
      <c r="AW1150" s="45"/>
      <c r="AX1150" s="45"/>
      <c r="AY1150" s="45"/>
      <c r="AZ1150" s="45"/>
      <c r="BA1150" s="45"/>
      <c r="BB1150" s="45"/>
      <c r="BC1150" s="45"/>
      <c r="BD1150" s="45"/>
      <c r="BE1150" s="45"/>
      <c r="BF1150" s="45"/>
      <c r="BG1150" s="45"/>
      <c r="BH1150" s="45"/>
      <c r="BI1150" s="45"/>
      <c r="BJ1150" s="45"/>
      <c r="BK1150" s="45"/>
      <c r="BL1150" s="45"/>
      <c r="BM1150" s="45"/>
      <c r="BN1150" s="45"/>
      <c r="BO1150" s="45"/>
      <c r="BP1150" s="45"/>
      <c r="BQ1150" s="45"/>
      <c r="BR1150" s="45"/>
      <c r="BS1150" s="45"/>
      <c r="BT1150" s="45"/>
      <c r="BU1150" s="45"/>
      <c r="BV1150" s="45"/>
      <c r="BW1150" s="45"/>
      <c r="BX1150" s="45"/>
      <c r="BY1150" s="45"/>
      <c r="BZ1150" s="45"/>
      <c r="CA1150" s="45"/>
      <c r="CB1150" s="45"/>
      <c r="CC1150" s="45"/>
      <c r="CD1150" s="45"/>
      <c r="CE1150" s="45"/>
      <c r="CF1150" s="45"/>
      <c r="CG1150" s="45"/>
    </row>
    <row r="1151" spans="1:85" s="46" customFormat="1" outlineLevel="2" x14ac:dyDescent="0.15">
      <c r="A1151" s="57"/>
      <c r="B1151" s="52"/>
      <c r="C1151" s="58"/>
      <c r="D1151" s="52"/>
      <c r="E1151" s="52" t="s">
        <v>2798</v>
      </c>
      <c r="F1151" s="52"/>
      <c r="G1151" s="21" t="s">
        <v>1371</v>
      </c>
      <c r="H1151" s="78" t="s">
        <v>3001</v>
      </c>
      <c r="I1151" s="52"/>
      <c r="J1151" s="52"/>
      <c r="K1151" s="52"/>
      <c r="L1151" s="52"/>
      <c r="M1151" s="53">
        <v>13</v>
      </c>
      <c r="N1151" s="53"/>
      <c r="O1151" s="53"/>
      <c r="P1151" s="53"/>
      <c r="Q1151" s="53"/>
      <c r="R1151" s="53"/>
      <c r="S1151" s="53"/>
      <c r="T1151" s="53"/>
      <c r="U1151" s="53"/>
      <c r="V1151" s="53"/>
      <c r="W1151" s="53"/>
      <c r="X1151" s="54"/>
      <c r="Y1151" s="55"/>
      <c r="Z1151" s="54"/>
      <c r="AA1151" s="55"/>
      <c r="AB1151" s="55"/>
      <c r="AC1151" s="55">
        <f>2*M1151</f>
        <v>26</v>
      </c>
      <c r="AD1151" s="54"/>
      <c r="AE1151" s="49"/>
      <c r="AF1151" s="45"/>
      <c r="AG1151" s="45"/>
      <c r="AH1151" s="45"/>
      <c r="AI1151" s="45"/>
      <c r="AJ1151" s="45"/>
      <c r="AK1151" s="45"/>
      <c r="AL1151" s="45"/>
      <c r="AM1151" s="45"/>
      <c r="AN1151" s="45"/>
      <c r="AO1151" s="45"/>
      <c r="AP1151" s="45"/>
      <c r="AQ1151" s="45"/>
      <c r="AR1151" s="45"/>
      <c r="AS1151" s="45"/>
      <c r="AT1151" s="45"/>
      <c r="AU1151" s="45"/>
      <c r="AV1151" s="45"/>
      <c r="AW1151" s="45"/>
      <c r="AX1151" s="45"/>
      <c r="AY1151" s="45"/>
      <c r="AZ1151" s="45"/>
      <c r="BA1151" s="45"/>
      <c r="BB1151" s="45"/>
      <c r="BC1151" s="45"/>
      <c r="BD1151" s="45"/>
      <c r="BE1151" s="45"/>
      <c r="BF1151" s="45"/>
      <c r="BG1151" s="45"/>
      <c r="BH1151" s="45"/>
      <c r="BI1151" s="45"/>
      <c r="BJ1151" s="45"/>
      <c r="BK1151" s="45"/>
      <c r="BL1151" s="45"/>
      <c r="BM1151" s="45"/>
      <c r="BN1151" s="45"/>
      <c r="BO1151" s="45"/>
      <c r="BP1151" s="45"/>
      <c r="BQ1151" s="45"/>
      <c r="BR1151" s="45"/>
      <c r="BS1151" s="45"/>
      <c r="BT1151" s="45"/>
      <c r="BU1151" s="45"/>
      <c r="BV1151" s="45"/>
      <c r="BW1151" s="45"/>
      <c r="BX1151" s="45"/>
      <c r="BY1151" s="45"/>
      <c r="BZ1151" s="45"/>
      <c r="CA1151" s="45"/>
      <c r="CB1151" s="45"/>
      <c r="CC1151" s="45"/>
      <c r="CD1151" s="45"/>
      <c r="CE1151" s="45"/>
      <c r="CF1151" s="45"/>
      <c r="CG1151" s="45"/>
    </row>
    <row r="1152" spans="1:85" s="46" customFormat="1" outlineLevel="1" x14ac:dyDescent="0.15">
      <c r="A1152" s="57"/>
      <c r="B1152" s="52"/>
      <c r="C1152" s="58"/>
      <c r="D1152" s="52"/>
      <c r="E1152" s="52"/>
      <c r="F1152" s="52"/>
      <c r="G1152" s="88" t="s">
        <v>3222</v>
      </c>
      <c r="H1152" s="78"/>
      <c r="I1152" s="52"/>
      <c r="J1152" s="52"/>
      <c r="K1152" s="52"/>
      <c r="L1152" s="52"/>
      <c r="M1152" s="53"/>
      <c r="N1152" s="53"/>
      <c r="O1152" s="53"/>
      <c r="P1152" s="53"/>
      <c r="Q1152" s="53"/>
      <c r="R1152" s="53"/>
      <c r="S1152" s="53"/>
      <c r="T1152" s="53"/>
      <c r="U1152" s="53"/>
      <c r="V1152" s="53"/>
      <c r="W1152" s="53"/>
      <c r="X1152" s="54"/>
      <c r="Y1152" s="55"/>
      <c r="Z1152" s="54"/>
      <c r="AA1152" s="55"/>
      <c r="AB1152" s="55"/>
      <c r="AC1152" s="55">
        <f>SUBTOTAL(9,AC1145:AC1151)</f>
        <v>310.54229555236725</v>
      </c>
      <c r="AD1152" s="54"/>
      <c r="AE1152" s="49"/>
      <c r="AF1152" s="45"/>
      <c r="AG1152" s="45"/>
      <c r="AH1152" s="45"/>
      <c r="AI1152" s="45"/>
      <c r="AJ1152" s="45"/>
      <c r="AK1152" s="45"/>
      <c r="AL1152" s="45"/>
      <c r="AM1152" s="45"/>
      <c r="AN1152" s="45"/>
      <c r="AO1152" s="45"/>
      <c r="AP1152" s="45"/>
      <c r="AQ1152" s="45"/>
      <c r="AR1152" s="45"/>
      <c r="AS1152" s="45"/>
      <c r="AT1152" s="45"/>
      <c r="AU1152" s="45"/>
      <c r="AV1152" s="45"/>
      <c r="AW1152" s="45"/>
      <c r="AX1152" s="45"/>
      <c r="AY1152" s="45"/>
      <c r="AZ1152" s="45"/>
      <c r="BA1152" s="45"/>
      <c r="BB1152" s="45"/>
      <c r="BC1152" s="45"/>
      <c r="BD1152" s="45"/>
      <c r="BE1152" s="45"/>
      <c r="BF1152" s="45"/>
      <c r="BG1152" s="45"/>
      <c r="BH1152" s="45"/>
      <c r="BI1152" s="45"/>
      <c r="BJ1152" s="45"/>
      <c r="BK1152" s="45"/>
      <c r="BL1152" s="45"/>
      <c r="BM1152" s="45"/>
      <c r="BN1152" s="45"/>
      <c r="BO1152" s="45"/>
      <c r="BP1152" s="45"/>
      <c r="BQ1152" s="45"/>
      <c r="BR1152" s="45"/>
      <c r="BS1152" s="45"/>
      <c r="BT1152" s="45"/>
      <c r="BU1152" s="45"/>
      <c r="BV1152" s="45"/>
      <c r="BW1152" s="45"/>
      <c r="BX1152" s="45"/>
      <c r="BY1152" s="45"/>
      <c r="BZ1152" s="45"/>
      <c r="CA1152" s="45"/>
      <c r="CB1152" s="45"/>
      <c r="CC1152" s="45"/>
      <c r="CD1152" s="45"/>
      <c r="CE1152" s="45"/>
      <c r="CF1152" s="45"/>
      <c r="CG1152" s="45"/>
    </row>
    <row r="1153" spans="1:85" s="46" customFormat="1" outlineLevel="2" x14ac:dyDescent="0.15">
      <c r="A1153" s="10">
        <v>2015</v>
      </c>
      <c r="B1153" s="21" t="s">
        <v>980</v>
      </c>
      <c r="C1153" s="26" t="s">
        <v>981</v>
      </c>
      <c r="D1153" s="21" t="s">
        <v>1379</v>
      </c>
      <c r="E1153" s="21" t="s">
        <v>2280</v>
      </c>
      <c r="F1153" s="10">
        <v>3</v>
      </c>
      <c r="G1153" s="21" t="s">
        <v>982</v>
      </c>
      <c r="H1153" s="71" t="s">
        <v>983</v>
      </c>
      <c r="I1153" s="21" t="s">
        <v>41</v>
      </c>
      <c r="J1153" s="21" t="s">
        <v>24</v>
      </c>
      <c r="K1153" s="21" t="s">
        <v>25</v>
      </c>
      <c r="L1153" s="10">
        <v>129</v>
      </c>
      <c r="M1153" s="10">
        <v>76</v>
      </c>
      <c r="N1153" s="21" t="s">
        <v>303</v>
      </c>
      <c r="O1153" s="21" t="s">
        <v>984</v>
      </c>
      <c r="P1153" s="21" t="s">
        <v>28</v>
      </c>
      <c r="Q1153" s="21" t="s">
        <v>985</v>
      </c>
      <c r="R1153" s="21" t="s">
        <v>986</v>
      </c>
      <c r="S1153" s="10">
        <v>1</v>
      </c>
      <c r="T1153" s="10">
        <v>48</v>
      </c>
      <c r="U1153" s="10">
        <v>48</v>
      </c>
      <c r="V1153" s="21" t="s">
        <v>31</v>
      </c>
      <c r="W1153" s="21" t="s">
        <v>31</v>
      </c>
      <c r="X1153" s="10"/>
      <c r="Y1153" s="28">
        <f>IF(M1153&lt;25,1,1+(M1153-25)/M1153)</f>
        <v>1.6710526315789473</v>
      </c>
      <c r="Z1153" s="10">
        <v>1</v>
      </c>
      <c r="AA1153" s="28">
        <f>U1153*Y1153*Z1153</f>
        <v>80.21052631578948</v>
      </c>
      <c r="AB1153" s="28"/>
      <c r="AC1153" s="28">
        <f>AA1153+AB1153</f>
        <v>80.21052631578948</v>
      </c>
      <c r="AD1153" s="10"/>
      <c r="AE1153" s="49"/>
      <c r="AF1153" s="45"/>
      <c r="AG1153" s="45"/>
      <c r="AH1153" s="45"/>
      <c r="AI1153" s="45"/>
      <c r="AJ1153" s="45"/>
      <c r="AK1153" s="45"/>
      <c r="AL1153" s="45"/>
      <c r="AM1153" s="45"/>
      <c r="AN1153" s="45"/>
      <c r="AO1153" s="45"/>
      <c r="AP1153" s="45"/>
      <c r="AQ1153" s="45"/>
      <c r="AR1153" s="45"/>
      <c r="AS1153" s="45"/>
      <c r="AT1153" s="45"/>
      <c r="AU1153" s="45"/>
      <c r="AV1153" s="45"/>
      <c r="AW1153" s="45"/>
      <c r="AX1153" s="45"/>
      <c r="AY1153" s="45"/>
      <c r="AZ1153" s="45"/>
      <c r="BA1153" s="45"/>
      <c r="BB1153" s="45"/>
      <c r="BC1153" s="45"/>
      <c r="BD1153" s="45"/>
      <c r="BE1153" s="45"/>
      <c r="BF1153" s="45"/>
      <c r="BG1153" s="45"/>
      <c r="BH1153" s="45"/>
      <c r="BI1153" s="45"/>
      <c r="BJ1153" s="45"/>
      <c r="BK1153" s="45"/>
      <c r="BL1153" s="45"/>
      <c r="BM1153" s="45"/>
      <c r="BN1153" s="45"/>
      <c r="BO1153" s="45"/>
      <c r="BP1153" s="45"/>
      <c r="BQ1153" s="45"/>
      <c r="BR1153" s="45"/>
      <c r="BS1153" s="45"/>
      <c r="BT1153" s="45"/>
      <c r="BU1153" s="45"/>
      <c r="BV1153" s="45"/>
      <c r="BW1153" s="45"/>
      <c r="BX1153" s="45"/>
      <c r="BY1153" s="45"/>
      <c r="BZ1153" s="45"/>
      <c r="CA1153" s="45"/>
      <c r="CB1153" s="45"/>
      <c r="CC1153" s="45"/>
      <c r="CD1153" s="45"/>
      <c r="CE1153" s="45"/>
      <c r="CF1153" s="45"/>
      <c r="CG1153" s="45"/>
    </row>
    <row r="1154" spans="1:85" outlineLevel="2" x14ac:dyDescent="0.15">
      <c r="A1154" s="21"/>
      <c r="B1154" s="21"/>
      <c r="C1154" s="21" t="s">
        <v>2674</v>
      </c>
      <c r="D1154" s="21" t="s">
        <v>2580</v>
      </c>
      <c r="E1154" s="21" t="s">
        <v>2581</v>
      </c>
      <c r="F1154" s="21"/>
      <c r="G1154" s="21" t="s">
        <v>982</v>
      </c>
      <c r="H1154" s="71" t="s">
        <v>2675</v>
      </c>
      <c r="I1154" s="21"/>
      <c r="J1154" s="21"/>
      <c r="K1154" s="21"/>
      <c r="L1154" s="21"/>
      <c r="M1154" s="21"/>
      <c r="N1154" s="21"/>
      <c r="O1154" s="21"/>
      <c r="P1154" s="21"/>
      <c r="Q1154" s="21"/>
      <c r="R1154" s="21"/>
      <c r="S1154" s="21"/>
      <c r="T1154" s="21"/>
      <c r="U1154" s="21"/>
      <c r="V1154" s="21"/>
      <c r="W1154" s="21"/>
      <c r="X1154" s="21"/>
      <c r="Y1154" s="21"/>
      <c r="Z1154" s="21"/>
      <c r="AA1154" s="21"/>
      <c r="AB1154" s="21" t="s">
        <v>29</v>
      </c>
      <c r="AC1154" s="21">
        <v>26.03</v>
      </c>
      <c r="AD1154" s="21" t="s">
        <v>2745</v>
      </c>
    </row>
    <row r="1155" spans="1:85" ht="27" outlineLevel="2" x14ac:dyDescent="0.15">
      <c r="A1155" s="21"/>
      <c r="B1155" s="21"/>
      <c r="C1155" s="26" t="s">
        <v>2347</v>
      </c>
      <c r="D1155" s="21"/>
      <c r="E1155" s="21" t="s">
        <v>2385</v>
      </c>
      <c r="F1155" s="21"/>
      <c r="G1155" s="21" t="s">
        <v>982</v>
      </c>
      <c r="H1155" s="71" t="s">
        <v>2378</v>
      </c>
      <c r="I1155" s="21"/>
      <c r="J1155" s="21"/>
      <c r="K1155" s="21"/>
      <c r="L1155" s="21"/>
      <c r="M1155" s="21"/>
      <c r="N1155" s="21"/>
      <c r="O1155" s="21"/>
      <c r="P1155" s="21"/>
      <c r="Q1155" s="21"/>
      <c r="R1155" s="21"/>
      <c r="S1155" s="21"/>
      <c r="T1155" s="21"/>
      <c r="U1155" s="21"/>
      <c r="V1155" s="21"/>
      <c r="W1155" s="21"/>
      <c r="X1155" s="21"/>
      <c r="Y1155" s="21"/>
      <c r="Z1155" s="21"/>
      <c r="AA1155" s="21"/>
      <c r="AB1155" s="21"/>
      <c r="AC1155" s="28">
        <v>15</v>
      </c>
      <c r="AD1155" s="10"/>
    </row>
    <row r="1156" spans="1:85" ht="27" outlineLevel="2" x14ac:dyDescent="0.15">
      <c r="A1156" s="21"/>
      <c r="B1156" s="21"/>
      <c r="C1156" s="26" t="s">
        <v>2412</v>
      </c>
      <c r="D1156" s="21"/>
      <c r="E1156" s="21" t="s">
        <v>2385</v>
      </c>
      <c r="F1156" s="21"/>
      <c r="G1156" s="21" t="s">
        <v>982</v>
      </c>
      <c r="H1156" s="71" t="s">
        <v>2464</v>
      </c>
      <c r="I1156" s="21"/>
      <c r="J1156" s="21"/>
      <c r="K1156" s="21"/>
      <c r="L1156" s="21"/>
      <c r="M1156" s="21"/>
      <c r="N1156" s="21"/>
      <c r="O1156" s="21"/>
      <c r="P1156" s="21"/>
      <c r="Q1156" s="21"/>
      <c r="R1156" s="21"/>
      <c r="S1156" s="21"/>
      <c r="T1156" s="21"/>
      <c r="U1156" s="21"/>
      <c r="V1156" s="21"/>
      <c r="W1156" s="21"/>
      <c r="X1156" s="21"/>
      <c r="Y1156" s="21"/>
      <c r="Z1156" s="21"/>
      <c r="AA1156" s="21"/>
      <c r="AB1156" s="21"/>
      <c r="AC1156" s="28">
        <v>15</v>
      </c>
      <c r="AD1156" s="10"/>
    </row>
    <row r="1157" spans="1:85" outlineLevel="2" x14ac:dyDescent="0.15">
      <c r="A1157" s="21"/>
      <c r="B1157" s="21"/>
      <c r="C1157" s="26" t="s">
        <v>2400</v>
      </c>
      <c r="D1157" s="21"/>
      <c r="E1157" s="21" t="s">
        <v>2385</v>
      </c>
      <c r="F1157" s="21"/>
      <c r="G1157" s="21" t="s">
        <v>982</v>
      </c>
      <c r="H1157" s="71" t="s">
        <v>2464</v>
      </c>
      <c r="I1157" s="21"/>
      <c r="J1157" s="21"/>
      <c r="K1157" s="21"/>
      <c r="L1157" s="21"/>
      <c r="M1157" s="21"/>
      <c r="N1157" s="21"/>
      <c r="O1157" s="21"/>
      <c r="P1157" s="21"/>
      <c r="Q1157" s="21"/>
      <c r="R1157" s="21"/>
      <c r="S1157" s="21"/>
      <c r="T1157" s="21"/>
      <c r="U1157" s="21"/>
      <c r="V1157" s="21"/>
      <c r="W1157" s="21"/>
      <c r="X1157" s="21"/>
      <c r="Y1157" s="21"/>
      <c r="Z1157" s="21"/>
      <c r="AA1157" s="21"/>
      <c r="AB1157" s="21"/>
      <c r="AC1157" s="28">
        <v>15</v>
      </c>
      <c r="AD1157" s="10"/>
    </row>
    <row r="1158" spans="1:85" outlineLevel="2" x14ac:dyDescent="0.15">
      <c r="A1158" s="10">
        <v>2014</v>
      </c>
      <c r="B1158" s="21" t="s">
        <v>1347</v>
      </c>
      <c r="C1158" s="26" t="s">
        <v>1348</v>
      </c>
      <c r="D1158" s="21" t="s">
        <v>1379</v>
      </c>
      <c r="E1158" s="19" t="s">
        <v>2530</v>
      </c>
      <c r="F1158" s="10" t="s">
        <v>2531</v>
      </c>
      <c r="G1158" s="21" t="s">
        <v>982</v>
      </c>
      <c r="H1158" s="71" t="s">
        <v>2537</v>
      </c>
      <c r="I1158" s="21"/>
      <c r="J1158" s="21"/>
      <c r="K1158" s="21"/>
      <c r="L1158" s="10"/>
      <c r="M1158" s="10">
        <v>2</v>
      </c>
      <c r="N1158" s="21"/>
      <c r="O1158" s="21"/>
      <c r="P1158" s="21"/>
      <c r="Q1158" s="21"/>
      <c r="R1158" s="21"/>
      <c r="S1158" s="10"/>
      <c r="T1158" s="21"/>
      <c r="U1158" s="21"/>
      <c r="V1158" s="21"/>
      <c r="W1158" s="21"/>
      <c r="X1158" s="10"/>
      <c r="Y1158" s="28">
        <f>IF(M1158&lt;25,1,1+(M1158-25)/M1158)</f>
        <v>1</v>
      </c>
      <c r="Z1158" s="10"/>
      <c r="AA1158" s="28"/>
      <c r="AB1158" s="28"/>
      <c r="AC1158" s="28">
        <f>0.3*13*M1158</f>
        <v>7.8</v>
      </c>
      <c r="AD1158" s="10"/>
    </row>
    <row r="1159" spans="1:85" outlineLevel="2" x14ac:dyDescent="0.15">
      <c r="A1159" s="57"/>
      <c r="B1159" s="52"/>
      <c r="C1159" s="58"/>
      <c r="D1159" s="52"/>
      <c r="E1159" s="52" t="s">
        <v>2798</v>
      </c>
      <c r="F1159" s="52"/>
      <c r="G1159" s="21" t="s">
        <v>982</v>
      </c>
      <c r="H1159" s="78" t="s">
        <v>3002</v>
      </c>
      <c r="I1159" s="52"/>
      <c r="J1159" s="52"/>
      <c r="K1159" s="52"/>
      <c r="L1159" s="52"/>
      <c r="M1159" s="53">
        <v>11</v>
      </c>
      <c r="N1159" s="53"/>
      <c r="O1159" s="53"/>
      <c r="P1159" s="53"/>
      <c r="Q1159" s="53"/>
      <c r="R1159" s="53"/>
      <c r="S1159" s="53"/>
      <c r="T1159" s="53"/>
      <c r="U1159" s="53"/>
      <c r="V1159" s="53"/>
      <c r="W1159" s="53"/>
      <c r="X1159" s="54"/>
      <c r="Y1159" s="55"/>
      <c r="Z1159" s="54"/>
      <c r="AA1159" s="55"/>
      <c r="AB1159" s="55"/>
      <c r="AC1159" s="55">
        <f>2*M1159</f>
        <v>22</v>
      </c>
      <c r="AD1159" s="54"/>
    </row>
    <row r="1160" spans="1:85" outlineLevel="1" x14ac:dyDescent="0.15">
      <c r="A1160" s="57"/>
      <c r="B1160" s="52"/>
      <c r="C1160" s="58"/>
      <c r="D1160" s="52"/>
      <c r="E1160" s="52"/>
      <c r="F1160" s="52"/>
      <c r="G1160" s="88" t="s">
        <v>3223</v>
      </c>
      <c r="H1160" s="78"/>
      <c r="I1160" s="52"/>
      <c r="J1160" s="52"/>
      <c r="K1160" s="52"/>
      <c r="L1160" s="52"/>
      <c r="M1160" s="53"/>
      <c r="N1160" s="53"/>
      <c r="O1160" s="53"/>
      <c r="P1160" s="53"/>
      <c r="Q1160" s="53"/>
      <c r="R1160" s="53"/>
      <c r="S1160" s="53"/>
      <c r="T1160" s="53"/>
      <c r="U1160" s="53"/>
      <c r="V1160" s="53"/>
      <c r="W1160" s="53"/>
      <c r="X1160" s="54"/>
      <c r="Y1160" s="55"/>
      <c r="Z1160" s="54"/>
      <c r="AA1160" s="55"/>
      <c r="AB1160" s="55"/>
      <c r="AC1160" s="55">
        <f>SUBTOTAL(9,AC1153:AC1159)</f>
        <v>181.04052631578949</v>
      </c>
      <c r="AD1160" s="54"/>
    </row>
    <row r="1161" spans="1:85" outlineLevel="2" x14ac:dyDescent="0.15">
      <c r="A1161" s="10">
        <v>2014</v>
      </c>
      <c r="B1161" s="21" t="s">
        <v>1556</v>
      </c>
      <c r="C1161" s="26" t="s">
        <v>1557</v>
      </c>
      <c r="D1161" s="21" t="s">
        <v>1413</v>
      </c>
      <c r="E1161" s="19" t="s">
        <v>2270</v>
      </c>
      <c r="F1161" s="10">
        <v>2</v>
      </c>
      <c r="G1161" s="21" t="s">
        <v>1875</v>
      </c>
      <c r="H1161" s="71" t="s">
        <v>1876</v>
      </c>
      <c r="I1161" s="21" t="s">
        <v>23</v>
      </c>
      <c r="J1161" s="21" t="s">
        <v>24</v>
      </c>
      <c r="K1161" s="21" t="s">
        <v>25</v>
      </c>
      <c r="L1161" s="10">
        <v>24</v>
      </c>
      <c r="M1161" s="10">
        <v>43</v>
      </c>
      <c r="N1161" s="21" t="s">
        <v>1558</v>
      </c>
      <c r="O1161" s="21" t="s">
        <v>1266</v>
      </c>
      <c r="P1161" s="21" t="s">
        <v>28</v>
      </c>
      <c r="Q1161" s="21" t="s">
        <v>1354</v>
      </c>
      <c r="R1161" s="21" t="s">
        <v>1877</v>
      </c>
      <c r="S1161" s="10">
        <v>1</v>
      </c>
      <c r="T1161" s="10">
        <v>32</v>
      </c>
      <c r="U1161" s="10">
        <v>32</v>
      </c>
      <c r="V1161" s="21" t="s">
        <v>31</v>
      </c>
      <c r="W1161" s="21" t="s">
        <v>31</v>
      </c>
      <c r="X1161" s="10"/>
      <c r="Y1161" s="28">
        <f>IF(M1161&lt;25,1,1+(M1161-25)/M1161)</f>
        <v>1.4186046511627908</v>
      </c>
      <c r="Z1161" s="10">
        <v>1</v>
      </c>
      <c r="AA1161" s="28">
        <f>U1161*Y1161*Z1161</f>
        <v>45.395348837209305</v>
      </c>
      <c r="AB1161" s="28"/>
      <c r="AC1161" s="28">
        <f>AA1161+AB1161</f>
        <v>45.395348837209305</v>
      </c>
      <c r="AD1161" s="10"/>
    </row>
    <row r="1162" spans="1:85" outlineLevel="2" x14ac:dyDescent="0.15">
      <c r="A1162" s="10">
        <v>2016</v>
      </c>
      <c r="B1162" s="21" t="s">
        <v>407</v>
      </c>
      <c r="C1162" s="26" t="s">
        <v>408</v>
      </c>
      <c r="D1162" s="21" t="s">
        <v>1413</v>
      </c>
      <c r="E1162" s="21" t="s">
        <v>2295</v>
      </c>
      <c r="F1162" s="10">
        <v>3</v>
      </c>
      <c r="G1162" s="21" t="s">
        <v>1875</v>
      </c>
      <c r="H1162" s="71" t="s">
        <v>1876</v>
      </c>
      <c r="I1162" s="21" t="s">
        <v>23</v>
      </c>
      <c r="J1162" s="21" t="s">
        <v>24</v>
      </c>
      <c r="K1162" s="21" t="s">
        <v>25</v>
      </c>
      <c r="L1162" s="10">
        <v>88</v>
      </c>
      <c r="M1162" s="10">
        <v>88</v>
      </c>
      <c r="N1162" s="21" t="s">
        <v>1986</v>
      </c>
      <c r="O1162" s="21" t="s">
        <v>2183</v>
      </c>
      <c r="P1162" s="21" t="s">
        <v>28</v>
      </c>
      <c r="Q1162" s="21" t="s">
        <v>29</v>
      </c>
      <c r="R1162" s="21" t="s">
        <v>2198</v>
      </c>
      <c r="S1162" s="10">
        <v>1</v>
      </c>
      <c r="T1162" s="10">
        <v>48</v>
      </c>
      <c r="U1162" s="10">
        <v>32</v>
      </c>
      <c r="V1162" s="10"/>
      <c r="W1162" s="10">
        <v>16</v>
      </c>
      <c r="X1162" s="27">
        <v>1</v>
      </c>
      <c r="Y1162" s="28">
        <f>IF(M1162&lt;25,1,1+(M1162-25)/M1162)</f>
        <v>1.7159090909090908</v>
      </c>
      <c r="Z1162" s="10">
        <v>1</v>
      </c>
      <c r="AA1162" s="28">
        <f>U1162*Y1162*Z1162</f>
        <v>54.909090909090907</v>
      </c>
      <c r="AB1162" s="28">
        <f>X1162*W1162*Y1162</f>
        <v>27.454545454545453</v>
      </c>
      <c r="AC1162" s="28">
        <f>AA1162+AB1162</f>
        <v>82.36363636363636</v>
      </c>
      <c r="AD1162" s="10"/>
    </row>
    <row r="1163" spans="1:85" outlineLevel="2" x14ac:dyDescent="0.15">
      <c r="A1163" s="10"/>
      <c r="B1163" s="10"/>
      <c r="C1163" s="25"/>
      <c r="D1163" s="10"/>
      <c r="E1163" s="27" t="s">
        <v>2320</v>
      </c>
      <c r="F1163" s="10"/>
      <c r="G1163" s="21" t="s">
        <v>1875</v>
      </c>
      <c r="H1163" s="72" t="s">
        <v>1876</v>
      </c>
      <c r="I1163" s="10"/>
      <c r="J1163" s="10"/>
      <c r="K1163" s="10"/>
      <c r="L1163" s="10"/>
      <c r="M1163" s="29">
        <v>3</v>
      </c>
      <c r="N1163" s="10"/>
      <c r="O1163" s="10"/>
      <c r="P1163" s="10"/>
      <c r="Q1163" s="10"/>
      <c r="R1163" s="10"/>
      <c r="S1163" s="10"/>
      <c r="T1163" s="10"/>
      <c r="U1163" s="10"/>
      <c r="V1163" s="10"/>
      <c r="W1163" s="10"/>
      <c r="X1163" s="10"/>
      <c r="Y1163" s="28"/>
      <c r="Z1163" s="10"/>
      <c r="AA1163" s="28"/>
      <c r="AB1163" s="28"/>
      <c r="AC1163" s="28">
        <f>M1163*14</f>
        <v>42</v>
      </c>
      <c r="AD1163" s="10"/>
    </row>
    <row r="1164" spans="1:85" outlineLevel="2" x14ac:dyDescent="0.15">
      <c r="A1164" s="57"/>
      <c r="B1164" s="52"/>
      <c r="C1164" s="58"/>
      <c r="D1164" s="52"/>
      <c r="E1164" s="52" t="s">
        <v>2798</v>
      </c>
      <c r="F1164" s="52"/>
      <c r="G1164" s="21" t="s">
        <v>1875</v>
      </c>
      <c r="H1164" s="78" t="s">
        <v>3003</v>
      </c>
      <c r="I1164" s="52"/>
      <c r="J1164" s="52"/>
      <c r="K1164" s="52"/>
      <c r="L1164" s="52"/>
      <c r="M1164" s="53">
        <v>7</v>
      </c>
      <c r="N1164" s="53"/>
      <c r="O1164" s="53"/>
      <c r="P1164" s="53"/>
      <c r="Q1164" s="53"/>
      <c r="R1164" s="53"/>
      <c r="S1164" s="53"/>
      <c r="T1164" s="53"/>
      <c r="U1164" s="53"/>
      <c r="V1164" s="53"/>
      <c r="W1164" s="53"/>
      <c r="X1164" s="54"/>
      <c r="Y1164" s="55"/>
      <c r="Z1164" s="54"/>
      <c r="AA1164" s="55"/>
      <c r="AB1164" s="55"/>
      <c r="AC1164" s="55">
        <f>2*M1164</f>
        <v>14</v>
      </c>
      <c r="AD1164" s="54"/>
    </row>
    <row r="1165" spans="1:85" outlineLevel="1" x14ac:dyDescent="0.15">
      <c r="A1165" s="57"/>
      <c r="B1165" s="52"/>
      <c r="C1165" s="58"/>
      <c r="D1165" s="52"/>
      <c r="E1165" s="52"/>
      <c r="F1165" s="52"/>
      <c r="G1165" s="88" t="s">
        <v>3224</v>
      </c>
      <c r="H1165" s="78"/>
      <c r="I1165" s="52"/>
      <c r="J1165" s="52"/>
      <c r="K1165" s="52"/>
      <c r="L1165" s="52"/>
      <c r="M1165" s="53"/>
      <c r="N1165" s="53"/>
      <c r="O1165" s="53"/>
      <c r="P1165" s="53"/>
      <c r="Q1165" s="53"/>
      <c r="R1165" s="53"/>
      <c r="S1165" s="53"/>
      <c r="T1165" s="53"/>
      <c r="U1165" s="53"/>
      <c r="V1165" s="53"/>
      <c r="W1165" s="53"/>
      <c r="X1165" s="54"/>
      <c r="Y1165" s="55"/>
      <c r="Z1165" s="54"/>
      <c r="AA1165" s="55"/>
      <c r="AB1165" s="55"/>
      <c r="AC1165" s="55">
        <f>SUBTOTAL(9,AC1161:AC1164)</f>
        <v>183.75898520084567</v>
      </c>
      <c r="AD1165" s="54"/>
    </row>
    <row r="1166" spans="1:85" outlineLevel="2" x14ac:dyDescent="0.15">
      <c r="A1166" s="10">
        <v>2014</v>
      </c>
      <c r="B1166" s="21" t="s">
        <v>1347</v>
      </c>
      <c r="C1166" s="26" t="s">
        <v>1348</v>
      </c>
      <c r="D1166" s="21" t="s">
        <v>1379</v>
      </c>
      <c r="E1166" s="19" t="s">
        <v>2530</v>
      </c>
      <c r="F1166" s="10" t="s">
        <v>2531</v>
      </c>
      <c r="G1166" s="56" t="s">
        <v>2737</v>
      </c>
      <c r="H1166" s="74" t="s">
        <v>2736</v>
      </c>
      <c r="I1166" s="52"/>
      <c r="J1166" s="52"/>
      <c r="K1166" s="52"/>
      <c r="L1166" s="52"/>
      <c r="M1166" s="51">
        <v>2</v>
      </c>
      <c r="N1166" s="53"/>
      <c r="O1166" s="53"/>
      <c r="P1166" s="53"/>
      <c r="Q1166" s="53"/>
      <c r="R1166" s="53"/>
      <c r="S1166" s="53"/>
      <c r="T1166" s="53"/>
      <c r="U1166" s="53"/>
      <c r="V1166" s="53"/>
      <c r="W1166" s="53"/>
      <c r="X1166" s="54"/>
      <c r="Y1166" s="55"/>
      <c r="Z1166" s="54"/>
      <c r="AA1166" s="55"/>
      <c r="AB1166" s="55"/>
      <c r="AC1166" s="28">
        <f>0.3*13*M1166</f>
        <v>7.8</v>
      </c>
      <c r="AD1166" s="54"/>
    </row>
    <row r="1167" spans="1:85" outlineLevel="2" x14ac:dyDescent="0.15">
      <c r="A1167" s="57"/>
      <c r="B1167" s="52"/>
      <c r="C1167" s="58"/>
      <c r="D1167" s="52"/>
      <c r="E1167" s="52" t="s">
        <v>2798</v>
      </c>
      <c r="F1167" s="52"/>
      <c r="G1167" s="56" t="s">
        <v>2737</v>
      </c>
      <c r="H1167" s="78" t="s">
        <v>3004</v>
      </c>
      <c r="I1167" s="52">
        <v>3</v>
      </c>
      <c r="J1167" s="52"/>
      <c r="K1167" s="52"/>
      <c r="L1167" s="52"/>
      <c r="M1167" s="53">
        <v>7</v>
      </c>
      <c r="N1167" s="53"/>
      <c r="O1167" s="53"/>
      <c r="P1167" s="53"/>
      <c r="Q1167" s="53"/>
      <c r="R1167" s="53"/>
      <c r="S1167" s="53"/>
      <c r="T1167" s="53"/>
      <c r="U1167" s="53"/>
      <c r="V1167" s="53"/>
      <c r="W1167" s="53"/>
      <c r="X1167" s="54"/>
      <c r="Y1167" s="55"/>
      <c r="Z1167" s="54"/>
      <c r="AA1167" s="55"/>
      <c r="AB1167" s="55"/>
      <c r="AC1167" s="55">
        <f>2*M1167</f>
        <v>14</v>
      </c>
      <c r="AD1167" s="54"/>
    </row>
    <row r="1168" spans="1:85" outlineLevel="1" x14ac:dyDescent="0.15">
      <c r="A1168" s="57"/>
      <c r="B1168" s="52"/>
      <c r="C1168" s="58"/>
      <c r="D1168" s="52"/>
      <c r="E1168" s="52"/>
      <c r="F1168" s="52"/>
      <c r="G1168" s="92" t="s">
        <v>3225</v>
      </c>
      <c r="H1168" s="78"/>
      <c r="I1168" s="52"/>
      <c r="J1168" s="52"/>
      <c r="K1168" s="52"/>
      <c r="L1168" s="52"/>
      <c r="M1168" s="53"/>
      <c r="N1168" s="53"/>
      <c r="O1168" s="53"/>
      <c r="P1168" s="53"/>
      <c r="Q1168" s="53"/>
      <c r="R1168" s="53"/>
      <c r="S1168" s="53"/>
      <c r="T1168" s="53"/>
      <c r="U1168" s="53"/>
      <c r="V1168" s="53"/>
      <c r="W1168" s="53"/>
      <c r="X1168" s="54"/>
      <c r="Y1168" s="55"/>
      <c r="Z1168" s="54"/>
      <c r="AA1168" s="55"/>
      <c r="AB1168" s="55"/>
      <c r="AC1168" s="55">
        <f>SUBTOTAL(9,AC1166:AC1167)</f>
        <v>21.8</v>
      </c>
      <c r="AD1168" s="54"/>
    </row>
    <row r="1169" spans="1:85" outlineLevel="2" x14ac:dyDescent="0.15">
      <c r="A1169" s="10">
        <v>2015</v>
      </c>
      <c r="B1169" s="21" t="s">
        <v>2001</v>
      </c>
      <c r="C1169" s="26" t="s">
        <v>923</v>
      </c>
      <c r="D1169" s="21" t="s">
        <v>1413</v>
      </c>
      <c r="E1169" s="21" t="s">
        <v>2280</v>
      </c>
      <c r="F1169" s="10">
        <v>3</v>
      </c>
      <c r="G1169" s="21" t="s">
        <v>720</v>
      </c>
      <c r="H1169" s="71" t="s">
        <v>721</v>
      </c>
      <c r="I1169" s="21" t="s">
        <v>23</v>
      </c>
      <c r="J1169" s="21" t="s">
        <v>24</v>
      </c>
      <c r="K1169" s="21" t="s">
        <v>25</v>
      </c>
      <c r="L1169" s="10">
        <v>47</v>
      </c>
      <c r="M1169" s="10">
        <v>67</v>
      </c>
      <c r="N1169" s="21" t="s">
        <v>1539</v>
      </c>
      <c r="O1169" s="21" t="s">
        <v>586</v>
      </c>
      <c r="P1169" s="21" t="s">
        <v>28</v>
      </c>
      <c r="Q1169" s="21" t="s">
        <v>1735</v>
      </c>
      <c r="R1169" s="21" t="s">
        <v>2112</v>
      </c>
      <c r="S1169" s="10">
        <v>1</v>
      </c>
      <c r="T1169" s="10">
        <v>48</v>
      </c>
      <c r="U1169" s="10">
        <v>48</v>
      </c>
      <c r="V1169" s="21" t="s">
        <v>31</v>
      </c>
      <c r="W1169" s="21" t="s">
        <v>31</v>
      </c>
      <c r="X1169" s="10"/>
      <c r="Y1169" s="28">
        <f>IF(M1169&lt;25,1,1+(M1169-25)/M1169)</f>
        <v>1.6268656716417911</v>
      </c>
      <c r="Z1169" s="10">
        <v>1</v>
      </c>
      <c r="AA1169" s="28">
        <f>U1169*Y1169*Z1169</f>
        <v>78.089552238805965</v>
      </c>
      <c r="AB1169" s="28"/>
      <c r="AC1169" s="28">
        <f>AA1169+AB1169</f>
        <v>78.089552238805965</v>
      </c>
      <c r="AD1169" s="10"/>
    </row>
    <row r="1170" spans="1:85" s="64" customFormat="1" outlineLevel="2" x14ac:dyDescent="0.15">
      <c r="A1170" s="10">
        <v>2015</v>
      </c>
      <c r="B1170" s="21" t="s">
        <v>2001</v>
      </c>
      <c r="C1170" s="26" t="s">
        <v>923</v>
      </c>
      <c r="D1170" s="21" t="s">
        <v>1413</v>
      </c>
      <c r="E1170" s="21" t="s">
        <v>2280</v>
      </c>
      <c r="F1170" s="10">
        <v>3</v>
      </c>
      <c r="G1170" s="21" t="s">
        <v>720</v>
      </c>
      <c r="H1170" s="71" t="s">
        <v>721</v>
      </c>
      <c r="I1170" s="21" t="s">
        <v>23</v>
      </c>
      <c r="J1170" s="21" t="s">
        <v>24</v>
      </c>
      <c r="K1170" s="21" t="s">
        <v>25</v>
      </c>
      <c r="L1170" s="10">
        <v>38</v>
      </c>
      <c r="M1170" s="10">
        <v>90</v>
      </c>
      <c r="N1170" s="21" t="s">
        <v>1425</v>
      </c>
      <c r="O1170" s="21" t="s">
        <v>586</v>
      </c>
      <c r="P1170" s="21" t="s">
        <v>28</v>
      </c>
      <c r="Q1170" s="21" t="s">
        <v>1075</v>
      </c>
      <c r="R1170" s="21" t="s">
        <v>2217</v>
      </c>
      <c r="S1170" s="10">
        <v>1</v>
      </c>
      <c r="T1170" s="10">
        <v>48</v>
      </c>
      <c r="U1170" s="10">
        <v>48</v>
      </c>
      <c r="V1170" s="21" t="s">
        <v>31</v>
      </c>
      <c r="W1170" s="21" t="s">
        <v>31</v>
      </c>
      <c r="X1170" s="10"/>
      <c r="Y1170" s="28">
        <f>IF(M1170&lt;25,1,1+(M1170-25)/M1170)</f>
        <v>1.7222222222222223</v>
      </c>
      <c r="Z1170" s="10">
        <v>1</v>
      </c>
      <c r="AA1170" s="28">
        <f>U1170*Y1170*Z1170</f>
        <v>82.666666666666671</v>
      </c>
      <c r="AB1170" s="28"/>
      <c r="AC1170" s="28">
        <f>AA1170+AB1170</f>
        <v>82.666666666666671</v>
      </c>
      <c r="AD1170" s="10"/>
    </row>
    <row r="1171" spans="1:85" outlineLevel="2" x14ac:dyDescent="0.15">
      <c r="A1171" s="10">
        <v>2016</v>
      </c>
      <c r="B1171" s="21" t="s">
        <v>918</v>
      </c>
      <c r="C1171" s="26" t="s">
        <v>919</v>
      </c>
      <c r="D1171" s="21" t="s">
        <v>1379</v>
      </c>
      <c r="E1171" s="21" t="s">
        <v>2281</v>
      </c>
      <c r="F1171" s="10">
        <v>4</v>
      </c>
      <c r="G1171" s="21" t="s">
        <v>720</v>
      </c>
      <c r="H1171" s="71" t="s">
        <v>721</v>
      </c>
      <c r="I1171" s="21" t="s">
        <v>23</v>
      </c>
      <c r="J1171" s="21" t="s">
        <v>24</v>
      </c>
      <c r="K1171" s="21" t="s">
        <v>25</v>
      </c>
      <c r="L1171" s="10">
        <v>35</v>
      </c>
      <c r="M1171" s="10">
        <v>33</v>
      </c>
      <c r="N1171" s="21" t="s">
        <v>920</v>
      </c>
      <c r="O1171" s="21" t="s">
        <v>533</v>
      </c>
      <c r="P1171" s="21" t="s">
        <v>28</v>
      </c>
      <c r="Q1171" s="21" t="s">
        <v>192</v>
      </c>
      <c r="R1171" s="21" t="s">
        <v>921</v>
      </c>
      <c r="S1171" s="10">
        <v>1</v>
      </c>
      <c r="T1171" s="10">
        <v>64</v>
      </c>
      <c r="U1171" s="10">
        <v>64</v>
      </c>
      <c r="V1171" s="21" t="s">
        <v>31</v>
      </c>
      <c r="W1171" s="21" t="s">
        <v>31</v>
      </c>
      <c r="X1171" s="10"/>
      <c r="Y1171" s="28">
        <f>IF(M1171&lt;25,1,1+(M1171-25)/M1171)</f>
        <v>1.2424242424242424</v>
      </c>
      <c r="Z1171" s="10">
        <v>2</v>
      </c>
      <c r="AA1171" s="28">
        <f>U1171*Y1171*Z1171</f>
        <v>159.03030303030303</v>
      </c>
      <c r="AB1171" s="28"/>
      <c r="AC1171" s="28">
        <f>AA1171+AB1171</f>
        <v>159.03030303030303</v>
      </c>
      <c r="AD1171" s="10"/>
    </row>
    <row r="1172" spans="1:85" outlineLevel="2" x14ac:dyDescent="0.15">
      <c r="A1172" s="10">
        <v>2014</v>
      </c>
      <c r="B1172" s="21" t="s">
        <v>718</v>
      </c>
      <c r="C1172" s="26" t="s">
        <v>719</v>
      </c>
      <c r="D1172" s="21" t="s">
        <v>1379</v>
      </c>
      <c r="E1172" s="21" t="s">
        <v>34</v>
      </c>
      <c r="F1172" s="10">
        <v>2</v>
      </c>
      <c r="G1172" s="21" t="s">
        <v>720</v>
      </c>
      <c r="H1172" s="71" t="s">
        <v>721</v>
      </c>
      <c r="I1172" s="21" t="s">
        <v>23</v>
      </c>
      <c r="J1172" s="21" t="s">
        <v>24</v>
      </c>
      <c r="K1172" s="21" t="s">
        <v>25</v>
      </c>
      <c r="L1172" s="10">
        <v>28</v>
      </c>
      <c r="M1172" s="10">
        <v>28</v>
      </c>
      <c r="N1172" s="21" t="s">
        <v>29</v>
      </c>
      <c r="O1172" s="21" t="s">
        <v>29</v>
      </c>
      <c r="P1172" s="21" t="s">
        <v>28</v>
      </c>
      <c r="Q1172" s="21" t="s">
        <v>722</v>
      </c>
      <c r="R1172" s="21" t="s">
        <v>723</v>
      </c>
      <c r="S1172" s="10">
        <v>1</v>
      </c>
      <c r="T1172" s="21" t="s">
        <v>31</v>
      </c>
      <c r="U1172" s="10">
        <v>2</v>
      </c>
      <c r="V1172" s="21" t="s">
        <v>31</v>
      </c>
      <c r="W1172" s="21" t="s">
        <v>31</v>
      </c>
      <c r="X1172" s="10"/>
      <c r="Y1172" s="28">
        <f>IF(M1172&lt;25,1,1+(M1172-25)/M1172)</f>
        <v>1.1071428571428572</v>
      </c>
      <c r="Z1172" s="10"/>
      <c r="AA1172" s="28"/>
      <c r="AB1172" s="28"/>
      <c r="AC1172" s="28">
        <f>32*Y1172*F1172</f>
        <v>70.857142857142861</v>
      </c>
      <c r="AD1172" s="10" t="s">
        <v>2273</v>
      </c>
    </row>
    <row r="1173" spans="1:85" outlineLevel="2" x14ac:dyDescent="0.15">
      <c r="A1173" s="10"/>
      <c r="B1173" s="10"/>
      <c r="C1173" s="25"/>
      <c r="D1173" s="10"/>
      <c r="E1173" s="27" t="s">
        <v>2320</v>
      </c>
      <c r="F1173" s="10"/>
      <c r="G1173" s="21" t="s">
        <v>720</v>
      </c>
      <c r="H1173" s="72" t="s">
        <v>721</v>
      </c>
      <c r="I1173" s="10"/>
      <c r="J1173" s="10"/>
      <c r="K1173" s="10"/>
      <c r="L1173" s="10"/>
      <c r="M1173" s="29">
        <v>4</v>
      </c>
      <c r="N1173" s="10"/>
      <c r="O1173" s="10"/>
      <c r="P1173" s="10"/>
      <c r="Q1173" s="10"/>
      <c r="R1173" s="10"/>
      <c r="S1173" s="10"/>
      <c r="T1173" s="10"/>
      <c r="U1173" s="10"/>
      <c r="V1173" s="10"/>
      <c r="W1173" s="10"/>
      <c r="X1173" s="10"/>
      <c r="Y1173" s="28"/>
      <c r="Z1173" s="10"/>
      <c r="AA1173" s="28"/>
      <c r="AB1173" s="28"/>
      <c r="AC1173" s="28">
        <f>M1173*14</f>
        <v>56</v>
      </c>
      <c r="AD1173" s="10"/>
    </row>
    <row r="1174" spans="1:85" outlineLevel="2" x14ac:dyDescent="0.15">
      <c r="A1174" s="57"/>
      <c r="B1174" s="52"/>
      <c r="C1174" s="58"/>
      <c r="D1174" s="52"/>
      <c r="E1174" s="52" t="s">
        <v>2798</v>
      </c>
      <c r="F1174" s="52"/>
      <c r="G1174" s="21" t="s">
        <v>720</v>
      </c>
      <c r="H1174" s="78" t="s">
        <v>3005</v>
      </c>
      <c r="I1174" s="52">
        <v>4</v>
      </c>
      <c r="J1174" s="52"/>
      <c r="K1174" s="52"/>
      <c r="L1174" s="52"/>
      <c r="M1174" s="53">
        <v>8</v>
      </c>
      <c r="N1174" s="53"/>
      <c r="O1174" s="53"/>
      <c r="P1174" s="53"/>
      <c r="Q1174" s="53"/>
      <c r="R1174" s="53"/>
      <c r="S1174" s="53"/>
      <c r="T1174" s="53"/>
      <c r="U1174" s="53"/>
      <c r="V1174" s="53"/>
      <c r="W1174" s="53"/>
      <c r="X1174" s="54"/>
      <c r="Y1174" s="55"/>
      <c r="Z1174" s="54"/>
      <c r="AA1174" s="55"/>
      <c r="AB1174" s="55"/>
      <c r="AC1174" s="55">
        <f>2*M1174</f>
        <v>16</v>
      </c>
      <c r="AD1174" s="54"/>
    </row>
    <row r="1175" spans="1:85" outlineLevel="1" x14ac:dyDescent="0.15">
      <c r="A1175" s="57"/>
      <c r="B1175" s="52"/>
      <c r="C1175" s="58"/>
      <c r="D1175" s="52"/>
      <c r="E1175" s="52"/>
      <c r="F1175" s="52"/>
      <c r="G1175" s="88" t="s">
        <v>3226</v>
      </c>
      <c r="H1175" s="78"/>
      <c r="I1175" s="52"/>
      <c r="J1175" s="52"/>
      <c r="K1175" s="52"/>
      <c r="L1175" s="52"/>
      <c r="M1175" s="53"/>
      <c r="N1175" s="53"/>
      <c r="O1175" s="53"/>
      <c r="P1175" s="53"/>
      <c r="Q1175" s="53"/>
      <c r="R1175" s="53"/>
      <c r="S1175" s="53"/>
      <c r="T1175" s="53"/>
      <c r="U1175" s="53"/>
      <c r="V1175" s="53"/>
      <c r="W1175" s="53"/>
      <c r="X1175" s="54"/>
      <c r="Y1175" s="55"/>
      <c r="Z1175" s="54"/>
      <c r="AA1175" s="55"/>
      <c r="AB1175" s="55"/>
      <c r="AC1175" s="55">
        <f>SUBTOTAL(9,AC1169:AC1174)</f>
        <v>462.64366479291857</v>
      </c>
      <c r="AD1175" s="54"/>
    </row>
    <row r="1176" spans="1:85" outlineLevel="2" x14ac:dyDescent="0.15">
      <c r="A1176" s="21">
        <v>2016</v>
      </c>
      <c r="B1176" s="21" t="s">
        <v>724</v>
      </c>
      <c r="C1176" s="21" t="s">
        <v>725</v>
      </c>
      <c r="D1176" s="21"/>
      <c r="E1176" s="21" t="s">
        <v>2578</v>
      </c>
      <c r="F1176" s="21"/>
      <c r="G1176" s="21" t="s">
        <v>2746</v>
      </c>
      <c r="H1176" s="71" t="s">
        <v>2317</v>
      </c>
      <c r="I1176" s="21"/>
      <c r="J1176" s="21"/>
      <c r="K1176" s="21"/>
      <c r="L1176" s="21"/>
      <c r="M1176" s="21"/>
      <c r="N1176" s="21"/>
      <c r="O1176" s="21"/>
      <c r="P1176" s="21"/>
      <c r="Q1176" s="21"/>
      <c r="R1176" s="21"/>
      <c r="S1176" s="21"/>
      <c r="T1176" s="21"/>
      <c r="U1176" s="21"/>
      <c r="V1176" s="21"/>
      <c r="W1176" s="21"/>
      <c r="X1176" s="21"/>
      <c r="Y1176" s="21"/>
      <c r="Z1176" s="21"/>
      <c r="AA1176" s="21"/>
      <c r="AB1176" s="21"/>
      <c r="AC1176" s="21">
        <v>40</v>
      </c>
      <c r="AD1176" s="21" t="s">
        <v>2745</v>
      </c>
    </row>
    <row r="1177" spans="1:85" outlineLevel="2" x14ac:dyDescent="0.15">
      <c r="A1177" s="10"/>
      <c r="B1177" s="10"/>
      <c r="C1177" s="25"/>
      <c r="D1177" s="10"/>
      <c r="E1177" s="27" t="s">
        <v>2320</v>
      </c>
      <c r="F1177" s="10"/>
      <c r="G1177" s="21" t="s">
        <v>2746</v>
      </c>
      <c r="H1177" s="72" t="s">
        <v>2317</v>
      </c>
      <c r="I1177" s="10"/>
      <c r="J1177" s="10"/>
      <c r="K1177" s="10"/>
      <c r="L1177" s="10"/>
      <c r="M1177" s="29">
        <v>6</v>
      </c>
      <c r="N1177" s="10"/>
      <c r="O1177" s="10"/>
      <c r="P1177" s="10"/>
      <c r="Q1177" s="10"/>
      <c r="R1177" s="10"/>
      <c r="S1177" s="10"/>
      <c r="T1177" s="10"/>
      <c r="U1177" s="10"/>
      <c r="V1177" s="10"/>
      <c r="W1177" s="10"/>
      <c r="X1177" s="10"/>
      <c r="Y1177" s="28"/>
      <c r="Z1177" s="10"/>
      <c r="AA1177" s="28"/>
      <c r="AB1177" s="28"/>
      <c r="AC1177" s="28">
        <f>M1177*14</f>
        <v>84</v>
      </c>
      <c r="AD1177" s="10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</row>
    <row r="1178" spans="1:85" outlineLevel="2" x14ac:dyDescent="0.15">
      <c r="A1178" s="10">
        <v>2016</v>
      </c>
      <c r="B1178" s="21" t="s">
        <v>591</v>
      </c>
      <c r="C1178" s="26" t="s">
        <v>592</v>
      </c>
      <c r="D1178" s="21" t="s">
        <v>1379</v>
      </c>
      <c r="E1178" s="21" t="s">
        <v>2280</v>
      </c>
      <c r="F1178" s="10">
        <v>4</v>
      </c>
      <c r="G1178" s="21" t="s">
        <v>2746</v>
      </c>
      <c r="H1178" s="72" t="s">
        <v>2317</v>
      </c>
      <c r="I1178" s="21" t="s">
        <v>41</v>
      </c>
      <c r="J1178" s="21" t="s">
        <v>24</v>
      </c>
      <c r="K1178" s="21" t="s">
        <v>80</v>
      </c>
      <c r="L1178" s="10">
        <v>133</v>
      </c>
      <c r="M1178" s="10">
        <v>95</v>
      </c>
      <c r="N1178" s="21" t="s">
        <v>618</v>
      </c>
      <c r="O1178" s="21" t="s">
        <v>596</v>
      </c>
      <c r="P1178" s="21" t="s">
        <v>28</v>
      </c>
      <c r="Q1178" s="21" t="s">
        <v>620</v>
      </c>
      <c r="R1178" s="21" t="s">
        <v>621</v>
      </c>
      <c r="S1178" s="10">
        <v>1</v>
      </c>
      <c r="T1178" s="10">
        <v>64</v>
      </c>
      <c r="U1178" s="10">
        <v>64</v>
      </c>
      <c r="V1178" s="21" t="s">
        <v>31</v>
      </c>
      <c r="W1178" s="21" t="s">
        <v>31</v>
      </c>
      <c r="X1178" s="10"/>
      <c r="Y1178" s="28">
        <f>IF(M1178&lt;25,1,1+(M1178-25)/M1178)</f>
        <v>1.736842105263158</v>
      </c>
      <c r="Z1178" s="10">
        <v>1</v>
      </c>
      <c r="AA1178" s="28">
        <f>U1178*Y1178*Z1178</f>
        <v>111.15789473684211</v>
      </c>
      <c r="AB1178" s="28"/>
      <c r="AC1178" s="28">
        <f>AA1178+AB1178</f>
        <v>111.15789473684211</v>
      </c>
      <c r="AD1178" s="10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</row>
    <row r="1179" spans="1:85" outlineLevel="2" x14ac:dyDescent="0.15">
      <c r="A1179" s="10">
        <v>2016</v>
      </c>
      <c r="B1179" s="21" t="s">
        <v>591</v>
      </c>
      <c r="C1179" s="26" t="s">
        <v>592</v>
      </c>
      <c r="D1179" s="21" t="s">
        <v>1379</v>
      </c>
      <c r="E1179" s="21" t="s">
        <v>2280</v>
      </c>
      <c r="F1179" s="10">
        <v>4</v>
      </c>
      <c r="G1179" s="21" t="s">
        <v>2746</v>
      </c>
      <c r="H1179" s="72" t="s">
        <v>2317</v>
      </c>
      <c r="I1179" s="21" t="s">
        <v>41</v>
      </c>
      <c r="J1179" s="21" t="s">
        <v>24</v>
      </c>
      <c r="K1179" s="21" t="s">
        <v>80</v>
      </c>
      <c r="L1179" s="10">
        <v>75</v>
      </c>
      <c r="M1179" s="10">
        <v>67</v>
      </c>
      <c r="N1179" s="21" t="s">
        <v>615</v>
      </c>
      <c r="O1179" s="21" t="s">
        <v>596</v>
      </c>
      <c r="P1179" s="21" t="s">
        <v>28</v>
      </c>
      <c r="Q1179" s="21" t="s">
        <v>622</v>
      </c>
      <c r="R1179" s="21" t="s">
        <v>623</v>
      </c>
      <c r="S1179" s="10">
        <v>1</v>
      </c>
      <c r="T1179" s="10">
        <v>64</v>
      </c>
      <c r="U1179" s="10">
        <v>64</v>
      </c>
      <c r="V1179" s="21" t="s">
        <v>31</v>
      </c>
      <c r="W1179" s="21" t="s">
        <v>31</v>
      </c>
      <c r="X1179" s="10"/>
      <c r="Y1179" s="28">
        <f>IF(M1179&lt;25,1,1+(M1179-25)/M1179)</f>
        <v>1.6268656716417911</v>
      </c>
      <c r="Z1179" s="10">
        <v>1</v>
      </c>
      <c r="AA1179" s="28">
        <f>U1179*Y1179*Z1179</f>
        <v>104.11940298507463</v>
      </c>
      <c r="AB1179" s="28"/>
      <c r="AC1179" s="28">
        <f>AA1179+AB1179</f>
        <v>104.11940298507463</v>
      </c>
      <c r="AD1179" s="10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</row>
    <row r="1180" spans="1:85" outlineLevel="2" x14ac:dyDescent="0.15">
      <c r="A1180" s="10">
        <v>2015</v>
      </c>
      <c r="B1180" s="21" t="s">
        <v>1068</v>
      </c>
      <c r="C1180" s="26" t="s">
        <v>1069</v>
      </c>
      <c r="D1180" s="21" t="s">
        <v>1413</v>
      </c>
      <c r="E1180" s="21" t="s">
        <v>2280</v>
      </c>
      <c r="F1180" s="10">
        <v>3</v>
      </c>
      <c r="G1180" s="21" t="s">
        <v>2746</v>
      </c>
      <c r="H1180" s="72" t="s">
        <v>2317</v>
      </c>
      <c r="I1180" s="21" t="s">
        <v>41</v>
      </c>
      <c r="J1180" s="21" t="s">
        <v>24</v>
      </c>
      <c r="K1180" s="21" t="s">
        <v>80</v>
      </c>
      <c r="L1180" s="10">
        <v>27</v>
      </c>
      <c r="M1180" s="10">
        <v>54</v>
      </c>
      <c r="N1180" s="21" t="s">
        <v>1986</v>
      </c>
      <c r="O1180" s="21" t="s">
        <v>645</v>
      </c>
      <c r="P1180" s="21" t="s">
        <v>28</v>
      </c>
      <c r="Q1180" s="21" t="s">
        <v>1735</v>
      </c>
      <c r="R1180" s="21" t="s">
        <v>1987</v>
      </c>
      <c r="S1180" s="10">
        <v>1</v>
      </c>
      <c r="T1180" s="10">
        <v>48</v>
      </c>
      <c r="U1180" s="10">
        <v>48</v>
      </c>
      <c r="V1180" s="21" t="s">
        <v>31</v>
      </c>
      <c r="W1180" s="21" t="s">
        <v>31</v>
      </c>
      <c r="X1180" s="10"/>
      <c r="Y1180" s="28">
        <f>IF(M1180&lt;25,1,1+(M1180-25)/M1180)</f>
        <v>1.5370370370370372</v>
      </c>
      <c r="Z1180" s="10">
        <v>1</v>
      </c>
      <c r="AA1180" s="28">
        <f>U1180*Y1180*Z1180</f>
        <v>73.777777777777786</v>
      </c>
      <c r="AB1180" s="28"/>
      <c r="AC1180" s="28">
        <f>AA1180+AB1180</f>
        <v>73.777777777777786</v>
      </c>
      <c r="AD1180" s="1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</row>
    <row r="1181" spans="1:85" outlineLevel="2" x14ac:dyDescent="0.15">
      <c r="A1181" s="10">
        <v>2015</v>
      </c>
      <c r="B1181" s="21" t="s">
        <v>1068</v>
      </c>
      <c r="C1181" s="26" t="s">
        <v>1069</v>
      </c>
      <c r="D1181" s="21" t="s">
        <v>1413</v>
      </c>
      <c r="E1181" s="21" t="s">
        <v>2280</v>
      </c>
      <c r="F1181" s="10">
        <v>3</v>
      </c>
      <c r="G1181" s="21" t="s">
        <v>2746</v>
      </c>
      <c r="H1181" s="72" t="s">
        <v>2317</v>
      </c>
      <c r="I1181" s="21" t="s">
        <v>41</v>
      </c>
      <c r="J1181" s="21" t="s">
        <v>24</v>
      </c>
      <c r="K1181" s="21" t="s">
        <v>80</v>
      </c>
      <c r="L1181" s="10">
        <v>20</v>
      </c>
      <c r="M1181" s="10">
        <v>33</v>
      </c>
      <c r="N1181" s="21" t="s">
        <v>1449</v>
      </c>
      <c r="O1181" s="21" t="s">
        <v>645</v>
      </c>
      <c r="P1181" s="21" t="s">
        <v>28</v>
      </c>
      <c r="Q1181" s="21" t="s">
        <v>1735</v>
      </c>
      <c r="R1181" s="21" t="s">
        <v>1736</v>
      </c>
      <c r="S1181" s="10">
        <v>1</v>
      </c>
      <c r="T1181" s="10">
        <v>48</v>
      </c>
      <c r="U1181" s="10">
        <v>48</v>
      </c>
      <c r="V1181" s="21" t="s">
        <v>31</v>
      </c>
      <c r="W1181" s="21" t="s">
        <v>31</v>
      </c>
      <c r="X1181" s="10"/>
      <c r="Y1181" s="28">
        <f>IF(M1181&lt;25,1,1+(M1181-25)/M1181)</f>
        <v>1.2424242424242424</v>
      </c>
      <c r="Z1181" s="10">
        <v>1</v>
      </c>
      <c r="AA1181" s="28">
        <f>U1181*Y1181*Z1181</f>
        <v>59.63636363636364</v>
      </c>
      <c r="AB1181" s="28"/>
      <c r="AC1181" s="28">
        <f>AA1181+AB1181</f>
        <v>59.63636363636364</v>
      </c>
      <c r="AD1181" s="10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</row>
    <row r="1182" spans="1:85" outlineLevel="2" x14ac:dyDescent="0.15">
      <c r="A1182" s="10">
        <v>2015</v>
      </c>
      <c r="B1182" s="21" t="s">
        <v>1068</v>
      </c>
      <c r="C1182" s="26" t="s">
        <v>1069</v>
      </c>
      <c r="D1182" s="21" t="s">
        <v>1379</v>
      </c>
      <c r="E1182" s="21" t="s">
        <v>2280</v>
      </c>
      <c r="F1182" s="10">
        <v>3</v>
      </c>
      <c r="G1182" s="21" t="s">
        <v>2746</v>
      </c>
      <c r="H1182" s="72" t="s">
        <v>2317</v>
      </c>
      <c r="I1182" s="21" t="s">
        <v>41</v>
      </c>
      <c r="J1182" s="21" t="s">
        <v>24</v>
      </c>
      <c r="K1182" s="21" t="s">
        <v>80</v>
      </c>
      <c r="L1182" s="10">
        <v>44</v>
      </c>
      <c r="M1182" s="10">
        <v>65</v>
      </c>
      <c r="N1182" s="21" t="s">
        <v>46</v>
      </c>
      <c r="O1182" s="21" t="s">
        <v>1074</v>
      </c>
      <c r="P1182" s="21" t="s">
        <v>28</v>
      </c>
      <c r="Q1182" s="21" t="s">
        <v>1075</v>
      </c>
      <c r="R1182" s="21" t="s">
        <v>1076</v>
      </c>
      <c r="S1182" s="10">
        <v>1</v>
      </c>
      <c r="T1182" s="10">
        <v>48</v>
      </c>
      <c r="U1182" s="10">
        <v>48</v>
      </c>
      <c r="V1182" s="21" t="s">
        <v>31</v>
      </c>
      <c r="W1182" s="21" t="s">
        <v>31</v>
      </c>
      <c r="X1182" s="10"/>
      <c r="Y1182" s="28">
        <f>IF(M1182&lt;25,1,1+(M1182-25)/M1182)</f>
        <v>1.6153846153846154</v>
      </c>
      <c r="Z1182" s="10">
        <v>1</v>
      </c>
      <c r="AA1182" s="28">
        <f>U1182*Y1182*Z1182</f>
        <v>77.538461538461547</v>
      </c>
      <c r="AB1182" s="28"/>
      <c r="AC1182" s="28">
        <f>AA1182+AB1182</f>
        <v>77.538461538461547</v>
      </c>
      <c r="AD1182" s="10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</row>
    <row r="1183" spans="1:85" s="35" customFormat="1" outlineLevel="2" x14ac:dyDescent="0.15">
      <c r="A1183" s="57"/>
      <c r="B1183" s="52"/>
      <c r="C1183" s="58"/>
      <c r="D1183" s="52"/>
      <c r="E1183" s="52" t="s">
        <v>2798</v>
      </c>
      <c r="F1183" s="52"/>
      <c r="G1183" s="21" t="s">
        <v>2746</v>
      </c>
      <c r="H1183" s="78" t="s">
        <v>3006</v>
      </c>
      <c r="I1183" s="52"/>
      <c r="J1183" s="52"/>
      <c r="K1183" s="52"/>
      <c r="L1183" s="52"/>
      <c r="M1183" s="53">
        <v>5</v>
      </c>
      <c r="N1183" s="53"/>
      <c r="O1183" s="53"/>
      <c r="P1183" s="53"/>
      <c r="Q1183" s="53"/>
      <c r="R1183" s="53"/>
      <c r="S1183" s="53"/>
      <c r="T1183" s="53"/>
      <c r="U1183" s="53"/>
      <c r="V1183" s="53"/>
      <c r="W1183" s="53"/>
      <c r="X1183" s="54"/>
      <c r="Y1183" s="55"/>
      <c r="Z1183" s="54"/>
      <c r="AA1183" s="55"/>
      <c r="AB1183" s="55"/>
      <c r="AC1183" s="55">
        <f>2*M1183</f>
        <v>10</v>
      </c>
      <c r="AD1183" s="54"/>
      <c r="AE1183" s="42"/>
      <c r="AF1183" s="43"/>
      <c r="AG1183" s="43"/>
      <c r="AH1183" s="43"/>
      <c r="AI1183" s="43"/>
      <c r="AJ1183" s="43"/>
      <c r="AK1183" s="43"/>
      <c r="AL1183" s="43"/>
      <c r="AM1183" s="43"/>
      <c r="AN1183" s="43"/>
      <c r="AO1183" s="43"/>
      <c r="AP1183" s="43"/>
      <c r="AQ1183" s="43"/>
      <c r="AR1183" s="43"/>
      <c r="AS1183" s="43"/>
      <c r="AT1183" s="43"/>
      <c r="AU1183" s="43"/>
      <c r="AV1183" s="43"/>
      <c r="AW1183" s="43"/>
      <c r="AX1183" s="43"/>
      <c r="AY1183" s="43"/>
      <c r="AZ1183" s="41"/>
    </row>
    <row r="1184" spans="1:85" s="43" customFormat="1" outlineLevel="1" x14ac:dyDescent="0.15">
      <c r="A1184" s="57"/>
      <c r="B1184" s="52"/>
      <c r="C1184" s="58"/>
      <c r="D1184" s="52"/>
      <c r="E1184" s="52"/>
      <c r="F1184" s="52"/>
      <c r="G1184" s="88" t="s">
        <v>3227</v>
      </c>
      <c r="H1184" s="78"/>
      <c r="I1184" s="52"/>
      <c r="J1184" s="52"/>
      <c r="K1184" s="52"/>
      <c r="L1184" s="52"/>
      <c r="M1184" s="53"/>
      <c r="N1184" s="53"/>
      <c r="O1184" s="53"/>
      <c r="P1184" s="53"/>
      <c r="Q1184" s="53"/>
      <c r="R1184" s="53"/>
      <c r="S1184" s="53"/>
      <c r="T1184" s="53"/>
      <c r="U1184" s="53"/>
      <c r="V1184" s="53"/>
      <c r="W1184" s="53"/>
      <c r="X1184" s="54"/>
      <c r="Y1184" s="55"/>
      <c r="Z1184" s="54"/>
      <c r="AA1184" s="55"/>
      <c r="AB1184" s="55"/>
      <c r="AC1184" s="55">
        <f>SUBTOTAL(9,AC1176:AC1183)</f>
        <v>560.22990067451974</v>
      </c>
      <c r="AD1184" s="54"/>
      <c r="AE1184" s="42"/>
    </row>
    <row r="1185" spans="1:30" outlineLevel="2" x14ac:dyDescent="0.15">
      <c r="A1185" s="10">
        <v>2016</v>
      </c>
      <c r="B1185" s="21" t="s">
        <v>585</v>
      </c>
      <c r="C1185" s="26" t="s">
        <v>576</v>
      </c>
      <c r="D1185" s="21" t="s">
        <v>1379</v>
      </c>
      <c r="E1185" s="21" t="s">
        <v>2280</v>
      </c>
      <c r="F1185" s="10">
        <v>3</v>
      </c>
      <c r="G1185" s="21" t="s">
        <v>582</v>
      </c>
      <c r="H1185" s="71" t="s">
        <v>583</v>
      </c>
      <c r="I1185" s="21" t="s">
        <v>41</v>
      </c>
      <c r="J1185" s="21" t="s">
        <v>24</v>
      </c>
      <c r="K1185" s="21" t="s">
        <v>80</v>
      </c>
      <c r="L1185" s="10">
        <v>50</v>
      </c>
      <c r="M1185" s="10">
        <v>55</v>
      </c>
      <c r="N1185" s="21" t="s">
        <v>87</v>
      </c>
      <c r="O1185" s="21" t="s">
        <v>586</v>
      </c>
      <c r="P1185" s="21" t="s">
        <v>28</v>
      </c>
      <c r="Q1185" s="21" t="s">
        <v>584</v>
      </c>
      <c r="R1185" s="21" t="s">
        <v>587</v>
      </c>
      <c r="S1185" s="10">
        <v>1</v>
      </c>
      <c r="T1185" s="10">
        <v>48</v>
      </c>
      <c r="U1185" s="10">
        <v>48</v>
      </c>
      <c r="V1185" s="21" t="s">
        <v>31</v>
      </c>
      <c r="W1185" s="21" t="s">
        <v>31</v>
      </c>
      <c r="X1185" s="10"/>
      <c r="Y1185" s="28">
        <f>IF(M1185&lt;25,1,1+(M1185-25)/M1185)</f>
        <v>1.5454545454545454</v>
      </c>
      <c r="Z1185" s="10">
        <v>1</v>
      </c>
      <c r="AA1185" s="28">
        <f>U1185*Y1185*Z1185</f>
        <v>74.181818181818187</v>
      </c>
      <c r="AB1185" s="28"/>
      <c r="AC1185" s="28">
        <f>AA1185+AB1185</f>
        <v>74.181818181818187</v>
      </c>
      <c r="AD1185" s="10"/>
    </row>
    <row r="1186" spans="1:30" outlineLevel="2" x14ac:dyDescent="0.15">
      <c r="A1186" s="10">
        <v>2015</v>
      </c>
      <c r="B1186" s="21" t="s">
        <v>1068</v>
      </c>
      <c r="C1186" s="26" t="s">
        <v>1069</v>
      </c>
      <c r="D1186" s="21" t="s">
        <v>1413</v>
      </c>
      <c r="E1186" s="21" t="s">
        <v>2280</v>
      </c>
      <c r="F1186" s="10">
        <v>3</v>
      </c>
      <c r="G1186" s="21" t="s">
        <v>582</v>
      </c>
      <c r="H1186" s="71" t="s">
        <v>583</v>
      </c>
      <c r="I1186" s="21" t="s">
        <v>41</v>
      </c>
      <c r="J1186" s="21" t="s">
        <v>24</v>
      </c>
      <c r="K1186" s="21" t="s">
        <v>80</v>
      </c>
      <c r="L1186" s="10">
        <v>60</v>
      </c>
      <c r="M1186" s="10">
        <v>70</v>
      </c>
      <c r="N1186" s="21" t="s">
        <v>1986</v>
      </c>
      <c r="O1186" s="21" t="s">
        <v>2118</v>
      </c>
      <c r="P1186" s="21" t="s">
        <v>28</v>
      </c>
      <c r="Q1186" s="21" t="s">
        <v>1852</v>
      </c>
      <c r="R1186" s="21" t="s">
        <v>2120</v>
      </c>
      <c r="S1186" s="10">
        <v>1</v>
      </c>
      <c r="T1186" s="10">
        <v>48</v>
      </c>
      <c r="U1186" s="10">
        <v>48</v>
      </c>
      <c r="V1186" s="21" t="s">
        <v>31</v>
      </c>
      <c r="W1186" s="21" t="s">
        <v>31</v>
      </c>
      <c r="X1186" s="10"/>
      <c r="Y1186" s="28">
        <f>IF(M1186&lt;25,1,1+(M1186-25)/M1186)</f>
        <v>1.6428571428571428</v>
      </c>
      <c r="Z1186" s="10">
        <v>1</v>
      </c>
      <c r="AA1186" s="28">
        <f>U1186*Y1186*Z1186</f>
        <v>78.857142857142861</v>
      </c>
      <c r="AB1186" s="28"/>
      <c r="AC1186" s="28">
        <f>AA1186+AB1186</f>
        <v>78.857142857142861</v>
      </c>
      <c r="AD1186" s="10"/>
    </row>
    <row r="1187" spans="1:30" outlineLevel="2" x14ac:dyDescent="0.15">
      <c r="A1187" s="10">
        <v>2015</v>
      </c>
      <c r="B1187" s="21" t="s">
        <v>1068</v>
      </c>
      <c r="C1187" s="26" t="s">
        <v>1069</v>
      </c>
      <c r="D1187" s="21" t="s">
        <v>1413</v>
      </c>
      <c r="E1187" s="21" t="s">
        <v>2280</v>
      </c>
      <c r="F1187" s="10">
        <v>3</v>
      </c>
      <c r="G1187" s="21" t="s">
        <v>582</v>
      </c>
      <c r="H1187" s="71" t="s">
        <v>583</v>
      </c>
      <c r="I1187" s="21" t="s">
        <v>41</v>
      </c>
      <c r="J1187" s="21" t="s">
        <v>24</v>
      </c>
      <c r="K1187" s="21" t="s">
        <v>80</v>
      </c>
      <c r="L1187" s="10">
        <v>60</v>
      </c>
      <c r="M1187" s="10">
        <v>70</v>
      </c>
      <c r="N1187" s="21" t="s">
        <v>1449</v>
      </c>
      <c r="O1187" s="21" t="s">
        <v>2118</v>
      </c>
      <c r="P1187" s="21" t="s">
        <v>28</v>
      </c>
      <c r="Q1187" s="21" t="s">
        <v>1852</v>
      </c>
      <c r="R1187" s="21" t="s">
        <v>2119</v>
      </c>
      <c r="S1187" s="10">
        <v>1</v>
      </c>
      <c r="T1187" s="10">
        <v>48</v>
      </c>
      <c r="U1187" s="10">
        <v>48</v>
      </c>
      <c r="V1187" s="21" t="s">
        <v>31</v>
      </c>
      <c r="W1187" s="21" t="s">
        <v>31</v>
      </c>
      <c r="X1187" s="10"/>
      <c r="Y1187" s="28">
        <f>IF(M1187&lt;25,1,1+(M1187-25)/M1187)</f>
        <v>1.6428571428571428</v>
      </c>
      <c r="Z1187" s="10">
        <v>1</v>
      </c>
      <c r="AA1187" s="28">
        <f>U1187*Y1187*Z1187</f>
        <v>78.857142857142861</v>
      </c>
      <c r="AB1187" s="28"/>
      <c r="AC1187" s="28">
        <f>AA1187+AB1187</f>
        <v>78.857142857142861</v>
      </c>
      <c r="AD1187" s="10"/>
    </row>
    <row r="1188" spans="1:30" outlineLevel="2" x14ac:dyDescent="0.15">
      <c r="A1188" s="10"/>
      <c r="B1188" s="10"/>
      <c r="C1188" s="25"/>
      <c r="D1188" s="10"/>
      <c r="E1188" s="27" t="s">
        <v>2320</v>
      </c>
      <c r="F1188" s="10"/>
      <c r="G1188" s="21" t="s">
        <v>582</v>
      </c>
      <c r="H1188" s="72" t="s">
        <v>583</v>
      </c>
      <c r="I1188" s="10"/>
      <c r="J1188" s="10"/>
      <c r="K1188" s="10"/>
      <c r="L1188" s="10"/>
      <c r="M1188" s="29">
        <v>6</v>
      </c>
      <c r="N1188" s="10"/>
      <c r="O1188" s="10"/>
      <c r="P1188" s="10"/>
      <c r="Q1188" s="10"/>
      <c r="R1188" s="10"/>
      <c r="S1188" s="10"/>
      <c r="T1188" s="10"/>
      <c r="U1188" s="10"/>
      <c r="V1188" s="10"/>
      <c r="W1188" s="10"/>
      <c r="X1188" s="10"/>
      <c r="Y1188" s="28"/>
      <c r="Z1188" s="10"/>
      <c r="AA1188" s="28"/>
      <c r="AB1188" s="28"/>
      <c r="AC1188" s="28">
        <f>M1188*14</f>
        <v>84</v>
      </c>
      <c r="AD1188" s="10"/>
    </row>
    <row r="1189" spans="1:30" outlineLevel="2" x14ac:dyDescent="0.15">
      <c r="A1189" s="57"/>
      <c r="B1189" s="52"/>
      <c r="C1189" s="58"/>
      <c r="D1189" s="52"/>
      <c r="E1189" s="52" t="s">
        <v>2798</v>
      </c>
      <c r="F1189" s="52"/>
      <c r="G1189" s="21" t="s">
        <v>582</v>
      </c>
      <c r="H1189" s="78" t="s">
        <v>3007</v>
      </c>
      <c r="I1189" s="52">
        <v>4</v>
      </c>
      <c r="J1189" s="52"/>
      <c r="K1189" s="52"/>
      <c r="L1189" s="52"/>
      <c r="M1189" s="53">
        <v>13</v>
      </c>
      <c r="N1189" s="53"/>
      <c r="O1189" s="53"/>
      <c r="P1189" s="53"/>
      <c r="Q1189" s="53"/>
      <c r="R1189" s="53"/>
      <c r="S1189" s="53"/>
      <c r="T1189" s="53"/>
      <c r="U1189" s="53"/>
      <c r="V1189" s="53"/>
      <c r="W1189" s="53"/>
      <c r="X1189" s="54"/>
      <c r="Y1189" s="55"/>
      <c r="Z1189" s="54"/>
      <c r="AA1189" s="55"/>
      <c r="AB1189" s="55"/>
      <c r="AC1189" s="55">
        <f>2*M1189</f>
        <v>26</v>
      </c>
      <c r="AD1189" s="54"/>
    </row>
    <row r="1190" spans="1:30" outlineLevel="1" x14ac:dyDescent="0.15">
      <c r="A1190" s="57"/>
      <c r="B1190" s="52"/>
      <c r="C1190" s="58"/>
      <c r="D1190" s="52"/>
      <c r="E1190" s="52"/>
      <c r="F1190" s="52"/>
      <c r="G1190" s="88" t="s">
        <v>3228</v>
      </c>
      <c r="H1190" s="78"/>
      <c r="I1190" s="52"/>
      <c r="J1190" s="52"/>
      <c r="K1190" s="52"/>
      <c r="L1190" s="52"/>
      <c r="M1190" s="53"/>
      <c r="N1190" s="53"/>
      <c r="O1190" s="53"/>
      <c r="P1190" s="53"/>
      <c r="Q1190" s="53"/>
      <c r="R1190" s="53"/>
      <c r="S1190" s="53"/>
      <c r="T1190" s="53"/>
      <c r="U1190" s="53"/>
      <c r="V1190" s="53"/>
      <c r="W1190" s="53"/>
      <c r="X1190" s="54"/>
      <c r="Y1190" s="55"/>
      <c r="Z1190" s="54"/>
      <c r="AA1190" s="55"/>
      <c r="AB1190" s="55"/>
      <c r="AC1190" s="55">
        <f>SUBTOTAL(9,AC1185:AC1189)</f>
        <v>341.89610389610391</v>
      </c>
      <c r="AD1190" s="54"/>
    </row>
    <row r="1191" spans="1:30" outlineLevel="2" x14ac:dyDescent="0.15">
      <c r="A1191" s="10">
        <v>2016</v>
      </c>
      <c r="B1191" s="21" t="s">
        <v>1052</v>
      </c>
      <c r="C1191" s="26" t="s">
        <v>1053</v>
      </c>
      <c r="D1191" s="21" t="s">
        <v>1379</v>
      </c>
      <c r="E1191" s="21" t="s">
        <v>139</v>
      </c>
      <c r="F1191" s="10">
        <v>3</v>
      </c>
      <c r="G1191" s="21" t="s">
        <v>219</v>
      </c>
      <c r="H1191" s="71" t="s">
        <v>220</v>
      </c>
      <c r="I1191" s="21" t="s">
        <v>23</v>
      </c>
      <c r="J1191" s="21" t="s">
        <v>24</v>
      </c>
      <c r="K1191" s="21" t="s">
        <v>25</v>
      </c>
      <c r="L1191" s="10">
        <v>100</v>
      </c>
      <c r="M1191" s="10">
        <v>13</v>
      </c>
      <c r="N1191" s="21" t="s">
        <v>949</v>
      </c>
      <c r="O1191" s="21" t="s">
        <v>1054</v>
      </c>
      <c r="P1191" s="21" t="s">
        <v>28</v>
      </c>
      <c r="Q1191" s="21" t="s">
        <v>29</v>
      </c>
      <c r="R1191" s="21" t="s">
        <v>1055</v>
      </c>
      <c r="S1191" s="10">
        <v>1</v>
      </c>
      <c r="T1191" s="10">
        <v>48</v>
      </c>
      <c r="U1191" s="10">
        <v>48</v>
      </c>
      <c r="V1191" s="21" t="s">
        <v>31</v>
      </c>
      <c r="W1191" s="21" t="s">
        <v>31</v>
      </c>
      <c r="X1191" s="10"/>
      <c r="Y1191" s="28">
        <f>IF(M1191&lt;25,1,1+(M1191-25)/M1191)</f>
        <v>1</v>
      </c>
      <c r="Z1191" s="10">
        <v>1</v>
      </c>
      <c r="AA1191" s="28"/>
      <c r="AB1191" s="28"/>
      <c r="AC1191" s="28">
        <f>T1191*Z1191</f>
        <v>48</v>
      </c>
      <c r="AD1191" s="10"/>
    </row>
    <row r="1192" spans="1:30" outlineLevel="2" x14ac:dyDescent="0.15">
      <c r="A1192" s="10">
        <v>2015</v>
      </c>
      <c r="B1192" s="21" t="s">
        <v>1241</v>
      </c>
      <c r="C1192" s="26" t="s">
        <v>1242</v>
      </c>
      <c r="D1192" s="21" t="s">
        <v>1379</v>
      </c>
      <c r="E1192" s="21" t="s">
        <v>2280</v>
      </c>
      <c r="F1192" s="10">
        <v>3</v>
      </c>
      <c r="G1192" s="21" t="s">
        <v>219</v>
      </c>
      <c r="H1192" s="71" t="s">
        <v>220</v>
      </c>
      <c r="I1192" s="21" t="s">
        <v>23</v>
      </c>
      <c r="J1192" s="21" t="s">
        <v>24</v>
      </c>
      <c r="K1192" s="21" t="s">
        <v>25</v>
      </c>
      <c r="L1192" s="10">
        <v>32</v>
      </c>
      <c r="M1192" s="10">
        <v>19</v>
      </c>
      <c r="N1192" s="21" t="s">
        <v>198</v>
      </c>
      <c r="O1192" s="21" t="s">
        <v>958</v>
      </c>
      <c r="P1192" s="21" t="s">
        <v>28</v>
      </c>
      <c r="Q1192" s="21" t="s">
        <v>860</v>
      </c>
      <c r="R1192" s="21" t="s">
        <v>1243</v>
      </c>
      <c r="S1192" s="10">
        <v>1</v>
      </c>
      <c r="T1192" s="10">
        <v>48</v>
      </c>
      <c r="U1192" s="10">
        <v>48</v>
      </c>
      <c r="V1192" s="21" t="s">
        <v>31</v>
      </c>
      <c r="W1192" s="21" t="s">
        <v>31</v>
      </c>
      <c r="X1192" s="10"/>
      <c r="Y1192" s="28">
        <f>IF(M1192&lt;25,1,1+(M1192-25)/M1192)</f>
        <v>1</v>
      </c>
      <c r="Z1192" s="10">
        <v>1</v>
      </c>
      <c r="AA1192" s="28">
        <f>U1192*Y1192*Z1192</f>
        <v>48</v>
      </c>
      <c r="AB1192" s="28"/>
      <c r="AC1192" s="28">
        <f>AA1192+AB1192</f>
        <v>48</v>
      </c>
      <c r="AD1192" s="10"/>
    </row>
    <row r="1193" spans="1:30" outlineLevel="2" x14ac:dyDescent="0.15">
      <c r="A1193" s="10">
        <v>2017</v>
      </c>
      <c r="B1193" s="21" t="s">
        <v>1343</v>
      </c>
      <c r="C1193" s="26" t="s">
        <v>1344</v>
      </c>
      <c r="D1193" s="21" t="s">
        <v>1379</v>
      </c>
      <c r="E1193" s="21" t="s">
        <v>2271</v>
      </c>
      <c r="F1193" s="10">
        <v>1</v>
      </c>
      <c r="G1193" s="21" t="s">
        <v>219</v>
      </c>
      <c r="H1193" s="71" t="s">
        <v>220</v>
      </c>
      <c r="I1193" s="21" t="s">
        <v>23</v>
      </c>
      <c r="J1193" s="21" t="s">
        <v>24</v>
      </c>
      <c r="K1193" s="21" t="s">
        <v>25</v>
      </c>
      <c r="L1193" s="10">
        <v>600</v>
      </c>
      <c r="M1193" s="10">
        <v>64</v>
      </c>
      <c r="N1193" s="21" t="s">
        <v>710</v>
      </c>
      <c r="O1193" s="21" t="s">
        <v>1345</v>
      </c>
      <c r="P1193" s="21" t="s">
        <v>28</v>
      </c>
      <c r="Q1193" s="21" t="s">
        <v>384</v>
      </c>
      <c r="R1193" s="21" t="s">
        <v>1346</v>
      </c>
      <c r="S1193" s="10">
        <v>1</v>
      </c>
      <c r="T1193" s="10">
        <v>16</v>
      </c>
      <c r="U1193" s="10">
        <v>16</v>
      </c>
      <c r="V1193" s="21" t="s">
        <v>31</v>
      </c>
      <c r="W1193" s="21" t="s">
        <v>31</v>
      </c>
      <c r="X1193" s="10"/>
      <c r="Y1193" s="28">
        <f>IF(M1193&lt;25,1,1+(M1193-25)/M1193)</f>
        <v>1.609375</v>
      </c>
      <c r="Z1193" s="10">
        <v>1</v>
      </c>
      <c r="AA1193" s="28">
        <f>U1193*Y1193*Z1193</f>
        <v>25.75</v>
      </c>
      <c r="AB1193" s="28"/>
      <c r="AC1193" s="28">
        <f>AA1193+AB1193</f>
        <v>25.75</v>
      </c>
      <c r="AD1193" s="10"/>
    </row>
    <row r="1194" spans="1:30" outlineLevel="2" x14ac:dyDescent="0.15">
      <c r="A1194" s="10">
        <v>2014</v>
      </c>
      <c r="B1194" s="21" t="s">
        <v>1519</v>
      </c>
      <c r="C1194" s="26" t="s">
        <v>1520</v>
      </c>
      <c r="D1194" s="21" t="s">
        <v>1413</v>
      </c>
      <c r="E1194" s="19" t="s">
        <v>2270</v>
      </c>
      <c r="F1194" s="10">
        <v>2</v>
      </c>
      <c r="G1194" s="21" t="s">
        <v>219</v>
      </c>
      <c r="H1194" s="71" t="s">
        <v>220</v>
      </c>
      <c r="I1194" s="21" t="s">
        <v>23</v>
      </c>
      <c r="J1194" s="21" t="s">
        <v>24</v>
      </c>
      <c r="K1194" s="21" t="s">
        <v>25</v>
      </c>
      <c r="L1194" s="10">
        <v>70</v>
      </c>
      <c r="M1194" s="10">
        <v>20</v>
      </c>
      <c r="N1194" s="21" t="s">
        <v>1383</v>
      </c>
      <c r="O1194" s="21" t="s">
        <v>425</v>
      </c>
      <c r="P1194" s="21" t="s">
        <v>28</v>
      </c>
      <c r="Q1194" s="21" t="s">
        <v>1521</v>
      </c>
      <c r="R1194" s="21" t="s">
        <v>1522</v>
      </c>
      <c r="S1194" s="10">
        <v>1</v>
      </c>
      <c r="T1194" s="10">
        <v>32</v>
      </c>
      <c r="U1194" s="10">
        <v>32</v>
      </c>
      <c r="V1194" s="21" t="s">
        <v>31</v>
      </c>
      <c r="W1194" s="21" t="s">
        <v>31</v>
      </c>
      <c r="X1194" s="10"/>
      <c r="Y1194" s="28">
        <f>IF(M1194&lt;25,1,1+(M1194-25)/M1194)</f>
        <v>1</v>
      </c>
      <c r="Z1194" s="10">
        <v>1</v>
      </c>
      <c r="AA1194" s="28">
        <f>U1194*Y1194*Z1194</f>
        <v>32</v>
      </c>
      <c r="AB1194" s="28"/>
      <c r="AC1194" s="28">
        <f>AA1194+AB1194</f>
        <v>32</v>
      </c>
      <c r="AD1194" s="10"/>
    </row>
    <row r="1195" spans="1:30" outlineLevel="2" x14ac:dyDescent="0.15">
      <c r="A1195" s="21"/>
      <c r="B1195" s="21"/>
      <c r="C1195" s="21" t="s">
        <v>1423</v>
      </c>
      <c r="D1195" s="21" t="s">
        <v>1380</v>
      </c>
      <c r="E1195" s="21" t="s">
        <v>2578</v>
      </c>
      <c r="F1195" s="21"/>
      <c r="G1195" s="21" t="s">
        <v>219</v>
      </c>
      <c r="H1195" s="71" t="s">
        <v>220</v>
      </c>
      <c r="I1195" s="21"/>
      <c r="J1195" s="21"/>
      <c r="K1195" s="21"/>
      <c r="L1195" s="21"/>
      <c r="M1195" s="21"/>
      <c r="N1195" s="21"/>
      <c r="O1195" s="21"/>
      <c r="P1195" s="21"/>
      <c r="Q1195" s="21"/>
      <c r="R1195" s="21"/>
      <c r="S1195" s="21"/>
      <c r="T1195" s="21"/>
      <c r="U1195" s="21"/>
      <c r="V1195" s="21"/>
      <c r="W1195" s="21"/>
      <c r="X1195" s="21"/>
      <c r="Y1195" s="21"/>
      <c r="Z1195" s="21"/>
      <c r="AA1195" s="21"/>
      <c r="AB1195" s="21"/>
      <c r="AC1195" s="21">
        <v>18.670000000000002</v>
      </c>
      <c r="AD1195" s="21" t="s">
        <v>2745</v>
      </c>
    </row>
    <row r="1196" spans="1:30" outlineLevel="2" x14ac:dyDescent="0.15">
      <c r="A1196" s="21"/>
      <c r="B1196" s="21"/>
      <c r="C1196" s="21" t="s">
        <v>2637</v>
      </c>
      <c r="D1196" s="21" t="s">
        <v>2580</v>
      </c>
      <c r="E1196" s="21" t="s">
        <v>2581</v>
      </c>
      <c r="F1196" s="21"/>
      <c r="G1196" s="21" t="s">
        <v>219</v>
      </c>
      <c r="H1196" s="71" t="s">
        <v>2639</v>
      </c>
      <c r="I1196" s="21"/>
      <c r="J1196" s="21"/>
      <c r="K1196" s="21"/>
      <c r="L1196" s="21"/>
      <c r="M1196" s="21"/>
      <c r="N1196" s="21"/>
      <c r="O1196" s="21"/>
      <c r="P1196" s="21"/>
      <c r="Q1196" s="21"/>
      <c r="R1196" s="21"/>
      <c r="S1196" s="21"/>
      <c r="T1196" s="21"/>
      <c r="U1196" s="21"/>
      <c r="V1196" s="21"/>
      <c r="W1196" s="21"/>
      <c r="X1196" s="21"/>
      <c r="Y1196" s="21"/>
      <c r="Z1196" s="21"/>
      <c r="AA1196" s="21"/>
      <c r="AB1196" s="21" t="s">
        <v>29</v>
      </c>
      <c r="AC1196" s="59">
        <v>16</v>
      </c>
      <c r="AD1196" s="21" t="s">
        <v>2745</v>
      </c>
    </row>
    <row r="1197" spans="1:30" outlineLevel="2" x14ac:dyDescent="0.15">
      <c r="A1197" s="10"/>
      <c r="B1197" s="10"/>
      <c r="C1197" s="25"/>
      <c r="D1197" s="10"/>
      <c r="E1197" s="27" t="s">
        <v>2320</v>
      </c>
      <c r="F1197" s="10"/>
      <c r="G1197" s="21" t="s">
        <v>219</v>
      </c>
      <c r="H1197" s="72" t="s">
        <v>220</v>
      </c>
      <c r="I1197" s="10"/>
      <c r="J1197" s="10"/>
      <c r="K1197" s="10"/>
      <c r="L1197" s="10"/>
      <c r="M1197" s="29">
        <v>3</v>
      </c>
      <c r="N1197" s="10"/>
      <c r="O1197" s="10"/>
      <c r="P1197" s="10"/>
      <c r="Q1197" s="10"/>
      <c r="R1197" s="10"/>
      <c r="S1197" s="10"/>
      <c r="T1197" s="10"/>
      <c r="U1197" s="10"/>
      <c r="V1197" s="10"/>
      <c r="W1197" s="10"/>
      <c r="X1197" s="10"/>
      <c r="Y1197" s="28"/>
      <c r="Z1197" s="10"/>
      <c r="AA1197" s="28"/>
      <c r="AB1197" s="28"/>
      <c r="AC1197" s="28">
        <f>M1197*14</f>
        <v>42</v>
      </c>
      <c r="AD1197" s="10"/>
    </row>
    <row r="1198" spans="1:30" ht="40.5" outlineLevel="2" x14ac:dyDescent="0.15">
      <c r="A1198" s="21"/>
      <c r="B1198" s="21"/>
      <c r="C1198" s="26" t="s">
        <v>2425</v>
      </c>
      <c r="D1198" s="21"/>
      <c r="E1198" s="21" t="s">
        <v>2385</v>
      </c>
      <c r="F1198" s="21"/>
      <c r="G1198" s="21" t="s">
        <v>219</v>
      </c>
      <c r="H1198" s="71" t="s">
        <v>2479</v>
      </c>
      <c r="I1198" s="21"/>
      <c r="J1198" s="21"/>
      <c r="K1198" s="21"/>
      <c r="L1198" s="21"/>
      <c r="M1198" s="21"/>
      <c r="N1198" s="21"/>
      <c r="O1198" s="21"/>
      <c r="P1198" s="21"/>
      <c r="Q1198" s="21"/>
      <c r="R1198" s="21"/>
      <c r="S1198" s="21"/>
      <c r="T1198" s="21"/>
      <c r="U1198" s="21"/>
      <c r="V1198" s="21"/>
      <c r="W1198" s="21"/>
      <c r="X1198" s="21"/>
      <c r="Y1198" s="21"/>
      <c r="Z1198" s="21"/>
      <c r="AA1198" s="21"/>
      <c r="AB1198" s="21"/>
      <c r="AC1198" s="28">
        <v>15</v>
      </c>
      <c r="AD1198" s="10"/>
    </row>
    <row r="1199" spans="1:30" outlineLevel="2" x14ac:dyDescent="0.15">
      <c r="A1199" s="10">
        <v>2014</v>
      </c>
      <c r="B1199" s="21" t="s">
        <v>1347</v>
      </c>
      <c r="C1199" s="26" t="s">
        <v>1348</v>
      </c>
      <c r="D1199" s="21" t="s">
        <v>1379</v>
      </c>
      <c r="E1199" s="19" t="s">
        <v>2530</v>
      </c>
      <c r="F1199" s="10" t="s">
        <v>2531</v>
      </c>
      <c r="G1199" s="21" t="s">
        <v>219</v>
      </c>
      <c r="H1199" s="71" t="s">
        <v>2529</v>
      </c>
      <c r="I1199" s="21"/>
      <c r="J1199" s="21"/>
      <c r="K1199" s="21"/>
      <c r="L1199" s="10"/>
      <c r="M1199" s="10">
        <v>4</v>
      </c>
      <c r="N1199" s="21"/>
      <c r="O1199" s="21"/>
      <c r="P1199" s="21"/>
      <c r="Q1199" s="21"/>
      <c r="R1199" s="21"/>
      <c r="S1199" s="10"/>
      <c r="T1199" s="21"/>
      <c r="U1199" s="21"/>
      <c r="V1199" s="21"/>
      <c r="W1199" s="21"/>
      <c r="X1199" s="10"/>
      <c r="Y1199" s="28">
        <f>IF(M1199&lt;25,1,1+(M1199-25)/M1199)</f>
        <v>1</v>
      </c>
      <c r="Z1199" s="10"/>
      <c r="AA1199" s="28"/>
      <c r="AB1199" s="28"/>
      <c r="AC1199" s="28">
        <f>0.3*13*M1199</f>
        <v>15.6</v>
      </c>
      <c r="AD1199" s="10"/>
    </row>
    <row r="1200" spans="1:30" outlineLevel="2" x14ac:dyDescent="0.15">
      <c r="A1200" s="10">
        <v>2014</v>
      </c>
      <c r="B1200" s="21" t="s">
        <v>1347</v>
      </c>
      <c r="C1200" s="26" t="s">
        <v>1348</v>
      </c>
      <c r="D1200" s="21" t="s">
        <v>1379</v>
      </c>
      <c r="E1200" s="19" t="s">
        <v>2491</v>
      </c>
      <c r="F1200" s="10" t="s">
        <v>2528</v>
      </c>
      <c r="G1200" s="21" t="s">
        <v>219</v>
      </c>
      <c r="H1200" s="71" t="s">
        <v>2529</v>
      </c>
      <c r="I1200" s="21" t="s">
        <v>23</v>
      </c>
      <c r="J1200" s="21" t="s">
        <v>24</v>
      </c>
      <c r="K1200" s="21" t="s">
        <v>45</v>
      </c>
      <c r="L1200" s="10">
        <v>30</v>
      </c>
      <c r="M1200" s="10">
        <v>30</v>
      </c>
      <c r="N1200" s="21" t="s">
        <v>29</v>
      </c>
      <c r="O1200" s="21" t="s">
        <v>29</v>
      </c>
      <c r="P1200" s="21" t="s">
        <v>28</v>
      </c>
      <c r="Q1200" s="21" t="s">
        <v>1355</v>
      </c>
      <c r="R1200" s="21" t="s">
        <v>1356</v>
      </c>
      <c r="S1200" s="10">
        <v>1</v>
      </c>
      <c r="T1200" s="21" t="s">
        <v>31</v>
      </c>
      <c r="U1200" s="21" t="s">
        <v>31</v>
      </c>
      <c r="V1200" s="21" t="s">
        <v>31</v>
      </c>
      <c r="W1200" s="21" t="s">
        <v>31</v>
      </c>
      <c r="X1200" s="10"/>
      <c r="Y1200" s="28">
        <f>IF(M1200&lt;25,1,1+(M1200-25)/M1200)</f>
        <v>1.1666666666666667</v>
      </c>
      <c r="Z1200" s="10"/>
      <c r="AA1200" s="28"/>
      <c r="AB1200" s="28"/>
      <c r="AC1200" s="28">
        <f>6*Y1200*1</f>
        <v>7</v>
      </c>
      <c r="AD1200" s="10"/>
    </row>
    <row r="1201" spans="1:30" outlineLevel="2" x14ac:dyDescent="0.15">
      <c r="A1201" s="57"/>
      <c r="B1201" s="52"/>
      <c r="C1201" s="58"/>
      <c r="D1201" s="52"/>
      <c r="E1201" s="52" t="s">
        <v>2798</v>
      </c>
      <c r="F1201" s="52"/>
      <c r="G1201" s="21" t="s">
        <v>219</v>
      </c>
      <c r="H1201" s="78" t="s">
        <v>3008</v>
      </c>
      <c r="I1201" s="52"/>
      <c r="J1201" s="52"/>
      <c r="K1201" s="52"/>
      <c r="L1201" s="52"/>
      <c r="M1201" s="53">
        <v>6</v>
      </c>
      <c r="N1201" s="53"/>
      <c r="O1201" s="53"/>
      <c r="P1201" s="53"/>
      <c r="Q1201" s="53"/>
      <c r="R1201" s="53"/>
      <c r="S1201" s="53"/>
      <c r="T1201" s="53"/>
      <c r="U1201" s="53"/>
      <c r="V1201" s="53"/>
      <c r="W1201" s="53"/>
      <c r="X1201" s="54"/>
      <c r="Y1201" s="55"/>
      <c r="Z1201" s="54"/>
      <c r="AA1201" s="55"/>
      <c r="AB1201" s="55"/>
      <c r="AC1201" s="55">
        <f>2*M1201</f>
        <v>12</v>
      </c>
      <c r="AD1201" s="54"/>
    </row>
    <row r="1202" spans="1:30" outlineLevel="1" x14ac:dyDescent="0.15">
      <c r="A1202" s="57"/>
      <c r="B1202" s="52"/>
      <c r="C1202" s="58"/>
      <c r="D1202" s="52"/>
      <c r="E1202" s="52"/>
      <c r="F1202" s="52"/>
      <c r="G1202" s="88" t="s">
        <v>3229</v>
      </c>
      <c r="H1202" s="78"/>
      <c r="I1202" s="52"/>
      <c r="J1202" s="52"/>
      <c r="K1202" s="52"/>
      <c r="L1202" s="52"/>
      <c r="M1202" s="53"/>
      <c r="N1202" s="53"/>
      <c r="O1202" s="53"/>
      <c r="P1202" s="53"/>
      <c r="Q1202" s="53"/>
      <c r="R1202" s="53"/>
      <c r="S1202" s="53"/>
      <c r="T1202" s="53"/>
      <c r="U1202" s="53"/>
      <c r="V1202" s="53"/>
      <c r="W1202" s="53"/>
      <c r="X1202" s="54"/>
      <c r="Y1202" s="55"/>
      <c r="Z1202" s="54"/>
      <c r="AA1202" s="55"/>
      <c r="AB1202" s="55"/>
      <c r="AC1202" s="55">
        <f>SUBTOTAL(9,AC1191:AC1201)</f>
        <v>280.02000000000004</v>
      </c>
      <c r="AD1202" s="54"/>
    </row>
    <row r="1203" spans="1:30" outlineLevel="2" x14ac:dyDescent="0.15">
      <c r="A1203" s="10">
        <v>2015</v>
      </c>
      <c r="B1203" s="21" t="s">
        <v>194</v>
      </c>
      <c r="C1203" s="26" t="s">
        <v>195</v>
      </c>
      <c r="D1203" s="21" t="s">
        <v>1379</v>
      </c>
      <c r="E1203" s="21" t="s">
        <v>2280</v>
      </c>
      <c r="F1203" s="10">
        <v>3</v>
      </c>
      <c r="G1203" s="21" t="s">
        <v>201</v>
      </c>
      <c r="H1203" s="71" t="s">
        <v>202</v>
      </c>
      <c r="I1203" s="21" t="s">
        <v>41</v>
      </c>
      <c r="J1203" s="21" t="s">
        <v>24</v>
      </c>
      <c r="K1203" s="21" t="s">
        <v>45</v>
      </c>
      <c r="L1203" s="10">
        <v>20</v>
      </c>
      <c r="M1203" s="10">
        <v>31</v>
      </c>
      <c r="N1203" s="21" t="s">
        <v>198</v>
      </c>
      <c r="O1203" s="21" t="s">
        <v>203</v>
      </c>
      <c r="P1203" s="21" t="s">
        <v>28</v>
      </c>
      <c r="Q1203" s="21" t="s">
        <v>76</v>
      </c>
      <c r="R1203" s="21" t="s">
        <v>204</v>
      </c>
      <c r="S1203" s="10">
        <v>1</v>
      </c>
      <c r="T1203" s="10">
        <v>48</v>
      </c>
      <c r="U1203" s="10">
        <v>48</v>
      </c>
      <c r="V1203" s="21" t="s">
        <v>31</v>
      </c>
      <c r="W1203" s="21" t="s">
        <v>31</v>
      </c>
      <c r="X1203" s="10"/>
      <c r="Y1203" s="28">
        <f>IF(M1203&lt;25,1,1+(M1203-25)/M1203)</f>
        <v>1.1935483870967742</v>
      </c>
      <c r="Z1203" s="10">
        <v>1</v>
      </c>
      <c r="AA1203" s="28">
        <f>U1203*Y1203*Z1203</f>
        <v>57.290322580645167</v>
      </c>
      <c r="AB1203" s="28"/>
      <c r="AC1203" s="28">
        <f>AA1203+AB1203</f>
        <v>57.290322580645167</v>
      </c>
      <c r="AD1203" s="10"/>
    </row>
    <row r="1204" spans="1:30" outlineLevel="2" x14ac:dyDescent="0.15">
      <c r="A1204" s="10">
        <v>2015</v>
      </c>
      <c r="B1204" s="21" t="s">
        <v>1531</v>
      </c>
      <c r="C1204" s="26" t="s">
        <v>1532</v>
      </c>
      <c r="D1204" s="21" t="s">
        <v>1413</v>
      </c>
      <c r="E1204" s="21" t="s">
        <v>2280</v>
      </c>
      <c r="F1204" s="10">
        <v>3</v>
      </c>
      <c r="G1204" s="21" t="s">
        <v>201</v>
      </c>
      <c r="H1204" s="71" t="s">
        <v>202</v>
      </c>
      <c r="I1204" s="21" t="s">
        <v>41</v>
      </c>
      <c r="J1204" s="21" t="s">
        <v>24</v>
      </c>
      <c r="K1204" s="21" t="s">
        <v>45</v>
      </c>
      <c r="L1204" s="10">
        <v>139</v>
      </c>
      <c r="M1204" s="10">
        <v>42</v>
      </c>
      <c r="N1204" s="21" t="s">
        <v>1425</v>
      </c>
      <c r="O1204" s="21" t="s">
        <v>984</v>
      </c>
      <c r="P1204" s="21" t="s">
        <v>28</v>
      </c>
      <c r="Q1204" s="21" t="s">
        <v>1867</v>
      </c>
      <c r="R1204" s="21" t="s">
        <v>1868</v>
      </c>
      <c r="S1204" s="10">
        <v>1</v>
      </c>
      <c r="T1204" s="10">
        <v>48</v>
      </c>
      <c r="U1204" s="10">
        <v>48</v>
      </c>
      <c r="V1204" s="21" t="s">
        <v>31</v>
      </c>
      <c r="W1204" s="21" t="s">
        <v>31</v>
      </c>
      <c r="X1204" s="10"/>
      <c r="Y1204" s="28">
        <f>IF(M1204&lt;25,1,1+(M1204-25)/M1204)</f>
        <v>1.4047619047619047</v>
      </c>
      <c r="Z1204" s="10">
        <v>1</v>
      </c>
      <c r="AA1204" s="28">
        <f>U1204*Y1204*Z1204</f>
        <v>67.428571428571416</v>
      </c>
      <c r="AB1204" s="28"/>
      <c r="AC1204" s="28">
        <f>AA1204+AB1204</f>
        <v>67.428571428571416</v>
      </c>
      <c r="AD1204" s="10"/>
    </row>
    <row r="1205" spans="1:30" outlineLevel="2" x14ac:dyDescent="0.15">
      <c r="A1205" s="21"/>
      <c r="B1205" s="21"/>
      <c r="C1205" s="21" t="s">
        <v>2596</v>
      </c>
      <c r="D1205" s="21" t="s">
        <v>2580</v>
      </c>
      <c r="E1205" s="21" t="s">
        <v>2581</v>
      </c>
      <c r="F1205" s="21"/>
      <c r="G1205" s="21" t="s">
        <v>201</v>
      </c>
      <c r="H1205" s="71" t="s">
        <v>2598</v>
      </c>
      <c r="I1205" s="21"/>
      <c r="J1205" s="21"/>
      <c r="K1205" s="21"/>
      <c r="L1205" s="21"/>
      <c r="M1205" s="21"/>
      <c r="N1205" s="21"/>
      <c r="O1205" s="21"/>
      <c r="P1205" s="21"/>
      <c r="Q1205" s="21"/>
      <c r="R1205" s="21"/>
      <c r="S1205" s="21"/>
      <c r="T1205" s="21"/>
      <c r="U1205" s="21"/>
      <c r="V1205" s="21"/>
      <c r="W1205" s="21"/>
      <c r="X1205" s="21"/>
      <c r="Y1205" s="21"/>
      <c r="Z1205" s="21"/>
      <c r="AA1205" s="21"/>
      <c r="AB1205" s="21" t="s">
        <v>29</v>
      </c>
      <c r="AC1205" s="21">
        <v>18.21</v>
      </c>
      <c r="AD1205" s="21" t="s">
        <v>2745</v>
      </c>
    </row>
    <row r="1206" spans="1:30" outlineLevel="2" x14ac:dyDescent="0.15">
      <c r="A1206" s="21"/>
      <c r="B1206" s="21"/>
      <c r="C1206" s="21" t="s">
        <v>1792</v>
      </c>
      <c r="D1206" s="21" t="s">
        <v>1380</v>
      </c>
      <c r="E1206" s="21" t="s">
        <v>2578</v>
      </c>
      <c r="F1206" s="21"/>
      <c r="G1206" s="21" t="s">
        <v>201</v>
      </c>
      <c r="H1206" s="71" t="s">
        <v>2539</v>
      </c>
      <c r="I1206" s="21"/>
      <c r="J1206" s="21"/>
      <c r="K1206" s="21"/>
      <c r="L1206" s="21"/>
      <c r="M1206" s="21"/>
      <c r="N1206" s="21"/>
      <c r="O1206" s="21"/>
      <c r="P1206" s="21"/>
      <c r="Q1206" s="21"/>
      <c r="R1206" s="21"/>
      <c r="S1206" s="21"/>
      <c r="T1206" s="21"/>
      <c r="U1206" s="21"/>
      <c r="V1206" s="21"/>
      <c r="W1206" s="21"/>
      <c r="X1206" s="21"/>
      <c r="Y1206" s="21"/>
      <c r="Z1206" s="21"/>
      <c r="AA1206" s="21"/>
      <c r="AB1206" s="21"/>
      <c r="AC1206" s="21">
        <v>32</v>
      </c>
      <c r="AD1206" s="21" t="s">
        <v>2745</v>
      </c>
    </row>
    <row r="1207" spans="1:30" outlineLevel="2" x14ac:dyDescent="0.15">
      <c r="A1207" s="10"/>
      <c r="B1207" s="10"/>
      <c r="C1207" s="25"/>
      <c r="D1207" s="10"/>
      <c r="E1207" s="27" t="s">
        <v>2320</v>
      </c>
      <c r="F1207" s="10"/>
      <c r="G1207" s="21" t="s">
        <v>201</v>
      </c>
      <c r="H1207" s="72" t="s">
        <v>202</v>
      </c>
      <c r="I1207" s="10"/>
      <c r="J1207" s="10"/>
      <c r="K1207" s="10"/>
      <c r="L1207" s="10"/>
      <c r="M1207" s="29">
        <v>4</v>
      </c>
      <c r="N1207" s="10"/>
      <c r="O1207" s="10"/>
      <c r="P1207" s="10"/>
      <c r="Q1207" s="10"/>
      <c r="R1207" s="10"/>
      <c r="S1207" s="10"/>
      <c r="T1207" s="10"/>
      <c r="U1207" s="10"/>
      <c r="V1207" s="10"/>
      <c r="W1207" s="10"/>
      <c r="X1207" s="10"/>
      <c r="Y1207" s="28"/>
      <c r="Z1207" s="10"/>
      <c r="AA1207" s="28"/>
      <c r="AB1207" s="28"/>
      <c r="AC1207" s="28">
        <f>M1207*14</f>
        <v>56</v>
      </c>
      <c r="AD1207" s="10"/>
    </row>
    <row r="1208" spans="1:30" outlineLevel="2" x14ac:dyDescent="0.15">
      <c r="A1208" s="57"/>
      <c r="B1208" s="52"/>
      <c r="C1208" s="58"/>
      <c r="D1208" s="52"/>
      <c r="E1208" s="52" t="s">
        <v>2798</v>
      </c>
      <c r="F1208" s="52"/>
      <c r="G1208" s="21" t="s">
        <v>201</v>
      </c>
      <c r="H1208" s="78" t="s">
        <v>3009</v>
      </c>
      <c r="I1208" s="52">
        <v>5</v>
      </c>
      <c r="J1208" s="52"/>
      <c r="K1208" s="52"/>
      <c r="L1208" s="52"/>
      <c r="M1208" s="53">
        <v>13</v>
      </c>
      <c r="N1208" s="53"/>
      <c r="O1208" s="53"/>
      <c r="P1208" s="53"/>
      <c r="Q1208" s="53"/>
      <c r="R1208" s="53"/>
      <c r="S1208" s="53"/>
      <c r="T1208" s="53"/>
      <c r="U1208" s="53"/>
      <c r="V1208" s="53"/>
      <c r="W1208" s="53"/>
      <c r="X1208" s="54"/>
      <c r="Y1208" s="55"/>
      <c r="Z1208" s="54"/>
      <c r="AA1208" s="55"/>
      <c r="AB1208" s="55"/>
      <c r="AC1208" s="55">
        <f>2*M1208</f>
        <v>26</v>
      </c>
      <c r="AD1208" s="54"/>
    </row>
    <row r="1209" spans="1:30" outlineLevel="1" x14ac:dyDescent="0.15">
      <c r="A1209" s="57"/>
      <c r="B1209" s="52"/>
      <c r="C1209" s="58"/>
      <c r="D1209" s="52"/>
      <c r="E1209" s="52"/>
      <c r="F1209" s="52"/>
      <c r="G1209" s="88" t="s">
        <v>3230</v>
      </c>
      <c r="H1209" s="78"/>
      <c r="I1209" s="52"/>
      <c r="J1209" s="52"/>
      <c r="K1209" s="52"/>
      <c r="L1209" s="52"/>
      <c r="M1209" s="53"/>
      <c r="N1209" s="53"/>
      <c r="O1209" s="53"/>
      <c r="P1209" s="53"/>
      <c r="Q1209" s="53"/>
      <c r="R1209" s="53"/>
      <c r="S1209" s="53"/>
      <c r="T1209" s="53"/>
      <c r="U1209" s="53"/>
      <c r="V1209" s="53"/>
      <c r="W1209" s="53"/>
      <c r="X1209" s="54"/>
      <c r="Y1209" s="55"/>
      <c r="Z1209" s="54"/>
      <c r="AA1209" s="55"/>
      <c r="AB1209" s="55"/>
      <c r="AC1209" s="55">
        <f>SUBTOTAL(9,AC1203:AC1208)</f>
        <v>256.92889400921661</v>
      </c>
      <c r="AD1209" s="54"/>
    </row>
    <row r="1210" spans="1:30" outlineLevel="2" x14ac:dyDescent="0.15">
      <c r="A1210" s="10">
        <v>2014</v>
      </c>
      <c r="B1210" s="21" t="s">
        <v>795</v>
      </c>
      <c r="C1210" s="26" t="s">
        <v>796</v>
      </c>
      <c r="D1210" s="21" t="s">
        <v>1413</v>
      </c>
      <c r="E1210" s="21" t="s">
        <v>2280</v>
      </c>
      <c r="F1210" s="10">
        <v>3</v>
      </c>
      <c r="G1210" s="21" t="s">
        <v>1325</v>
      </c>
      <c r="H1210" s="71" t="s">
        <v>1326</v>
      </c>
      <c r="I1210" s="21" t="s">
        <v>41</v>
      </c>
      <c r="J1210" s="21" t="s">
        <v>25</v>
      </c>
      <c r="K1210" s="21" t="s">
        <v>164</v>
      </c>
      <c r="L1210" s="10">
        <v>28</v>
      </c>
      <c r="M1210" s="10">
        <v>19</v>
      </c>
      <c r="N1210" s="21" t="s">
        <v>1449</v>
      </c>
      <c r="O1210" s="21" t="s">
        <v>1502</v>
      </c>
      <c r="P1210" s="21" t="s">
        <v>28</v>
      </c>
      <c r="Q1210" s="21" t="s">
        <v>1351</v>
      </c>
      <c r="R1210" s="21" t="s">
        <v>1503</v>
      </c>
      <c r="S1210" s="10">
        <v>1</v>
      </c>
      <c r="T1210" s="10">
        <v>48</v>
      </c>
      <c r="U1210" s="10">
        <v>48</v>
      </c>
      <c r="V1210" s="21" t="s">
        <v>31</v>
      </c>
      <c r="W1210" s="21" t="s">
        <v>31</v>
      </c>
      <c r="X1210" s="10"/>
      <c r="Y1210" s="28">
        <f>IF(M1210&lt;25,1,1+(M1210-25)/M1210)</f>
        <v>1</v>
      </c>
      <c r="Z1210" s="10">
        <v>1</v>
      </c>
      <c r="AA1210" s="28">
        <f>U1210*Y1210*Z1210</f>
        <v>48</v>
      </c>
      <c r="AB1210" s="28"/>
      <c r="AC1210" s="28">
        <f>AA1210+AB1210</f>
        <v>48</v>
      </c>
      <c r="AD1210" s="10"/>
    </row>
    <row r="1211" spans="1:30" outlineLevel="2" x14ac:dyDescent="0.15">
      <c r="A1211" s="10">
        <v>2015</v>
      </c>
      <c r="B1211" s="21" t="s">
        <v>1319</v>
      </c>
      <c r="C1211" s="26" t="s">
        <v>1320</v>
      </c>
      <c r="D1211" s="21" t="s">
        <v>1379</v>
      </c>
      <c r="E1211" s="21" t="s">
        <v>2280</v>
      </c>
      <c r="F1211" s="10">
        <v>3</v>
      </c>
      <c r="G1211" s="21" t="s">
        <v>1325</v>
      </c>
      <c r="H1211" s="71" t="s">
        <v>1326</v>
      </c>
      <c r="I1211" s="21" t="s">
        <v>41</v>
      </c>
      <c r="J1211" s="21" t="s">
        <v>25</v>
      </c>
      <c r="K1211" s="21" t="s">
        <v>164</v>
      </c>
      <c r="L1211" s="10">
        <v>22</v>
      </c>
      <c r="M1211" s="10">
        <v>32</v>
      </c>
      <c r="N1211" s="21" t="s">
        <v>781</v>
      </c>
      <c r="O1211" s="21" t="s">
        <v>113</v>
      </c>
      <c r="P1211" s="21" t="s">
        <v>28</v>
      </c>
      <c r="Q1211" s="21" t="s">
        <v>233</v>
      </c>
      <c r="R1211" s="21" t="s">
        <v>1327</v>
      </c>
      <c r="S1211" s="10">
        <v>1</v>
      </c>
      <c r="T1211" s="10">
        <v>48</v>
      </c>
      <c r="U1211" s="10">
        <v>48</v>
      </c>
      <c r="V1211" s="21" t="s">
        <v>31</v>
      </c>
      <c r="W1211" s="21" t="s">
        <v>31</v>
      </c>
      <c r="X1211" s="10"/>
      <c r="Y1211" s="28">
        <f>IF(M1211&lt;25,1,1+(M1211-25)/M1211)</f>
        <v>1.21875</v>
      </c>
      <c r="Z1211" s="10">
        <v>1</v>
      </c>
      <c r="AA1211" s="28">
        <f>U1211*Y1211*Z1211</f>
        <v>58.5</v>
      </c>
      <c r="AB1211" s="28"/>
      <c r="AC1211" s="28">
        <f>AA1211+AB1211</f>
        <v>58.5</v>
      </c>
      <c r="AD1211" s="10"/>
    </row>
    <row r="1212" spans="1:30" outlineLevel="2" x14ac:dyDescent="0.15">
      <c r="A1212" s="21"/>
      <c r="B1212" s="21"/>
      <c r="C1212" s="21" t="s">
        <v>1760</v>
      </c>
      <c r="D1212" s="21" t="s">
        <v>1380</v>
      </c>
      <c r="E1212" s="21" t="s">
        <v>2578</v>
      </c>
      <c r="F1212" s="21"/>
      <c r="G1212" s="21" t="s">
        <v>1325</v>
      </c>
      <c r="H1212" s="71" t="s">
        <v>1326</v>
      </c>
      <c r="I1212" s="21"/>
      <c r="J1212" s="21"/>
      <c r="K1212" s="21"/>
      <c r="L1212" s="21"/>
      <c r="M1212" s="21"/>
      <c r="N1212" s="21"/>
      <c r="O1212" s="21"/>
      <c r="P1212" s="21"/>
      <c r="Q1212" s="21"/>
      <c r="R1212" s="21"/>
      <c r="S1212" s="21"/>
      <c r="T1212" s="21"/>
      <c r="U1212" s="21"/>
      <c r="V1212" s="21"/>
      <c r="W1212" s="21"/>
      <c r="X1212" s="21"/>
      <c r="Y1212" s="21"/>
      <c r="Z1212" s="21"/>
      <c r="AA1212" s="21"/>
      <c r="AB1212" s="21"/>
      <c r="AC1212" s="21">
        <v>64</v>
      </c>
      <c r="AD1212" s="21" t="s">
        <v>2745</v>
      </c>
    </row>
    <row r="1213" spans="1:30" outlineLevel="2" x14ac:dyDescent="0.15">
      <c r="A1213" s="21"/>
      <c r="B1213" s="21"/>
      <c r="C1213" s="21" t="s">
        <v>2715</v>
      </c>
      <c r="D1213" s="21" t="s">
        <v>2580</v>
      </c>
      <c r="E1213" s="21" t="s">
        <v>2581</v>
      </c>
      <c r="F1213" s="21"/>
      <c r="G1213" s="21" t="s">
        <v>1325</v>
      </c>
      <c r="H1213" s="71" t="s">
        <v>2717</v>
      </c>
      <c r="I1213" s="21"/>
      <c r="J1213" s="21"/>
      <c r="K1213" s="21"/>
      <c r="L1213" s="21"/>
      <c r="M1213" s="21"/>
      <c r="N1213" s="21"/>
      <c r="O1213" s="21"/>
      <c r="P1213" s="21"/>
      <c r="Q1213" s="21"/>
      <c r="R1213" s="21"/>
      <c r="S1213" s="21"/>
      <c r="T1213" s="21"/>
      <c r="U1213" s="21"/>
      <c r="V1213" s="21"/>
      <c r="W1213" s="21"/>
      <c r="X1213" s="21"/>
      <c r="Y1213" s="21"/>
      <c r="Z1213" s="21"/>
      <c r="AA1213" s="21"/>
      <c r="AB1213" s="21" t="s">
        <v>29</v>
      </c>
      <c r="AC1213" s="59">
        <v>32</v>
      </c>
      <c r="AD1213" s="21" t="s">
        <v>2745</v>
      </c>
    </row>
    <row r="1214" spans="1:30" outlineLevel="2" x14ac:dyDescent="0.15">
      <c r="A1214" s="10"/>
      <c r="B1214" s="10"/>
      <c r="C1214" s="25"/>
      <c r="D1214" s="10"/>
      <c r="E1214" s="27" t="s">
        <v>2320</v>
      </c>
      <c r="F1214" s="10"/>
      <c r="G1214" s="21" t="s">
        <v>1325</v>
      </c>
      <c r="H1214" s="72" t="s">
        <v>1326</v>
      </c>
      <c r="I1214" s="10"/>
      <c r="J1214" s="10"/>
      <c r="K1214" s="10"/>
      <c r="L1214" s="10"/>
      <c r="M1214" s="29">
        <v>4</v>
      </c>
      <c r="N1214" s="10"/>
      <c r="O1214" s="10"/>
      <c r="P1214" s="10"/>
      <c r="Q1214" s="10"/>
      <c r="R1214" s="10"/>
      <c r="S1214" s="10"/>
      <c r="T1214" s="10"/>
      <c r="U1214" s="10"/>
      <c r="V1214" s="10"/>
      <c r="W1214" s="10"/>
      <c r="X1214" s="10"/>
      <c r="Y1214" s="28"/>
      <c r="Z1214" s="10"/>
      <c r="AA1214" s="28"/>
      <c r="AB1214" s="28"/>
      <c r="AC1214" s="28">
        <f>M1214*14</f>
        <v>56</v>
      </c>
      <c r="AD1214" s="10"/>
    </row>
    <row r="1215" spans="1:30" outlineLevel="2" x14ac:dyDescent="0.15">
      <c r="A1215" s="10">
        <v>2014</v>
      </c>
      <c r="B1215" s="21" t="s">
        <v>1651</v>
      </c>
      <c r="C1215" s="26" t="s">
        <v>1652</v>
      </c>
      <c r="D1215" s="21" t="s">
        <v>1413</v>
      </c>
      <c r="E1215" s="21" t="s">
        <v>2277</v>
      </c>
      <c r="F1215" s="10">
        <v>2</v>
      </c>
      <c r="G1215" s="21" t="s">
        <v>1325</v>
      </c>
      <c r="H1215" s="71" t="s">
        <v>1326</v>
      </c>
      <c r="I1215" s="21" t="s">
        <v>41</v>
      </c>
      <c r="J1215" s="21" t="s">
        <v>25</v>
      </c>
      <c r="K1215" s="21" t="s">
        <v>164</v>
      </c>
      <c r="L1215" s="10">
        <v>103</v>
      </c>
      <c r="M1215" s="10">
        <v>116</v>
      </c>
      <c r="N1215" s="21" t="s">
        <v>1598</v>
      </c>
      <c r="O1215" s="21" t="s">
        <v>2258</v>
      </c>
      <c r="P1215" s="21" t="s">
        <v>28</v>
      </c>
      <c r="Q1215" s="21" t="s">
        <v>1701</v>
      </c>
      <c r="R1215" s="21" t="s">
        <v>2259</v>
      </c>
      <c r="S1215" s="10">
        <v>1</v>
      </c>
      <c r="T1215" s="21" t="s">
        <v>31</v>
      </c>
      <c r="U1215" s="21" t="s">
        <v>31</v>
      </c>
      <c r="V1215" s="21" t="s">
        <v>31</v>
      </c>
      <c r="W1215" s="21" t="s">
        <v>31</v>
      </c>
      <c r="X1215" s="10"/>
      <c r="Y1215" s="28">
        <f>IF(M1215&lt;25,1,1+(M1215-25)/M1215)</f>
        <v>1.7844827586206895</v>
      </c>
      <c r="Z1215" s="10"/>
      <c r="AA1215" s="28"/>
      <c r="AB1215" s="28"/>
      <c r="AC1215" s="28">
        <f>32*Y1215*F1215</f>
        <v>114.20689655172413</v>
      </c>
      <c r="AD1215" s="10"/>
    </row>
    <row r="1216" spans="1:30" outlineLevel="2" x14ac:dyDescent="0.15">
      <c r="A1216" s="57"/>
      <c r="B1216" s="52"/>
      <c r="C1216" s="58"/>
      <c r="D1216" s="52"/>
      <c r="E1216" s="52" t="s">
        <v>2798</v>
      </c>
      <c r="F1216" s="52"/>
      <c r="G1216" s="21" t="s">
        <v>1325</v>
      </c>
      <c r="H1216" s="78" t="s">
        <v>3010</v>
      </c>
      <c r="I1216" s="52"/>
      <c r="J1216" s="52"/>
      <c r="K1216" s="52"/>
      <c r="L1216" s="52"/>
      <c r="M1216" s="53">
        <v>6</v>
      </c>
      <c r="N1216" s="53"/>
      <c r="O1216" s="53"/>
      <c r="P1216" s="53"/>
      <c r="Q1216" s="53"/>
      <c r="R1216" s="53"/>
      <c r="S1216" s="53"/>
      <c r="T1216" s="53"/>
      <c r="U1216" s="53"/>
      <c r="V1216" s="53"/>
      <c r="W1216" s="53"/>
      <c r="X1216" s="54"/>
      <c r="Y1216" s="55"/>
      <c r="Z1216" s="54"/>
      <c r="AA1216" s="55"/>
      <c r="AB1216" s="55"/>
      <c r="AC1216" s="55">
        <f>2*M1216</f>
        <v>12</v>
      </c>
      <c r="AD1216" s="54"/>
    </row>
    <row r="1217" spans="1:30" outlineLevel="1" x14ac:dyDescent="0.15">
      <c r="A1217" s="57"/>
      <c r="B1217" s="52"/>
      <c r="C1217" s="58"/>
      <c r="D1217" s="52"/>
      <c r="E1217" s="52"/>
      <c r="F1217" s="52"/>
      <c r="G1217" s="88" t="s">
        <v>3231</v>
      </c>
      <c r="H1217" s="78"/>
      <c r="I1217" s="52"/>
      <c r="J1217" s="52"/>
      <c r="K1217" s="52"/>
      <c r="L1217" s="52"/>
      <c r="M1217" s="53"/>
      <c r="N1217" s="53"/>
      <c r="O1217" s="53"/>
      <c r="P1217" s="53"/>
      <c r="Q1217" s="53"/>
      <c r="R1217" s="53"/>
      <c r="S1217" s="53"/>
      <c r="T1217" s="53"/>
      <c r="U1217" s="53"/>
      <c r="V1217" s="53"/>
      <c r="W1217" s="53"/>
      <c r="X1217" s="54"/>
      <c r="Y1217" s="55"/>
      <c r="Z1217" s="54"/>
      <c r="AA1217" s="55"/>
      <c r="AB1217" s="55"/>
      <c r="AC1217" s="55">
        <f>SUBTOTAL(9,AC1210:AC1216)</f>
        <v>384.70689655172413</v>
      </c>
      <c r="AD1217" s="54"/>
    </row>
    <row r="1218" spans="1:30" outlineLevel="2" x14ac:dyDescent="0.15">
      <c r="A1218" s="57"/>
      <c r="B1218" s="52"/>
      <c r="C1218" s="58"/>
      <c r="D1218" s="52"/>
      <c r="E1218" s="52" t="s">
        <v>2798</v>
      </c>
      <c r="F1218" s="52"/>
      <c r="G1218" s="21" t="s">
        <v>3048</v>
      </c>
      <c r="H1218" s="78" t="s">
        <v>3047</v>
      </c>
      <c r="I1218" s="52"/>
      <c r="J1218" s="52"/>
      <c r="K1218" s="52"/>
      <c r="L1218" s="52"/>
      <c r="M1218" s="53">
        <v>4</v>
      </c>
      <c r="N1218" s="53"/>
      <c r="O1218" s="53"/>
      <c r="P1218" s="53"/>
      <c r="Q1218" s="53"/>
      <c r="R1218" s="53"/>
      <c r="S1218" s="53"/>
      <c r="T1218" s="53"/>
      <c r="U1218" s="53"/>
      <c r="V1218" s="53"/>
      <c r="W1218" s="53"/>
      <c r="X1218" s="54"/>
      <c r="Y1218" s="55"/>
      <c r="Z1218" s="54"/>
      <c r="AA1218" s="55"/>
      <c r="AB1218" s="55"/>
      <c r="AC1218" s="55">
        <f>2*M1218</f>
        <v>8</v>
      </c>
      <c r="AD1218" s="54"/>
    </row>
    <row r="1219" spans="1:30" outlineLevel="1" x14ac:dyDescent="0.15">
      <c r="A1219" s="57"/>
      <c r="B1219" s="52"/>
      <c r="C1219" s="58"/>
      <c r="D1219" s="52"/>
      <c r="E1219" s="52"/>
      <c r="F1219" s="52"/>
      <c r="G1219" s="88" t="s">
        <v>3232</v>
      </c>
      <c r="H1219" s="78"/>
      <c r="I1219" s="52"/>
      <c r="J1219" s="52"/>
      <c r="K1219" s="52"/>
      <c r="L1219" s="52"/>
      <c r="M1219" s="53"/>
      <c r="N1219" s="53"/>
      <c r="O1219" s="53"/>
      <c r="P1219" s="53"/>
      <c r="Q1219" s="53"/>
      <c r="R1219" s="53"/>
      <c r="S1219" s="53"/>
      <c r="T1219" s="53"/>
      <c r="U1219" s="53"/>
      <c r="V1219" s="53"/>
      <c r="W1219" s="53"/>
      <c r="X1219" s="54"/>
      <c r="Y1219" s="55"/>
      <c r="Z1219" s="54"/>
      <c r="AA1219" s="55"/>
      <c r="AB1219" s="55"/>
      <c r="AC1219" s="55">
        <f>SUBTOTAL(9,AC1218:AC1218)</f>
        <v>8</v>
      </c>
      <c r="AD1219" s="54"/>
    </row>
    <row r="1220" spans="1:30" outlineLevel="2" x14ac:dyDescent="0.15">
      <c r="A1220" s="10">
        <v>2015</v>
      </c>
      <c r="B1220" s="21" t="s">
        <v>475</v>
      </c>
      <c r="C1220" s="26" t="s">
        <v>476</v>
      </c>
      <c r="D1220" s="21" t="s">
        <v>1379</v>
      </c>
      <c r="E1220" s="21" t="s">
        <v>2280</v>
      </c>
      <c r="F1220" s="10">
        <v>3</v>
      </c>
      <c r="G1220" s="21" t="s">
        <v>184</v>
      </c>
      <c r="H1220" s="71" t="s">
        <v>185</v>
      </c>
      <c r="I1220" s="21" t="s">
        <v>41</v>
      </c>
      <c r="J1220" s="21" t="s">
        <v>24</v>
      </c>
      <c r="K1220" s="21" t="s">
        <v>45</v>
      </c>
      <c r="L1220" s="10">
        <v>20</v>
      </c>
      <c r="M1220" s="10">
        <v>38</v>
      </c>
      <c r="N1220" s="21" t="s">
        <v>87</v>
      </c>
      <c r="O1220" s="21" t="s">
        <v>241</v>
      </c>
      <c r="P1220" s="21" t="s">
        <v>28</v>
      </c>
      <c r="Q1220" s="21" t="s">
        <v>391</v>
      </c>
      <c r="R1220" s="21" t="s">
        <v>494</v>
      </c>
      <c r="S1220" s="10">
        <v>1</v>
      </c>
      <c r="T1220" s="10">
        <v>48</v>
      </c>
      <c r="U1220" s="10">
        <v>48</v>
      </c>
      <c r="V1220" s="21" t="s">
        <v>31</v>
      </c>
      <c r="W1220" s="21" t="s">
        <v>31</v>
      </c>
      <c r="X1220" s="10"/>
      <c r="Y1220" s="28">
        <f>IF(M1220&lt;25,1,1+(M1220-25)/M1220)</f>
        <v>1.3421052631578947</v>
      </c>
      <c r="Z1220" s="10">
        <v>1</v>
      </c>
      <c r="AA1220" s="28">
        <f>U1220*Y1220*Z1220</f>
        <v>64.421052631578945</v>
      </c>
      <c r="AB1220" s="28"/>
      <c r="AC1220" s="28">
        <f>AA1220+AB1220</f>
        <v>64.421052631578945</v>
      </c>
      <c r="AD1220" s="10"/>
    </row>
    <row r="1221" spans="1:30" outlineLevel="2" x14ac:dyDescent="0.15">
      <c r="A1221" s="10">
        <v>2014</v>
      </c>
      <c r="B1221" s="21" t="s">
        <v>1515</v>
      </c>
      <c r="C1221" s="26" t="s">
        <v>1516</v>
      </c>
      <c r="D1221" s="21" t="s">
        <v>1413</v>
      </c>
      <c r="E1221" s="21" t="s">
        <v>2287</v>
      </c>
      <c r="F1221" s="10">
        <v>2</v>
      </c>
      <c r="G1221" s="21" t="s">
        <v>184</v>
      </c>
      <c r="H1221" s="71" t="s">
        <v>185</v>
      </c>
      <c r="I1221" s="21" t="s">
        <v>41</v>
      </c>
      <c r="J1221" s="21" t="s">
        <v>24</v>
      </c>
      <c r="K1221" s="21" t="s">
        <v>45</v>
      </c>
      <c r="L1221" s="10">
        <v>38</v>
      </c>
      <c r="M1221" s="10">
        <v>34</v>
      </c>
      <c r="N1221" s="21" t="s">
        <v>1517</v>
      </c>
      <c r="O1221" s="21" t="s">
        <v>1483</v>
      </c>
      <c r="P1221" s="21" t="s">
        <v>28</v>
      </c>
      <c r="Q1221" s="21" t="s">
        <v>1360</v>
      </c>
      <c r="R1221" s="21" t="s">
        <v>1755</v>
      </c>
      <c r="S1221" s="10">
        <v>1</v>
      </c>
      <c r="T1221" s="10">
        <v>32</v>
      </c>
      <c r="U1221" s="10">
        <v>14</v>
      </c>
      <c r="V1221" s="10">
        <v>18</v>
      </c>
      <c r="W1221" s="21" t="s">
        <v>31</v>
      </c>
      <c r="X1221" s="10">
        <v>1</v>
      </c>
      <c r="Y1221" s="28">
        <f>IF(M1221&lt;25,1,1+(M1221-25)/M1221)</f>
        <v>1.2647058823529411</v>
      </c>
      <c r="Z1221" s="10">
        <v>1</v>
      </c>
      <c r="AA1221" s="28">
        <f>U1221*Y1221*Z1221</f>
        <v>17.705882352941174</v>
      </c>
      <c r="AB1221" s="28">
        <f>X1221*V1221*Y1221</f>
        <v>22.764705882352942</v>
      </c>
      <c r="AC1221" s="28">
        <f>AA1221+AB1221</f>
        <v>40.470588235294116</v>
      </c>
      <c r="AD1221" s="10"/>
    </row>
    <row r="1222" spans="1:30" outlineLevel="2" x14ac:dyDescent="0.15">
      <c r="A1222" s="21"/>
      <c r="B1222" s="21"/>
      <c r="C1222" s="21" t="s">
        <v>2617</v>
      </c>
      <c r="D1222" s="21" t="s">
        <v>2580</v>
      </c>
      <c r="E1222" s="21" t="s">
        <v>2581</v>
      </c>
      <c r="F1222" s="21"/>
      <c r="G1222" s="21" t="s">
        <v>184</v>
      </c>
      <c r="H1222" s="71" t="s">
        <v>2622</v>
      </c>
      <c r="I1222" s="21"/>
      <c r="J1222" s="21"/>
      <c r="K1222" s="21"/>
      <c r="L1222" s="21"/>
      <c r="M1222" s="21"/>
      <c r="N1222" s="21"/>
      <c r="O1222" s="21"/>
      <c r="P1222" s="21"/>
      <c r="Q1222" s="21"/>
      <c r="R1222" s="21"/>
      <c r="S1222" s="21"/>
      <c r="T1222" s="21"/>
      <c r="U1222" s="21"/>
      <c r="V1222" s="21"/>
      <c r="W1222" s="21"/>
      <c r="X1222" s="21"/>
      <c r="Y1222" s="21"/>
      <c r="Z1222" s="21"/>
      <c r="AA1222" s="21"/>
      <c r="AB1222" s="21" t="s">
        <v>29</v>
      </c>
      <c r="AC1222" s="21">
        <v>19.88</v>
      </c>
      <c r="AD1222" s="21" t="s">
        <v>2745</v>
      </c>
    </row>
    <row r="1223" spans="1:30" outlineLevel="2" x14ac:dyDescent="0.15">
      <c r="A1223" s="10"/>
      <c r="B1223" s="10"/>
      <c r="C1223" s="25"/>
      <c r="D1223" s="10"/>
      <c r="E1223" s="27" t="s">
        <v>2320</v>
      </c>
      <c r="F1223" s="10"/>
      <c r="G1223" s="21" t="s">
        <v>184</v>
      </c>
      <c r="H1223" s="72" t="s">
        <v>185</v>
      </c>
      <c r="I1223" s="10"/>
      <c r="J1223" s="10"/>
      <c r="K1223" s="10"/>
      <c r="L1223" s="10"/>
      <c r="M1223" s="29">
        <v>2</v>
      </c>
      <c r="N1223" s="10"/>
      <c r="O1223" s="10"/>
      <c r="P1223" s="10"/>
      <c r="Q1223" s="10"/>
      <c r="R1223" s="10"/>
      <c r="S1223" s="10"/>
      <c r="T1223" s="10"/>
      <c r="U1223" s="10"/>
      <c r="V1223" s="10"/>
      <c r="W1223" s="10"/>
      <c r="X1223" s="10"/>
      <c r="Y1223" s="28"/>
      <c r="Z1223" s="10"/>
      <c r="AA1223" s="28"/>
      <c r="AB1223" s="28"/>
      <c r="AC1223" s="28">
        <f>M1223*14</f>
        <v>28</v>
      </c>
      <c r="AD1223" s="10"/>
    </row>
    <row r="1224" spans="1:30" outlineLevel="2" x14ac:dyDescent="0.15">
      <c r="A1224" s="10">
        <v>2014</v>
      </c>
      <c r="B1224" s="21" t="s">
        <v>1347</v>
      </c>
      <c r="C1224" s="26" t="s">
        <v>1348</v>
      </c>
      <c r="D1224" s="21" t="s">
        <v>1379</v>
      </c>
      <c r="E1224" s="19" t="s">
        <v>2530</v>
      </c>
      <c r="F1224" s="10" t="s">
        <v>2531</v>
      </c>
      <c r="G1224" s="21" t="s">
        <v>184</v>
      </c>
      <c r="H1224" s="74" t="s">
        <v>185</v>
      </c>
      <c r="I1224" s="52"/>
      <c r="J1224" s="52"/>
      <c r="K1224" s="52"/>
      <c r="L1224" s="52"/>
      <c r="M1224" s="51">
        <v>2</v>
      </c>
      <c r="N1224" s="53"/>
      <c r="O1224" s="53"/>
      <c r="P1224" s="53"/>
      <c r="Q1224" s="53"/>
      <c r="R1224" s="53"/>
      <c r="S1224" s="53"/>
      <c r="T1224" s="53"/>
      <c r="U1224" s="53"/>
      <c r="V1224" s="53"/>
      <c r="W1224" s="53"/>
      <c r="X1224" s="54"/>
      <c r="Y1224" s="55"/>
      <c r="Z1224" s="54"/>
      <c r="AA1224" s="55"/>
      <c r="AB1224" s="55"/>
      <c r="AC1224" s="28">
        <f>0.3*13*M1224</f>
        <v>7.8</v>
      </c>
      <c r="AD1224" s="54"/>
    </row>
    <row r="1225" spans="1:30" outlineLevel="2" x14ac:dyDescent="0.15">
      <c r="A1225" s="57"/>
      <c r="B1225" s="52"/>
      <c r="C1225" s="58"/>
      <c r="D1225" s="52"/>
      <c r="E1225" s="52" t="s">
        <v>2798</v>
      </c>
      <c r="F1225" s="52"/>
      <c r="G1225" s="21" t="s">
        <v>184</v>
      </c>
      <c r="H1225" s="78" t="s">
        <v>3011</v>
      </c>
      <c r="I1225" s="52">
        <v>3</v>
      </c>
      <c r="J1225" s="52"/>
      <c r="K1225" s="52"/>
      <c r="L1225" s="52"/>
      <c r="M1225" s="53">
        <v>10</v>
      </c>
      <c r="N1225" s="53"/>
      <c r="O1225" s="53"/>
      <c r="P1225" s="53"/>
      <c r="Q1225" s="53"/>
      <c r="R1225" s="53"/>
      <c r="S1225" s="53"/>
      <c r="T1225" s="53"/>
      <c r="U1225" s="53"/>
      <c r="V1225" s="53"/>
      <c r="W1225" s="53"/>
      <c r="X1225" s="54"/>
      <c r="Y1225" s="55"/>
      <c r="Z1225" s="54"/>
      <c r="AA1225" s="55"/>
      <c r="AB1225" s="55"/>
      <c r="AC1225" s="55">
        <f>2*M1225</f>
        <v>20</v>
      </c>
      <c r="AD1225" s="54"/>
    </row>
    <row r="1226" spans="1:30" outlineLevel="1" x14ac:dyDescent="0.15">
      <c r="A1226" s="57"/>
      <c r="B1226" s="52"/>
      <c r="C1226" s="58"/>
      <c r="D1226" s="52"/>
      <c r="E1226" s="52"/>
      <c r="F1226" s="52"/>
      <c r="G1226" s="88" t="s">
        <v>3233</v>
      </c>
      <c r="H1226" s="78"/>
      <c r="I1226" s="52"/>
      <c r="J1226" s="52"/>
      <c r="K1226" s="52"/>
      <c r="L1226" s="52"/>
      <c r="M1226" s="53"/>
      <c r="N1226" s="53"/>
      <c r="O1226" s="53"/>
      <c r="P1226" s="53"/>
      <c r="Q1226" s="53"/>
      <c r="R1226" s="53"/>
      <c r="S1226" s="53"/>
      <c r="T1226" s="53"/>
      <c r="U1226" s="53"/>
      <c r="V1226" s="53"/>
      <c r="W1226" s="53"/>
      <c r="X1226" s="54"/>
      <c r="Y1226" s="55"/>
      <c r="Z1226" s="54"/>
      <c r="AA1226" s="55"/>
      <c r="AB1226" s="55"/>
      <c r="AC1226" s="55">
        <f>SUBTOTAL(9,AC1220:AC1225)</f>
        <v>180.57164086687305</v>
      </c>
      <c r="AD1226" s="54"/>
    </row>
    <row r="1227" spans="1:30" outlineLevel="2" x14ac:dyDescent="0.15">
      <c r="A1227" s="10">
        <v>2015</v>
      </c>
      <c r="B1227" s="21" t="s">
        <v>1397</v>
      </c>
      <c r="C1227" s="26" t="s">
        <v>1398</v>
      </c>
      <c r="D1227" s="21" t="s">
        <v>1380</v>
      </c>
      <c r="E1227" s="21" t="s">
        <v>139</v>
      </c>
      <c r="F1227" s="10">
        <v>3</v>
      </c>
      <c r="G1227" s="21" t="s">
        <v>156</v>
      </c>
      <c r="H1227" s="71" t="s">
        <v>157</v>
      </c>
      <c r="I1227" s="21" t="s">
        <v>41</v>
      </c>
      <c r="J1227" s="21" t="s">
        <v>24</v>
      </c>
      <c r="K1227" s="21" t="s">
        <v>127</v>
      </c>
      <c r="L1227" s="10">
        <v>50</v>
      </c>
      <c r="M1227" s="10">
        <v>9</v>
      </c>
      <c r="N1227" s="21" t="s">
        <v>1399</v>
      </c>
      <c r="O1227" s="21" t="s">
        <v>1033</v>
      </c>
      <c r="P1227" s="21" t="s">
        <v>28</v>
      </c>
      <c r="Q1227" s="21" t="s">
        <v>29</v>
      </c>
      <c r="R1227" s="21" t="s">
        <v>1400</v>
      </c>
      <c r="S1227" s="10">
        <v>1</v>
      </c>
      <c r="T1227" s="10">
        <v>48</v>
      </c>
      <c r="U1227" s="10">
        <v>48</v>
      </c>
      <c r="V1227" s="21" t="s">
        <v>31</v>
      </c>
      <c r="W1227" s="21" t="s">
        <v>31</v>
      </c>
      <c r="X1227" s="10"/>
      <c r="Y1227" s="28">
        <f>IF(M1227&lt;25,1,1+(M1227-25)/M1227)</f>
        <v>1</v>
      </c>
      <c r="Z1227" s="10">
        <v>1</v>
      </c>
      <c r="AA1227" s="28"/>
      <c r="AB1227" s="28"/>
      <c r="AC1227" s="28">
        <f>T1227*Z1227</f>
        <v>48</v>
      </c>
      <c r="AD1227" s="10"/>
    </row>
    <row r="1228" spans="1:30" outlineLevel="2" x14ac:dyDescent="0.15">
      <c r="A1228" s="10"/>
      <c r="B1228" s="10"/>
      <c r="C1228" s="25"/>
      <c r="D1228" s="10"/>
      <c r="E1228" s="21" t="s">
        <v>2321</v>
      </c>
      <c r="F1228" s="10"/>
      <c r="G1228" s="21" t="s">
        <v>156</v>
      </c>
      <c r="H1228" s="72" t="s">
        <v>157</v>
      </c>
      <c r="I1228" s="10"/>
      <c r="J1228" s="10"/>
      <c r="K1228" s="10"/>
      <c r="L1228" s="10"/>
      <c r="M1228" s="29">
        <v>3</v>
      </c>
      <c r="N1228" s="10"/>
      <c r="O1228" s="10"/>
      <c r="P1228" s="10"/>
      <c r="Q1228" s="10"/>
      <c r="R1228" s="10"/>
      <c r="S1228" s="10"/>
      <c r="T1228" s="10"/>
      <c r="U1228" s="10"/>
      <c r="V1228" s="10"/>
      <c r="W1228" s="10"/>
      <c r="X1228" s="10"/>
      <c r="Y1228" s="28"/>
      <c r="Z1228" s="10"/>
      <c r="AA1228" s="28"/>
      <c r="AB1228" s="28"/>
      <c r="AC1228" s="28">
        <f>M1228*14</f>
        <v>42</v>
      </c>
      <c r="AD1228" s="10"/>
    </row>
    <row r="1229" spans="1:30" outlineLevel="2" x14ac:dyDescent="0.15">
      <c r="A1229" s="10">
        <v>2016</v>
      </c>
      <c r="B1229" s="21" t="s">
        <v>313</v>
      </c>
      <c r="C1229" s="26" t="s">
        <v>314</v>
      </c>
      <c r="D1229" s="21" t="s">
        <v>1379</v>
      </c>
      <c r="E1229" s="21" t="s">
        <v>2280</v>
      </c>
      <c r="F1229" s="10">
        <v>4</v>
      </c>
      <c r="G1229" s="21" t="s">
        <v>156</v>
      </c>
      <c r="H1229" s="71" t="s">
        <v>157</v>
      </c>
      <c r="I1229" s="21" t="s">
        <v>41</v>
      </c>
      <c r="J1229" s="21" t="s">
        <v>24</v>
      </c>
      <c r="K1229" s="21" t="s">
        <v>127</v>
      </c>
      <c r="L1229" s="10">
        <v>200</v>
      </c>
      <c r="M1229" s="10">
        <v>60</v>
      </c>
      <c r="N1229" s="21" t="s">
        <v>315</v>
      </c>
      <c r="O1229" s="21" t="s">
        <v>75</v>
      </c>
      <c r="P1229" s="21" t="s">
        <v>28</v>
      </c>
      <c r="Q1229" s="21" t="s">
        <v>318</v>
      </c>
      <c r="R1229" s="21" t="s">
        <v>319</v>
      </c>
      <c r="S1229" s="10">
        <v>1</v>
      </c>
      <c r="T1229" s="10">
        <v>64</v>
      </c>
      <c r="U1229" s="10">
        <v>64</v>
      </c>
      <c r="V1229" s="21" t="s">
        <v>31</v>
      </c>
      <c r="W1229" s="21" t="s">
        <v>31</v>
      </c>
      <c r="X1229" s="10"/>
      <c r="Y1229" s="28">
        <f>IF(M1229&lt;25,1,1+(M1229-25)/M1229)</f>
        <v>1.5833333333333335</v>
      </c>
      <c r="Z1229" s="10">
        <v>1</v>
      </c>
      <c r="AA1229" s="28">
        <f>U1229*Y1229*Z1229</f>
        <v>101.33333333333334</v>
      </c>
      <c r="AB1229" s="28"/>
      <c r="AC1229" s="28">
        <f>AA1229+AB1229</f>
        <v>101.33333333333334</v>
      </c>
      <c r="AD1229" s="10"/>
    </row>
    <row r="1230" spans="1:30" outlineLevel="2" x14ac:dyDescent="0.15">
      <c r="A1230" s="10">
        <v>2015</v>
      </c>
      <c r="B1230" s="21" t="s">
        <v>2137</v>
      </c>
      <c r="C1230" s="26" t="s">
        <v>2138</v>
      </c>
      <c r="D1230" s="21" t="s">
        <v>1413</v>
      </c>
      <c r="E1230" s="21" t="s">
        <v>2280</v>
      </c>
      <c r="F1230" s="10">
        <v>3</v>
      </c>
      <c r="G1230" s="21" t="s">
        <v>156</v>
      </c>
      <c r="H1230" s="71" t="s">
        <v>157</v>
      </c>
      <c r="I1230" s="21" t="s">
        <v>41</v>
      </c>
      <c r="J1230" s="21" t="s">
        <v>24</v>
      </c>
      <c r="K1230" s="21" t="s">
        <v>127</v>
      </c>
      <c r="L1230" s="10">
        <v>258</v>
      </c>
      <c r="M1230" s="10">
        <v>72</v>
      </c>
      <c r="N1230" s="21" t="s">
        <v>1539</v>
      </c>
      <c r="O1230" s="21" t="s">
        <v>232</v>
      </c>
      <c r="P1230" s="21" t="s">
        <v>28</v>
      </c>
      <c r="Q1230" s="21" t="s">
        <v>1524</v>
      </c>
      <c r="R1230" s="21" t="s">
        <v>2139</v>
      </c>
      <c r="S1230" s="10">
        <v>1</v>
      </c>
      <c r="T1230" s="10">
        <v>48</v>
      </c>
      <c r="U1230" s="10">
        <v>48</v>
      </c>
      <c r="V1230" s="21" t="s">
        <v>31</v>
      </c>
      <c r="W1230" s="21" t="s">
        <v>31</v>
      </c>
      <c r="X1230" s="10"/>
      <c r="Y1230" s="28">
        <f>IF(M1230&lt;25,1,1+(M1230-25)/M1230)</f>
        <v>1.6527777777777777</v>
      </c>
      <c r="Z1230" s="10">
        <v>1</v>
      </c>
      <c r="AA1230" s="28">
        <f>U1230*Y1230*Z1230</f>
        <v>79.333333333333329</v>
      </c>
      <c r="AB1230" s="28"/>
      <c r="AC1230" s="28">
        <f>AA1230+AB1230</f>
        <v>79.333333333333329</v>
      </c>
      <c r="AD1230" s="10"/>
    </row>
    <row r="1231" spans="1:30" outlineLevel="2" x14ac:dyDescent="0.15">
      <c r="A1231" s="21"/>
      <c r="B1231" s="21"/>
      <c r="C1231" s="21" t="s">
        <v>2654</v>
      </c>
      <c r="D1231" s="21" t="s">
        <v>2580</v>
      </c>
      <c r="E1231" s="21" t="s">
        <v>2581</v>
      </c>
      <c r="F1231" s="21"/>
      <c r="G1231" s="21" t="s">
        <v>156</v>
      </c>
      <c r="H1231" s="71" t="s">
        <v>2656</v>
      </c>
      <c r="I1231" s="21"/>
      <c r="J1231" s="21"/>
      <c r="K1231" s="21"/>
      <c r="L1231" s="21"/>
      <c r="M1231" s="21"/>
      <c r="N1231" s="21"/>
      <c r="O1231" s="21"/>
      <c r="P1231" s="21"/>
      <c r="Q1231" s="21"/>
      <c r="R1231" s="21"/>
      <c r="S1231" s="21"/>
      <c r="T1231" s="21"/>
      <c r="U1231" s="21"/>
      <c r="V1231" s="21"/>
      <c r="W1231" s="21"/>
      <c r="X1231" s="21"/>
      <c r="Y1231" s="21"/>
      <c r="Z1231" s="21"/>
      <c r="AA1231" s="21"/>
      <c r="AB1231" s="21" t="s">
        <v>29</v>
      </c>
      <c r="AC1231" s="21">
        <v>35.43</v>
      </c>
      <c r="AD1231" s="21" t="s">
        <v>2745</v>
      </c>
    </row>
    <row r="1232" spans="1:30" outlineLevel="2" x14ac:dyDescent="0.15">
      <c r="A1232" s="21"/>
      <c r="B1232" s="21"/>
      <c r="C1232" s="21" t="s">
        <v>2105</v>
      </c>
      <c r="D1232" s="21" t="s">
        <v>1380</v>
      </c>
      <c r="E1232" s="21" t="s">
        <v>2578</v>
      </c>
      <c r="F1232" s="21"/>
      <c r="G1232" s="21" t="s">
        <v>156</v>
      </c>
      <c r="H1232" s="71" t="s">
        <v>2558</v>
      </c>
      <c r="I1232" s="21"/>
      <c r="J1232" s="21"/>
      <c r="K1232" s="21"/>
      <c r="L1232" s="21"/>
      <c r="M1232" s="21"/>
      <c r="N1232" s="21"/>
      <c r="O1232" s="21"/>
      <c r="P1232" s="21"/>
      <c r="Q1232" s="21"/>
      <c r="R1232" s="21"/>
      <c r="S1232" s="21"/>
      <c r="T1232" s="21"/>
      <c r="U1232" s="21"/>
      <c r="V1232" s="21"/>
      <c r="W1232" s="21"/>
      <c r="X1232" s="21"/>
      <c r="Y1232" s="21"/>
      <c r="Z1232" s="21"/>
      <c r="AA1232" s="21"/>
      <c r="AB1232" s="21"/>
      <c r="AC1232" s="21">
        <v>45.61</v>
      </c>
      <c r="AD1232" s="21" t="s">
        <v>2745</v>
      </c>
    </row>
    <row r="1233" spans="1:30" outlineLevel="2" x14ac:dyDescent="0.15">
      <c r="A1233" s="10"/>
      <c r="B1233" s="10"/>
      <c r="C1233" s="25"/>
      <c r="D1233" s="10"/>
      <c r="E1233" s="27" t="s">
        <v>2320</v>
      </c>
      <c r="F1233" s="10"/>
      <c r="G1233" s="21" t="s">
        <v>156</v>
      </c>
      <c r="H1233" s="72" t="s">
        <v>157</v>
      </c>
      <c r="I1233" s="10"/>
      <c r="J1233" s="10"/>
      <c r="K1233" s="10"/>
      <c r="L1233" s="10"/>
      <c r="M1233" s="29">
        <v>6</v>
      </c>
      <c r="N1233" s="10"/>
      <c r="O1233" s="10"/>
      <c r="P1233" s="10"/>
      <c r="Q1233" s="10"/>
      <c r="R1233" s="10"/>
      <c r="S1233" s="10"/>
      <c r="T1233" s="10"/>
      <c r="U1233" s="10"/>
      <c r="V1233" s="10"/>
      <c r="W1233" s="10"/>
      <c r="X1233" s="10"/>
      <c r="Y1233" s="28"/>
      <c r="Z1233" s="10"/>
      <c r="AA1233" s="28"/>
      <c r="AB1233" s="28"/>
      <c r="AC1233" s="28">
        <f>M1233*14</f>
        <v>84</v>
      </c>
      <c r="AD1233" s="10"/>
    </row>
    <row r="1234" spans="1:30" ht="27" outlineLevel="2" x14ac:dyDescent="0.15">
      <c r="A1234" s="21"/>
      <c r="B1234" s="21"/>
      <c r="C1234" s="26" t="s">
        <v>2403</v>
      </c>
      <c r="D1234" s="21"/>
      <c r="E1234" s="21" t="s">
        <v>2385</v>
      </c>
      <c r="F1234" s="21"/>
      <c r="G1234" s="21" t="s">
        <v>156</v>
      </c>
      <c r="H1234" s="71" t="s">
        <v>2466</v>
      </c>
      <c r="I1234" s="21"/>
      <c r="J1234" s="21"/>
      <c r="K1234" s="21"/>
      <c r="L1234" s="21"/>
      <c r="M1234" s="21"/>
      <c r="N1234" s="21"/>
      <c r="O1234" s="21"/>
      <c r="P1234" s="21"/>
      <c r="Q1234" s="21"/>
      <c r="R1234" s="21"/>
      <c r="S1234" s="21"/>
      <c r="T1234" s="21"/>
      <c r="U1234" s="21"/>
      <c r="V1234" s="21"/>
      <c r="W1234" s="21"/>
      <c r="X1234" s="21"/>
      <c r="Y1234" s="21"/>
      <c r="Z1234" s="21"/>
      <c r="AA1234" s="21"/>
      <c r="AB1234" s="21"/>
      <c r="AC1234" s="28">
        <v>15</v>
      </c>
      <c r="AD1234" s="10"/>
    </row>
    <row r="1235" spans="1:30" outlineLevel="2" x14ac:dyDescent="0.15">
      <c r="A1235" s="21"/>
      <c r="B1235" s="21"/>
      <c r="C1235" s="26" t="s">
        <v>2345</v>
      </c>
      <c r="D1235" s="21"/>
      <c r="E1235" s="21" t="s">
        <v>2385</v>
      </c>
      <c r="F1235" s="21"/>
      <c r="G1235" s="21" t="s">
        <v>156</v>
      </c>
      <c r="H1235" s="71" t="s">
        <v>2376</v>
      </c>
      <c r="I1235" s="21"/>
      <c r="J1235" s="21"/>
      <c r="K1235" s="21"/>
      <c r="L1235" s="21"/>
      <c r="M1235" s="21"/>
      <c r="N1235" s="21"/>
      <c r="O1235" s="21"/>
      <c r="P1235" s="21"/>
      <c r="Q1235" s="21"/>
      <c r="R1235" s="21"/>
      <c r="S1235" s="21"/>
      <c r="T1235" s="21"/>
      <c r="U1235" s="21"/>
      <c r="V1235" s="21"/>
      <c r="W1235" s="21"/>
      <c r="X1235" s="21"/>
      <c r="Y1235" s="21"/>
      <c r="Z1235" s="21"/>
      <c r="AA1235" s="21"/>
      <c r="AB1235" s="21"/>
      <c r="AC1235" s="28">
        <v>15</v>
      </c>
      <c r="AD1235" s="10"/>
    </row>
    <row r="1236" spans="1:30" outlineLevel="2" x14ac:dyDescent="0.15">
      <c r="A1236" s="10">
        <v>2015</v>
      </c>
      <c r="B1236" s="21" t="s">
        <v>1821</v>
      </c>
      <c r="C1236" s="26" t="s">
        <v>1822</v>
      </c>
      <c r="D1236" s="21" t="s">
        <v>1413</v>
      </c>
      <c r="E1236" s="21" t="s">
        <v>2277</v>
      </c>
      <c r="F1236" s="10">
        <v>2</v>
      </c>
      <c r="G1236" s="21" t="s">
        <v>156</v>
      </c>
      <c r="H1236" s="71" t="s">
        <v>2504</v>
      </c>
      <c r="I1236" s="21" t="s">
        <v>346</v>
      </c>
      <c r="J1236" s="21" t="s">
        <v>120</v>
      </c>
      <c r="K1236" s="21" t="s">
        <v>347</v>
      </c>
      <c r="L1236" s="10">
        <v>171</v>
      </c>
      <c r="M1236" s="10">
        <v>58</v>
      </c>
      <c r="N1236" s="21" t="s">
        <v>1598</v>
      </c>
      <c r="O1236" s="21" t="s">
        <v>2026</v>
      </c>
      <c r="P1236" s="21" t="s">
        <v>28</v>
      </c>
      <c r="Q1236" s="21" t="s">
        <v>1543</v>
      </c>
      <c r="R1236" s="21" t="s">
        <v>2027</v>
      </c>
      <c r="S1236" s="10">
        <v>1</v>
      </c>
      <c r="T1236" s="21" t="s">
        <v>31</v>
      </c>
      <c r="U1236" s="21" t="s">
        <v>31</v>
      </c>
      <c r="V1236" s="21" t="s">
        <v>31</v>
      </c>
      <c r="W1236" s="21" t="s">
        <v>31</v>
      </c>
      <c r="X1236" s="10"/>
      <c r="Y1236" s="28">
        <f>IF(M1236&lt;25,1,1+(M1236-25)/M1236)</f>
        <v>1.5689655172413794</v>
      </c>
      <c r="Z1236" s="10"/>
      <c r="AA1236" s="28"/>
      <c r="AB1236" s="28"/>
      <c r="AC1236" s="28">
        <f>32*Y1236*F1236</f>
        <v>100.41379310344828</v>
      </c>
      <c r="AD1236" s="10"/>
    </row>
    <row r="1237" spans="1:30" outlineLevel="2" x14ac:dyDescent="0.15">
      <c r="A1237" s="10">
        <v>2014</v>
      </c>
      <c r="B1237" s="21" t="s">
        <v>1347</v>
      </c>
      <c r="C1237" s="26" t="s">
        <v>1348</v>
      </c>
      <c r="D1237" s="21" t="s">
        <v>1379</v>
      </c>
      <c r="E1237" s="19" t="s">
        <v>2530</v>
      </c>
      <c r="F1237" s="10" t="s">
        <v>2531</v>
      </c>
      <c r="G1237" s="21" t="s">
        <v>156</v>
      </c>
      <c r="H1237" s="71" t="s">
        <v>2504</v>
      </c>
      <c r="I1237" s="21"/>
      <c r="J1237" s="21"/>
      <c r="K1237" s="21"/>
      <c r="L1237" s="10"/>
      <c r="M1237" s="10">
        <v>6</v>
      </c>
      <c r="N1237" s="21"/>
      <c r="O1237" s="21"/>
      <c r="P1237" s="21"/>
      <c r="Q1237" s="21"/>
      <c r="R1237" s="21"/>
      <c r="S1237" s="10"/>
      <c r="T1237" s="21"/>
      <c r="U1237" s="21"/>
      <c r="V1237" s="21"/>
      <c r="W1237" s="21"/>
      <c r="X1237" s="10"/>
      <c r="Y1237" s="28">
        <f>IF(M1237&lt;25,1,1+(M1237-25)/M1237)</f>
        <v>1</v>
      </c>
      <c r="Z1237" s="10"/>
      <c r="AA1237" s="28"/>
      <c r="AB1237" s="28"/>
      <c r="AC1237" s="28">
        <f>0.3*13*M1237</f>
        <v>23.4</v>
      </c>
      <c r="AD1237" s="10"/>
    </row>
    <row r="1238" spans="1:30" outlineLevel="2" x14ac:dyDescent="0.15">
      <c r="A1238" s="57"/>
      <c r="B1238" s="52"/>
      <c r="C1238" s="58"/>
      <c r="D1238" s="52"/>
      <c r="E1238" s="52" t="s">
        <v>2798</v>
      </c>
      <c r="F1238" s="52"/>
      <c r="G1238" s="21" t="s">
        <v>156</v>
      </c>
      <c r="H1238" s="78" t="s">
        <v>3012</v>
      </c>
      <c r="I1238" s="52">
        <v>5</v>
      </c>
      <c r="J1238" s="52"/>
      <c r="K1238" s="52"/>
      <c r="L1238" s="52"/>
      <c r="M1238" s="53">
        <v>18</v>
      </c>
      <c r="N1238" s="53"/>
      <c r="O1238" s="53"/>
      <c r="P1238" s="53"/>
      <c r="Q1238" s="53"/>
      <c r="R1238" s="53"/>
      <c r="S1238" s="53"/>
      <c r="T1238" s="53"/>
      <c r="U1238" s="53"/>
      <c r="V1238" s="53"/>
      <c r="W1238" s="53"/>
      <c r="X1238" s="54"/>
      <c r="Y1238" s="55"/>
      <c r="Z1238" s="54"/>
      <c r="AA1238" s="55"/>
      <c r="AB1238" s="55"/>
      <c r="AC1238" s="55">
        <f>2*M1238</f>
        <v>36</v>
      </c>
      <c r="AD1238" s="54"/>
    </row>
    <row r="1239" spans="1:30" outlineLevel="1" x14ac:dyDescent="0.15">
      <c r="A1239" s="57"/>
      <c r="B1239" s="52"/>
      <c r="C1239" s="58"/>
      <c r="D1239" s="52"/>
      <c r="E1239" s="52"/>
      <c r="F1239" s="52"/>
      <c r="G1239" s="88" t="s">
        <v>3234</v>
      </c>
      <c r="H1239" s="78"/>
      <c r="I1239" s="52"/>
      <c r="J1239" s="52"/>
      <c r="K1239" s="52"/>
      <c r="L1239" s="52"/>
      <c r="M1239" s="53"/>
      <c r="N1239" s="53"/>
      <c r="O1239" s="53"/>
      <c r="P1239" s="53"/>
      <c r="Q1239" s="53"/>
      <c r="R1239" s="53"/>
      <c r="S1239" s="53"/>
      <c r="T1239" s="53"/>
      <c r="U1239" s="53"/>
      <c r="V1239" s="53"/>
      <c r="W1239" s="53"/>
      <c r="X1239" s="54"/>
      <c r="Y1239" s="55"/>
      <c r="Z1239" s="54"/>
      <c r="AA1239" s="55"/>
      <c r="AB1239" s="55"/>
      <c r="AC1239" s="55">
        <f>SUBTOTAL(9,AC1227:AC1238)</f>
        <v>625.52045977011494</v>
      </c>
      <c r="AD1239" s="54"/>
    </row>
    <row r="1240" spans="1:30" outlineLevel="2" x14ac:dyDescent="0.15">
      <c r="A1240" s="10">
        <v>2015</v>
      </c>
      <c r="B1240" s="21" t="s">
        <v>1541</v>
      </c>
      <c r="C1240" s="26" t="s">
        <v>1542</v>
      </c>
      <c r="D1240" s="21" t="s">
        <v>1413</v>
      </c>
      <c r="E1240" s="21" t="s">
        <v>2280</v>
      </c>
      <c r="F1240" s="10">
        <v>3</v>
      </c>
      <c r="G1240" s="21" t="s">
        <v>1414</v>
      </c>
      <c r="H1240" s="71" t="s">
        <v>1415</v>
      </c>
      <c r="I1240" s="21" t="s">
        <v>23</v>
      </c>
      <c r="J1240" s="21" t="s">
        <v>24</v>
      </c>
      <c r="K1240" s="21" t="s">
        <v>45</v>
      </c>
      <c r="L1240" s="10">
        <v>60</v>
      </c>
      <c r="M1240" s="10">
        <v>23</v>
      </c>
      <c r="N1240" s="21" t="s">
        <v>1425</v>
      </c>
      <c r="O1240" s="21" t="s">
        <v>1061</v>
      </c>
      <c r="P1240" s="21" t="s">
        <v>28</v>
      </c>
      <c r="Q1240" s="21" t="s">
        <v>1543</v>
      </c>
      <c r="R1240" s="21" t="s">
        <v>1544</v>
      </c>
      <c r="S1240" s="10">
        <v>1</v>
      </c>
      <c r="T1240" s="10">
        <v>48</v>
      </c>
      <c r="U1240" s="10">
        <v>48</v>
      </c>
      <c r="V1240" s="21" t="s">
        <v>31</v>
      </c>
      <c r="W1240" s="21" t="s">
        <v>31</v>
      </c>
      <c r="X1240" s="10"/>
      <c r="Y1240" s="28">
        <f>IF(M1240&lt;25,1,1+(M1240-25)/M1240)</f>
        <v>1</v>
      </c>
      <c r="Z1240" s="10">
        <v>1</v>
      </c>
      <c r="AA1240" s="28">
        <f>U1240*Y1240*Z1240</f>
        <v>48</v>
      </c>
      <c r="AB1240" s="28"/>
      <c r="AC1240" s="28">
        <f>AA1240+AB1240</f>
        <v>48</v>
      </c>
      <c r="AD1240" s="10"/>
    </row>
    <row r="1241" spans="1:30" outlineLevel="2" x14ac:dyDescent="0.15">
      <c r="A1241" s="10">
        <v>2014</v>
      </c>
      <c r="B1241" s="21" t="s">
        <v>1491</v>
      </c>
      <c r="C1241" s="26" t="s">
        <v>1492</v>
      </c>
      <c r="D1241" s="21" t="s">
        <v>1413</v>
      </c>
      <c r="E1241" s="19" t="s">
        <v>2270</v>
      </c>
      <c r="F1241" s="10">
        <v>2</v>
      </c>
      <c r="G1241" s="21" t="s">
        <v>1414</v>
      </c>
      <c r="H1241" s="71" t="s">
        <v>1415</v>
      </c>
      <c r="I1241" s="21" t="s">
        <v>23</v>
      </c>
      <c r="J1241" s="21" t="s">
        <v>24</v>
      </c>
      <c r="K1241" s="21" t="s">
        <v>45</v>
      </c>
      <c r="L1241" s="10">
        <v>43</v>
      </c>
      <c r="M1241" s="10">
        <v>18</v>
      </c>
      <c r="N1241" s="21" t="s">
        <v>1383</v>
      </c>
      <c r="O1241" s="21" t="s">
        <v>1493</v>
      </c>
      <c r="P1241" s="21" t="s">
        <v>28</v>
      </c>
      <c r="Q1241" s="21" t="s">
        <v>1352</v>
      </c>
      <c r="R1241" s="21" t="s">
        <v>1494</v>
      </c>
      <c r="S1241" s="10">
        <v>1</v>
      </c>
      <c r="T1241" s="10">
        <v>32</v>
      </c>
      <c r="U1241" s="10">
        <v>32</v>
      </c>
      <c r="V1241" s="21" t="s">
        <v>31</v>
      </c>
      <c r="W1241" s="21" t="s">
        <v>31</v>
      </c>
      <c r="X1241" s="10"/>
      <c r="Y1241" s="28">
        <f>IF(M1241&lt;25,1,1+(M1241-25)/M1241)</f>
        <v>1</v>
      </c>
      <c r="Z1241" s="10">
        <v>1</v>
      </c>
      <c r="AA1241" s="28">
        <f>U1241*Y1241*Z1241</f>
        <v>32</v>
      </c>
      <c r="AB1241" s="28"/>
      <c r="AC1241" s="28">
        <f>AA1241+AB1241</f>
        <v>32</v>
      </c>
      <c r="AD1241" s="10"/>
    </row>
    <row r="1242" spans="1:30" outlineLevel="2" x14ac:dyDescent="0.15">
      <c r="A1242" s="10">
        <v>2014</v>
      </c>
      <c r="B1242" s="21" t="s">
        <v>1411</v>
      </c>
      <c r="C1242" s="26" t="s">
        <v>1412</v>
      </c>
      <c r="D1242" s="21" t="s">
        <v>1413</v>
      </c>
      <c r="E1242" s="19" t="s">
        <v>2270</v>
      </c>
      <c r="F1242" s="10">
        <v>2</v>
      </c>
      <c r="G1242" s="21" t="s">
        <v>1414</v>
      </c>
      <c r="H1242" s="71" t="s">
        <v>1415</v>
      </c>
      <c r="I1242" s="21" t="s">
        <v>23</v>
      </c>
      <c r="J1242" s="21" t="s">
        <v>24</v>
      </c>
      <c r="K1242" s="21" t="s">
        <v>45</v>
      </c>
      <c r="L1242" s="10">
        <v>45</v>
      </c>
      <c r="M1242" s="10">
        <v>10</v>
      </c>
      <c r="N1242" s="21" t="s">
        <v>1416</v>
      </c>
      <c r="O1242" s="21" t="s">
        <v>216</v>
      </c>
      <c r="P1242" s="21" t="s">
        <v>28</v>
      </c>
      <c r="Q1242" s="21" t="s">
        <v>1352</v>
      </c>
      <c r="R1242" s="21" t="s">
        <v>1417</v>
      </c>
      <c r="S1242" s="10">
        <v>1</v>
      </c>
      <c r="T1242" s="10">
        <v>32</v>
      </c>
      <c r="U1242" s="10">
        <v>32</v>
      </c>
      <c r="V1242" s="21" t="s">
        <v>31</v>
      </c>
      <c r="W1242" s="21" t="s">
        <v>31</v>
      </c>
      <c r="X1242" s="10"/>
      <c r="Y1242" s="28">
        <f>IF(M1242&lt;25,1,1+(M1242-25)/M1242)</f>
        <v>1</v>
      </c>
      <c r="Z1242" s="10">
        <v>1</v>
      </c>
      <c r="AA1242" s="28">
        <f>U1242*Y1242*Z1242</f>
        <v>32</v>
      </c>
      <c r="AB1242" s="28"/>
      <c r="AC1242" s="28">
        <f>AA1242+AB1242</f>
        <v>32</v>
      </c>
      <c r="AD1242" s="10"/>
    </row>
    <row r="1243" spans="1:30" outlineLevel="2" x14ac:dyDescent="0.15">
      <c r="A1243" s="21"/>
      <c r="B1243" s="21"/>
      <c r="C1243" s="21" t="s">
        <v>1505</v>
      </c>
      <c r="D1243" s="21" t="s">
        <v>1380</v>
      </c>
      <c r="E1243" s="21" t="s">
        <v>2578</v>
      </c>
      <c r="F1243" s="21"/>
      <c r="G1243" s="21" t="s">
        <v>1414</v>
      </c>
      <c r="H1243" s="71" t="s">
        <v>2550</v>
      </c>
      <c r="I1243" s="21"/>
      <c r="J1243" s="21"/>
      <c r="K1243" s="21"/>
      <c r="L1243" s="21"/>
      <c r="M1243" s="21"/>
      <c r="N1243" s="21"/>
      <c r="O1243" s="21"/>
      <c r="P1243" s="21"/>
      <c r="Q1243" s="21"/>
      <c r="R1243" s="21"/>
      <c r="S1243" s="21"/>
      <c r="T1243" s="21"/>
      <c r="U1243" s="21"/>
      <c r="V1243" s="21"/>
      <c r="W1243" s="21"/>
      <c r="X1243" s="21"/>
      <c r="Y1243" s="21"/>
      <c r="Z1243" s="21"/>
      <c r="AA1243" s="21"/>
      <c r="AB1243" s="21"/>
      <c r="AC1243" s="21">
        <v>16</v>
      </c>
      <c r="AD1243" s="21" t="s">
        <v>2745</v>
      </c>
    </row>
    <row r="1244" spans="1:30" outlineLevel="2" x14ac:dyDescent="0.15">
      <c r="A1244" s="21">
        <v>2016</v>
      </c>
      <c r="B1244" s="21" t="s">
        <v>724</v>
      </c>
      <c r="C1244" s="21" t="s">
        <v>725</v>
      </c>
      <c r="D1244" s="21"/>
      <c r="E1244" s="21" t="s">
        <v>2578</v>
      </c>
      <c r="F1244" s="21"/>
      <c r="G1244" s="21" t="s">
        <v>1414</v>
      </c>
      <c r="H1244" s="71" t="s">
        <v>1415</v>
      </c>
      <c r="I1244" s="21"/>
      <c r="J1244" s="21"/>
      <c r="K1244" s="21"/>
      <c r="L1244" s="21"/>
      <c r="M1244" s="21"/>
      <c r="N1244" s="21"/>
      <c r="O1244" s="21"/>
      <c r="P1244" s="21"/>
      <c r="Q1244" s="21"/>
      <c r="R1244" s="21"/>
      <c r="S1244" s="21"/>
      <c r="T1244" s="21"/>
      <c r="U1244" s="21"/>
      <c r="V1244" s="21"/>
      <c r="W1244" s="21"/>
      <c r="X1244" s="21"/>
      <c r="Y1244" s="21"/>
      <c r="Z1244" s="21"/>
      <c r="AA1244" s="21"/>
      <c r="AB1244" s="21"/>
      <c r="AC1244" s="21">
        <v>40</v>
      </c>
      <c r="AD1244" s="21" t="s">
        <v>2745</v>
      </c>
    </row>
    <row r="1245" spans="1:30" outlineLevel="2" x14ac:dyDescent="0.15">
      <c r="A1245" s="10"/>
      <c r="B1245" s="10"/>
      <c r="C1245" s="25"/>
      <c r="D1245" s="10"/>
      <c r="E1245" s="27" t="s">
        <v>2320</v>
      </c>
      <c r="F1245" s="10"/>
      <c r="G1245" s="21" t="s">
        <v>1414</v>
      </c>
      <c r="H1245" s="72" t="s">
        <v>1415</v>
      </c>
      <c r="I1245" s="10"/>
      <c r="J1245" s="10"/>
      <c r="K1245" s="10"/>
      <c r="L1245" s="10"/>
      <c r="M1245" s="29">
        <v>5</v>
      </c>
      <c r="N1245" s="10"/>
      <c r="O1245" s="10"/>
      <c r="P1245" s="10"/>
      <c r="Q1245" s="10"/>
      <c r="R1245" s="10"/>
      <c r="S1245" s="10"/>
      <c r="T1245" s="10"/>
      <c r="U1245" s="10"/>
      <c r="V1245" s="10"/>
      <c r="W1245" s="10"/>
      <c r="X1245" s="10"/>
      <c r="Y1245" s="28"/>
      <c r="Z1245" s="10"/>
      <c r="AA1245" s="28"/>
      <c r="AB1245" s="28"/>
      <c r="AC1245" s="28">
        <f>M1245*14</f>
        <v>70</v>
      </c>
      <c r="AD1245" s="10"/>
    </row>
    <row r="1246" spans="1:30" ht="27" outlineLevel="2" x14ac:dyDescent="0.15">
      <c r="A1246" s="21"/>
      <c r="B1246" s="21"/>
      <c r="C1246" s="26" t="s">
        <v>2331</v>
      </c>
      <c r="D1246" s="21"/>
      <c r="E1246" s="21" t="s">
        <v>2385</v>
      </c>
      <c r="F1246" s="21"/>
      <c r="G1246" s="21" t="s">
        <v>1414</v>
      </c>
      <c r="H1246" s="71" t="s">
        <v>2362</v>
      </c>
      <c r="I1246" s="21"/>
      <c r="J1246" s="21"/>
      <c r="K1246" s="21"/>
      <c r="L1246" s="21"/>
      <c r="M1246" s="21"/>
      <c r="N1246" s="21"/>
      <c r="O1246" s="21"/>
      <c r="P1246" s="21"/>
      <c r="Q1246" s="21"/>
      <c r="R1246" s="21"/>
      <c r="S1246" s="21"/>
      <c r="T1246" s="21"/>
      <c r="U1246" s="21"/>
      <c r="V1246" s="21"/>
      <c r="W1246" s="21"/>
      <c r="X1246" s="21"/>
      <c r="Y1246" s="21"/>
      <c r="Z1246" s="21"/>
      <c r="AA1246" s="21"/>
      <c r="AB1246" s="21"/>
      <c r="AC1246" s="28">
        <v>15</v>
      </c>
      <c r="AD1246" s="10"/>
    </row>
    <row r="1247" spans="1:30" ht="27" outlineLevel="2" x14ac:dyDescent="0.15">
      <c r="A1247" s="21"/>
      <c r="B1247" s="21"/>
      <c r="C1247" s="26" t="s">
        <v>2399</v>
      </c>
      <c r="D1247" s="21"/>
      <c r="E1247" s="21" t="s">
        <v>2385</v>
      </c>
      <c r="F1247" s="21"/>
      <c r="G1247" s="21" t="s">
        <v>1414</v>
      </c>
      <c r="H1247" s="71" t="s">
        <v>2463</v>
      </c>
      <c r="I1247" s="21"/>
      <c r="J1247" s="21"/>
      <c r="K1247" s="21"/>
      <c r="L1247" s="21"/>
      <c r="M1247" s="21"/>
      <c r="N1247" s="21"/>
      <c r="O1247" s="21"/>
      <c r="P1247" s="21"/>
      <c r="Q1247" s="21"/>
      <c r="R1247" s="21"/>
      <c r="S1247" s="21"/>
      <c r="T1247" s="21"/>
      <c r="U1247" s="21"/>
      <c r="V1247" s="21"/>
      <c r="W1247" s="21"/>
      <c r="X1247" s="21"/>
      <c r="Y1247" s="21"/>
      <c r="Z1247" s="21"/>
      <c r="AA1247" s="21"/>
      <c r="AB1247" s="21"/>
      <c r="AC1247" s="28">
        <v>15</v>
      </c>
      <c r="AD1247" s="10"/>
    </row>
    <row r="1248" spans="1:30" ht="27" outlineLevel="2" x14ac:dyDescent="0.15">
      <c r="A1248" s="21"/>
      <c r="B1248" s="21"/>
      <c r="C1248" s="26" t="s">
        <v>2409</v>
      </c>
      <c r="D1248" s="21"/>
      <c r="E1248" s="21" t="s">
        <v>2385</v>
      </c>
      <c r="F1248" s="21"/>
      <c r="G1248" s="21" t="s">
        <v>1414</v>
      </c>
      <c r="H1248" s="71" t="s">
        <v>2463</v>
      </c>
      <c r="I1248" s="21"/>
      <c r="J1248" s="21"/>
      <c r="K1248" s="21"/>
      <c r="L1248" s="21"/>
      <c r="M1248" s="21"/>
      <c r="N1248" s="21"/>
      <c r="O1248" s="21"/>
      <c r="P1248" s="21"/>
      <c r="Q1248" s="21"/>
      <c r="R1248" s="21"/>
      <c r="S1248" s="21"/>
      <c r="T1248" s="21"/>
      <c r="U1248" s="21"/>
      <c r="V1248" s="21"/>
      <c r="W1248" s="21"/>
      <c r="X1248" s="21"/>
      <c r="Y1248" s="21"/>
      <c r="Z1248" s="21"/>
      <c r="AA1248" s="21"/>
      <c r="AB1248" s="21"/>
      <c r="AC1248" s="28">
        <v>15</v>
      </c>
      <c r="AD1248" s="10"/>
    </row>
    <row r="1249" spans="1:30" outlineLevel="2" x14ac:dyDescent="0.15">
      <c r="A1249" s="57"/>
      <c r="B1249" s="52"/>
      <c r="C1249" s="58"/>
      <c r="D1249" s="52"/>
      <c r="E1249" s="52" t="s">
        <v>2798</v>
      </c>
      <c r="F1249" s="52"/>
      <c r="G1249" s="21" t="s">
        <v>1414</v>
      </c>
      <c r="H1249" s="78" t="s">
        <v>3013</v>
      </c>
      <c r="I1249" s="52">
        <v>4</v>
      </c>
      <c r="J1249" s="52"/>
      <c r="K1249" s="52"/>
      <c r="L1249" s="52"/>
      <c r="M1249" s="53">
        <v>12</v>
      </c>
      <c r="N1249" s="53"/>
      <c r="O1249" s="53"/>
      <c r="P1249" s="53"/>
      <c r="Q1249" s="53"/>
      <c r="R1249" s="53"/>
      <c r="S1249" s="53"/>
      <c r="T1249" s="53"/>
      <c r="U1249" s="53"/>
      <c r="V1249" s="53"/>
      <c r="W1249" s="53"/>
      <c r="X1249" s="54"/>
      <c r="Y1249" s="55"/>
      <c r="Z1249" s="54"/>
      <c r="AA1249" s="55"/>
      <c r="AB1249" s="55"/>
      <c r="AC1249" s="55">
        <f>2*M1249</f>
        <v>24</v>
      </c>
      <c r="AD1249" s="54"/>
    </row>
    <row r="1250" spans="1:30" outlineLevel="1" x14ac:dyDescent="0.15">
      <c r="A1250" s="57"/>
      <c r="B1250" s="52"/>
      <c r="C1250" s="58"/>
      <c r="D1250" s="52"/>
      <c r="E1250" s="52"/>
      <c r="F1250" s="52"/>
      <c r="G1250" s="88" t="s">
        <v>3235</v>
      </c>
      <c r="H1250" s="78"/>
      <c r="I1250" s="52"/>
      <c r="J1250" s="52"/>
      <c r="K1250" s="52"/>
      <c r="L1250" s="52"/>
      <c r="M1250" s="53"/>
      <c r="N1250" s="53"/>
      <c r="O1250" s="53"/>
      <c r="P1250" s="53"/>
      <c r="Q1250" s="53"/>
      <c r="R1250" s="53"/>
      <c r="S1250" s="53"/>
      <c r="T1250" s="53"/>
      <c r="U1250" s="53"/>
      <c r="V1250" s="53"/>
      <c r="W1250" s="53"/>
      <c r="X1250" s="54"/>
      <c r="Y1250" s="55"/>
      <c r="Z1250" s="54"/>
      <c r="AA1250" s="55"/>
      <c r="AB1250" s="55"/>
      <c r="AC1250" s="55">
        <f>SUBTOTAL(9,AC1240:AC1249)</f>
        <v>307</v>
      </c>
      <c r="AD1250" s="54"/>
    </row>
    <row r="1251" spans="1:30" outlineLevel="2" x14ac:dyDescent="0.15">
      <c r="A1251" s="10">
        <v>2014</v>
      </c>
      <c r="B1251" s="21" t="s">
        <v>1485</v>
      </c>
      <c r="C1251" s="26" t="s">
        <v>1486</v>
      </c>
      <c r="D1251" s="21" t="s">
        <v>1413</v>
      </c>
      <c r="E1251" s="21" t="s">
        <v>2280</v>
      </c>
      <c r="F1251" s="10">
        <v>3</v>
      </c>
      <c r="G1251" s="21" t="s">
        <v>676</v>
      </c>
      <c r="H1251" s="71" t="s">
        <v>677</v>
      </c>
      <c r="I1251" s="21" t="s">
        <v>23</v>
      </c>
      <c r="J1251" s="21" t="s">
        <v>24</v>
      </c>
      <c r="K1251" s="21" t="s">
        <v>45</v>
      </c>
      <c r="L1251" s="10">
        <v>64</v>
      </c>
      <c r="M1251" s="10">
        <v>72</v>
      </c>
      <c r="N1251" s="21" t="s">
        <v>1425</v>
      </c>
      <c r="O1251" s="21" t="s">
        <v>264</v>
      </c>
      <c r="P1251" s="21" t="s">
        <v>28</v>
      </c>
      <c r="Q1251" s="21" t="s">
        <v>1349</v>
      </c>
      <c r="R1251" s="21" t="s">
        <v>2136</v>
      </c>
      <c r="S1251" s="10">
        <v>1</v>
      </c>
      <c r="T1251" s="10">
        <v>48</v>
      </c>
      <c r="U1251" s="10">
        <v>48</v>
      </c>
      <c r="V1251" s="21" t="s">
        <v>31</v>
      </c>
      <c r="W1251" s="21" t="s">
        <v>31</v>
      </c>
      <c r="X1251" s="10"/>
      <c r="Y1251" s="28">
        <f>IF(M1251&lt;25,1,1+(M1251-25)/M1251)</f>
        <v>1.6527777777777777</v>
      </c>
      <c r="Z1251" s="10">
        <v>1</v>
      </c>
      <c r="AA1251" s="28">
        <f>U1251*Y1251*Z1251</f>
        <v>79.333333333333329</v>
      </c>
      <c r="AB1251" s="28"/>
      <c r="AC1251" s="28">
        <f>AA1251+AB1251</f>
        <v>79.333333333333329</v>
      </c>
      <c r="AD1251" s="10"/>
    </row>
    <row r="1252" spans="1:30" outlineLevel="2" x14ac:dyDescent="0.15">
      <c r="A1252" s="10">
        <v>2014</v>
      </c>
      <c r="B1252" s="21" t="s">
        <v>1560</v>
      </c>
      <c r="C1252" s="26" t="s">
        <v>1561</v>
      </c>
      <c r="D1252" s="21" t="s">
        <v>1413</v>
      </c>
      <c r="E1252" s="19" t="s">
        <v>2289</v>
      </c>
      <c r="F1252" s="10">
        <v>2</v>
      </c>
      <c r="G1252" s="21" t="s">
        <v>676</v>
      </c>
      <c r="H1252" s="71" t="s">
        <v>677</v>
      </c>
      <c r="I1252" s="21" t="s">
        <v>23</v>
      </c>
      <c r="J1252" s="21" t="s">
        <v>24</v>
      </c>
      <c r="K1252" s="21" t="s">
        <v>45</v>
      </c>
      <c r="L1252" s="10">
        <v>64</v>
      </c>
      <c r="M1252" s="10">
        <v>40</v>
      </c>
      <c r="N1252" s="21" t="s">
        <v>1420</v>
      </c>
      <c r="O1252" s="21" t="s">
        <v>246</v>
      </c>
      <c r="P1252" s="21" t="s">
        <v>28</v>
      </c>
      <c r="Q1252" s="21" t="s">
        <v>1349</v>
      </c>
      <c r="R1252" s="21" t="s">
        <v>1854</v>
      </c>
      <c r="S1252" s="10">
        <v>1</v>
      </c>
      <c r="T1252" s="10">
        <v>32</v>
      </c>
      <c r="U1252" s="10">
        <v>16</v>
      </c>
      <c r="V1252" s="21" t="s">
        <v>31</v>
      </c>
      <c r="W1252" s="10">
        <v>16</v>
      </c>
      <c r="X1252" s="27">
        <v>1</v>
      </c>
      <c r="Y1252" s="28">
        <f>IF(M1252&lt;25,1,1+(M1252-25)/M1252)</f>
        <v>1.375</v>
      </c>
      <c r="Z1252" s="10">
        <v>1</v>
      </c>
      <c r="AA1252" s="28">
        <f>U1252*Y1252*Z1252</f>
        <v>22</v>
      </c>
      <c r="AB1252" s="28">
        <f>X1252*W1252*Y1252</f>
        <v>22</v>
      </c>
      <c r="AC1252" s="28">
        <f>AA1252+AB1252</f>
        <v>44</v>
      </c>
      <c r="AD1252" s="10"/>
    </row>
    <row r="1253" spans="1:30" outlineLevel="2" x14ac:dyDescent="0.15">
      <c r="A1253" s="10">
        <v>2015</v>
      </c>
      <c r="B1253" s="21" t="s">
        <v>672</v>
      </c>
      <c r="C1253" s="26" t="s">
        <v>673</v>
      </c>
      <c r="D1253" s="21" t="s">
        <v>1379</v>
      </c>
      <c r="E1253" s="21" t="s">
        <v>2283</v>
      </c>
      <c r="F1253" s="10">
        <v>3</v>
      </c>
      <c r="G1253" s="21" t="s">
        <v>676</v>
      </c>
      <c r="H1253" s="71" t="s">
        <v>677</v>
      </c>
      <c r="I1253" s="21" t="s">
        <v>23</v>
      </c>
      <c r="J1253" s="21" t="s">
        <v>24</v>
      </c>
      <c r="K1253" s="21" t="s">
        <v>45</v>
      </c>
      <c r="L1253" s="10">
        <v>70</v>
      </c>
      <c r="M1253" s="10">
        <v>55</v>
      </c>
      <c r="N1253" s="21" t="s">
        <v>287</v>
      </c>
      <c r="O1253" s="21" t="s">
        <v>678</v>
      </c>
      <c r="P1253" s="21" t="s">
        <v>28</v>
      </c>
      <c r="Q1253" s="21" t="s">
        <v>42</v>
      </c>
      <c r="R1253" s="21" t="s">
        <v>679</v>
      </c>
      <c r="S1253" s="10">
        <v>1</v>
      </c>
      <c r="T1253" s="10">
        <v>48</v>
      </c>
      <c r="U1253" s="10">
        <v>48</v>
      </c>
      <c r="V1253" s="21" t="s">
        <v>31</v>
      </c>
      <c r="W1253" s="21" t="s">
        <v>31</v>
      </c>
      <c r="X1253" s="10"/>
      <c r="Y1253" s="28">
        <f>IF(M1253&lt;25,1,1+(M1253-25)/M1253)</f>
        <v>1.5454545454545454</v>
      </c>
      <c r="Z1253" s="10">
        <v>1.2</v>
      </c>
      <c r="AA1253" s="28">
        <f>U1253*Y1253*Z1253</f>
        <v>89.018181818181816</v>
      </c>
      <c r="AB1253" s="28"/>
      <c r="AC1253" s="28">
        <f>AA1253+AB1253</f>
        <v>89.018181818181816</v>
      </c>
      <c r="AD1253" s="10"/>
    </row>
    <row r="1254" spans="1:30" outlineLevel="2" x14ac:dyDescent="0.15">
      <c r="A1254" s="21"/>
      <c r="B1254" s="21"/>
      <c r="C1254" s="21" t="s">
        <v>2644</v>
      </c>
      <c r="D1254" s="21" t="s">
        <v>2580</v>
      </c>
      <c r="E1254" s="21" t="s">
        <v>2581</v>
      </c>
      <c r="F1254" s="21"/>
      <c r="G1254" s="21" t="s">
        <v>676</v>
      </c>
      <c r="H1254" s="71" t="s">
        <v>2725</v>
      </c>
      <c r="I1254" s="21"/>
      <c r="J1254" s="21"/>
      <c r="K1254" s="21"/>
      <c r="L1254" s="21"/>
      <c r="M1254" s="21"/>
      <c r="N1254" s="21"/>
      <c r="O1254" s="21"/>
      <c r="P1254" s="21"/>
      <c r="Q1254" s="21"/>
      <c r="R1254" s="21"/>
      <c r="S1254" s="21"/>
      <c r="T1254" s="21"/>
      <c r="U1254" s="21"/>
      <c r="V1254" s="21"/>
      <c r="W1254" s="21"/>
      <c r="X1254" s="21"/>
      <c r="Y1254" s="21"/>
      <c r="Z1254" s="21"/>
      <c r="AA1254" s="21"/>
      <c r="AB1254" s="21" t="s">
        <v>29</v>
      </c>
      <c r="AC1254" s="21">
        <v>35.43</v>
      </c>
      <c r="AD1254" s="21" t="s">
        <v>2745</v>
      </c>
    </row>
    <row r="1255" spans="1:30" outlineLevel="2" x14ac:dyDescent="0.15">
      <c r="A1255" s="21"/>
      <c r="B1255" s="21"/>
      <c r="C1255" s="21" t="s">
        <v>1442</v>
      </c>
      <c r="D1255" s="21" t="s">
        <v>1380</v>
      </c>
      <c r="E1255" s="21" t="s">
        <v>2578</v>
      </c>
      <c r="F1255" s="21"/>
      <c r="G1255" s="21" t="s">
        <v>676</v>
      </c>
      <c r="H1255" s="71" t="s">
        <v>677</v>
      </c>
      <c r="I1255" s="21"/>
      <c r="J1255" s="21"/>
      <c r="K1255" s="21"/>
      <c r="L1255" s="21"/>
      <c r="M1255" s="21"/>
      <c r="N1255" s="21"/>
      <c r="O1255" s="21"/>
      <c r="P1255" s="21"/>
      <c r="Q1255" s="21"/>
      <c r="R1255" s="21"/>
      <c r="S1255" s="21"/>
      <c r="T1255" s="21"/>
      <c r="U1255" s="21"/>
      <c r="V1255" s="21"/>
      <c r="W1255" s="21"/>
      <c r="X1255" s="21"/>
      <c r="Y1255" s="21"/>
      <c r="Z1255" s="21"/>
      <c r="AA1255" s="21"/>
      <c r="AB1255" s="21"/>
      <c r="AC1255" s="21">
        <v>39.380000000000003</v>
      </c>
      <c r="AD1255" s="21" t="s">
        <v>2745</v>
      </c>
    </row>
    <row r="1256" spans="1:30" outlineLevel="2" x14ac:dyDescent="0.15">
      <c r="A1256" s="10"/>
      <c r="B1256" s="10"/>
      <c r="C1256" s="25"/>
      <c r="D1256" s="10"/>
      <c r="E1256" s="27" t="s">
        <v>2320</v>
      </c>
      <c r="F1256" s="10"/>
      <c r="G1256" s="21" t="s">
        <v>676</v>
      </c>
      <c r="H1256" s="72" t="s">
        <v>677</v>
      </c>
      <c r="I1256" s="10"/>
      <c r="J1256" s="10"/>
      <c r="K1256" s="10"/>
      <c r="L1256" s="10"/>
      <c r="M1256" s="29">
        <v>7</v>
      </c>
      <c r="N1256" s="10"/>
      <c r="O1256" s="10"/>
      <c r="P1256" s="10"/>
      <c r="Q1256" s="10"/>
      <c r="R1256" s="10"/>
      <c r="S1256" s="10"/>
      <c r="T1256" s="10"/>
      <c r="U1256" s="10"/>
      <c r="V1256" s="10"/>
      <c r="W1256" s="10"/>
      <c r="X1256" s="10"/>
      <c r="Y1256" s="28"/>
      <c r="Z1256" s="10"/>
      <c r="AA1256" s="28"/>
      <c r="AB1256" s="28"/>
      <c r="AC1256" s="28">
        <f>M1256*14</f>
        <v>98</v>
      </c>
      <c r="AD1256" s="10"/>
    </row>
    <row r="1257" spans="1:30" outlineLevel="2" x14ac:dyDescent="0.15">
      <c r="A1257" s="57"/>
      <c r="B1257" s="52"/>
      <c r="C1257" s="58"/>
      <c r="D1257" s="52"/>
      <c r="E1257" s="52" t="s">
        <v>2798</v>
      </c>
      <c r="F1257" s="52"/>
      <c r="G1257" s="21" t="s">
        <v>676</v>
      </c>
      <c r="H1257" s="78" t="s">
        <v>3014</v>
      </c>
      <c r="I1257" s="52"/>
      <c r="J1257" s="52"/>
      <c r="K1257" s="52"/>
      <c r="L1257" s="52"/>
      <c r="M1257" s="53">
        <v>4</v>
      </c>
      <c r="N1257" s="53"/>
      <c r="O1257" s="53"/>
      <c r="P1257" s="53"/>
      <c r="Q1257" s="53"/>
      <c r="R1257" s="53"/>
      <c r="S1257" s="53"/>
      <c r="T1257" s="53"/>
      <c r="U1257" s="53"/>
      <c r="V1257" s="53"/>
      <c r="W1257" s="53"/>
      <c r="X1257" s="54"/>
      <c r="Y1257" s="55"/>
      <c r="Z1257" s="54"/>
      <c r="AA1257" s="55"/>
      <c r="AB1257" s="55"/>
      <c r="AC1257" s="55">
        <f>2*M1257</f>
        <v>8</v>
      </c>
      <c r="AD1257" s="54"/>
    </row>
    <row r="1258" spans="1:30" outlineLevel="1" x14ac:dyDescent="0.15">
      <c r="A1258" s="57"/>
      <c r="B1258" s="52"/>
      <c r="C1258" s="58"/>
      <c r="D1258" s="52"/>
      <c r="E1258" s="52"/>
      <c r="F1258" s="52"/>
      <c r="G1258" s="88" t="s">
        <v>3236</v>
      </c>
      <c r="H1258" s="78"/>
      <c r="I1258" s="52"/>
      <c r="J1258" s="52"/>
      <c r="K1258" s="52"/>
      <c r="L1258" s="52"/>
      <c r="M1258" s="53"/>
      <c r="N1258" s="53"/>
      <c r="O1258" s="53"/>
      <c r="P1258" s="53"/>
      <c r="Q1258" s="53"/>
      <c r="R1258" s="53"/>
      <c r="S1258" s="53"/>
      <c r="T1258" s="53"/>
      <c r="U1258" s="53"/>
      <c r="V1258" s="53"/>
      <c r="W1258" s="53"/>
      <c r="X1258" s="54"/>
      <c r="Y1258" s="55"/>
      <c r="Z1258" s="54"/>
      <c r="AA1258" s="55"/>
      <c r="AB1258" s="55"/>
      <c r="AC1258" s="55">
        <f>SUBTOTAL(9,AC1251:AC1257)</f>
        <v>393.16151515151518</v>
      </c>
      <c r="AD1258" s="54"/>
    </row>
    <row r="1259" spans="1:30" outlineLevel="2" x14ac:dyDescent="0.15">
      <c r="A1259" s="10">
        <v>2015</v>
      </c>
      <c r="B1259" s="21" t="s">
        <v>1737</v>
      </c>
      <c r="C1259" s="26" t="s">
        <v>1738</v>
      </c>
      <c r="D1259" s="21" t="s">
        <v>1413</v>
      </c>
      <c r="E1259" s="19" t="s">
        <v>2270</v>
      </c>
      <c r="F1259" s="10">
        <v>2</v>
      </c>
      <c r="G1259" s="21" t="s">
        <v>2797</v>
      </c>
      <c r="H1259" s="71" t="s">
        <v>838</v>
      </c>
      <c r="I1259" s="21" t="s">
        <v>23</v>
      </c>
      <c r="J1259" s="21" t="s">
        <v>24</v>
      </c>
      <c r="K1259" s="21" t="s">
        <v>25</v>
      </c>
      <c r="L1259" s="10">
        <v>31</v>
      </c>
      <c r="M1259" s="10">
        <v>33</v>
      </c>
      <c r="N1259" s="21" t="s">
        <v>1383</v>
      </c>
      <c r="O1259" s="21" t="s">
        <v>1071</v>
      </c>
      <c r="P1259" s="21" t="s">
        <v>28</v>
      </c>
      <c r="Q1259" s="21" t="s">
        <v>1686</v>
      </c>
      <c r="R1259" s="21" t="s">
        <v>1739</v>
      </c>
      <c r="S1259" s="10">
        <v>1</v>
      </c>
      <c r="T1259" s="10">
        <v>32</v>
      </c>
      <c r="U1259" s="10">
        <v>32</v>
      </c>
      <c r="V1259" s="21" t="s">
        <v>31</v>
      </c>
      <c r="W1259" s="21" t="s">
        <v>31</v>
      </c>
      <c r="X1259" s="10"/>
      <c r="Y1259" s="28">
        <f>IF(M1259&lt;25,1,1+(M1259-25)/M1259)</f>
        <v>1.2424242424242424</v>
      </c>
      <c r="Z1259" s="10">
        <v>1</v>
      </c>
      <c r="AA1259" s="28">
        <f>U1259*Y1259*Z1259</f>
        <v>39.757575757575758</v>
      </c>
      <c r="AB1259" s="28"/>
      <c r="AC1259" s="28">
        <f>AA1259+AB1259</f>
        <v>39.757575757575758</v>
      </c>
      <c r="AD1259" s="10"/>
    </row>
    <row r="1260" spans="1:30" outlineLevel="2" x14ac:dyDescent="0.15">
      <c r="A1260" s="10">
        <v>2015</v>
      </c>
      <c r="B1260" s="21" t="s">
        <v>829</v>
      </c>
      <c r="C1260" s="26" t="s">
        <v>830</v>
      </c>
      <c r="D1260" s="21" t="s">
        <v>1379</v>
      </c>
      <c r="E1260" s="21" t="s">
        <v>2283</v>
      </c>
      <c r="F1260" s="10">
        <v>3</v>
      </c>
      <c r="G1260" s="21" t="s">
        <v>2797</v>
      </c>
      <c r="H1260" s="71" t="s">
        <v>838</v>
      </c>
      <c r="I1260" s="21" t="s">
        <v>23</v>
      </c>
      <c r="J1260" s="21" t="s">
        <v>24</v>
      </c>
      <c r="K1260" s="21" t="s">
        <v>25</v>
      </c>
      <c r="L1260" s="10">
        <v>25</v>
      </c>
      <c r="M1260" s="10">
        <v>42</v>
      </c>
      <c r="N1260" s="21" t="s">
        <v>839</v>
      </c>
      <c r="O1260" s="21" t="s">
        <v>736</v>
      </c>
      <c r="P1260" s="21" t="s">
        <v>28</v>
      </c>
      <c r="Q1260" s="21" t="s">
        <v>233</v>
      </c>
      <c r="R1260" s="21" t="s">
        <v>840</v>
      </c>
      <c r="S1260" s="10">
        <v>1</v>
      </c>
      <c r="T1260" s="10">
        <v>48</v>
      </c>
      <c r="U1260" s="10">
        <v>48</v>
      </c>
      <c r="V1260" s="21" t="s">
        <v>31</v>
      </c>
      <c r="W1260" s="21" t="s">
        <v>31</v>
      </c>
      <c r="X1260" s="10"/>
      <c r="Y1260" s="28">
        <f>IF(M1260&lt;25,1,1+(M1260-25)/M1260)</f>
        <v>1.4047619047619047</v>
      </c>
      <c r="Z1260" s="10">
        <v>1.2</v>
      </c>
      <c r="AA1260" s="28">
        <f>U1260*Y1260*Z1260</f>
        <v>80.914285714285697</v>
      </c>
      <c r="AB1260" s="28"/>
      <c r="AC1260" s="28">
        <f>AA1260+AB1260</f>
        <v>80.914285714285697</v>
      </c>
      <c r="AD1260" s="10"/>
    </row>
    <row r="1261" spans="1:30" outlineLevel="2" x14ac:dyDescent="0.15">
      <c r="A1261" s="21">
        <v>2016</v>
      </c>
      <c r="B1261" s="21" t="s">
        <v>724</v>
      </c>
      <c r="C1261" s="21" t="s">
        <v>725</v>
      </c>
      <c r="D1261" s="21"/>
      <c r="E1261" s="21" t="s">
        <v>2578</v>
      </c>
      <c r="F1261" s="21"/>
      <c r="G1261" s="21" t="s">
        <v>2797</v>
      </c>
      <c r="H1261" s="71" t="s">
        <v>838</v>
      </c>
      <c r="I1261" s="21"/>
      <c r="J1261" s="21"/>
      <c r="K1261" s="21"/>
      <c r="L1261" s="21"/>
      <c r="M1261" s="21"/>
      <c r="N1261" s="21"/>
      <c r="O1261" s="21"/>
      <c r="P1261" s="21"/>
      <c r="Q1261" s="21"/>
      <c r="R1261" s="21"/>
      <c r="S1261" s="21"/>
      <c r="T1261" s="21"/>
      <c r="U1261" s="21"/>
      <c r="V1261" s="21"/>
      <c r="W1261" s="21"/>
      <c r="X1261" s="21"/>
      <c r="Y1261" s="21"/>
      <c r="Z1261" s="21"/>
      <c r="AA1261" s="21"/>
      <c r="AB1261" s="21"/>
      <c r="AC1261" s="21">
        <v>40</v>
      </c>
      <c r="AD1261" s="21" t="s">
        <v>2745</v>
      </c>
    </row>
    <row r="1262" spans="1:30" outlineLevel="2" x14ac:dyDescent="0.15">
      <c r="A1262" s="21"/>
      <c r="B1262" s="21"/>
      <c r="C1262" s="21" t="s">
        <v>2718</v>
      </c>
      <c r="D1262" s="21" t="s">
        <v>2580</v>
      </c>
      <c r="E1262" s="21" t="s">
        <v>2581</v>
      </c>
      <c r="F1262" s="21"/>
      <c r="G1262" s="21" t="s">
        <v>2797</v>
      </c>
      <c r="H1262" s="71" t="s">
        <v>2721</v>
      </c>
      <c r="I1262" s="21"/>
      <c r="J1262" s="21"/>
      <c r="K1262" s="21"/>
      <c r="L1262" s="21"/>
      <c r="M1262" s="21"/>
      <c r="N1262" s="21"/>
      <c r="O1262" s="21"/>
      <c r="P1262" s="21"/>
      <c r="Q1262" s="21"/>
      <c r="R1262" s="21"/>
      <c r="S1262" s="21"/>
      <c r="T1262" s="21"/>
      <c r="U1262" s="21"/>
      <c r="V1262" s="21"/>
      <c r="W1262" s="21"/>
      <c r="X1262" s="21"/>
      <c r="Y1262" s="21"/>
      <c r="Z1262" s="21"/>
      <c r="AA1262" s="21"/>
      <c r="AB1262" s="21" t="s">
        <v>29</v>
      </c>
      <c r="AC1262" s="59">
        <v>32</v>
      </c>
      <c r="AD1262" s="21" t="s">
        <v>2745</v>
      </c>
    </row>
    <row r="1263" spans="1:30" outlineLevel="2" x14ac:dyDescent="0.15">
      <c r="A1263" s="57"/>
      <c r="B1263" s="52"/>
      <c r="C1263" s="58"/>
      <c r="D1263" s="52"/>
      <c r="E1263" s="52" t="s">
        <v>2798</v>
      </c>
      <c r="F1263" s="52"/>
      <c r="G1263" s="21" t="s">
        <v>2797</v>
      </c>
      <c r="H1263" s="78" t="s">
        <v>3015</v>
      </c>
      <c r="I1263" s="52"/>
      <c r="J1263" s="52"/>
      <c r="K1263" s="52"/>
      <c r="L1263" s="52"/>
      <c r="M1263" s="53">
        <v>4</v>
      </c>
      <c r="N1263" s="53"/>
      <c r="O1263" s="53"/>
      <c r="P1263" s="53"/>
      <c r="Q1263" s="53"/>
      <c r="R1263" s="53"/>
      <c r="S1263" s="53"/>
      <c r="T1263" s="53"/>
      <c r="U1263" s="53"/>
      <c r="V1263" s="53"/>
      <c r="W1263" s="53"/>
      <c r="X1263" s="54"/>
      <c r="Y1263" s="55"/>
      <c r="Z1263" s="54"/>
      <c r="AA1263" s="55"/>
      <c r="AB1263" s="55"/>
      <c r="AC1263" s="55">
        <f>2*M1263</f>
        <v>8</v>
      </c>
      <c r="AD1263" s="54"/>
    </row>
    <row r="1264" spans="1:30" outlineLevel="1" x14ac:dyDescent="0.15">
      <c r="A1264" s="57"/>
      <c r="B1264" s="52"/>
      <c r="C1264" s="58"/>
      <c r="D1264" s="52"/>
      <c r="E1264" s="52"/>
      <c r="F1264" s="52"/>
      <c r="G1264" s="88" t="s">
        <v>3237</v>
      </c>
      <c r="H1264" s="78"/>
      <c r="I1264" s="52"/>
      <c r="J1264" s="52"/>
      <c r="K1264" s="52"/>
      <c r="L1264" s="52"/>
      <c r="M1264" s="53"/>
      <c r="N1264" s="53"/>
      <c r="O1264" s="53"/>
      <c r="P1264" s="53"/>
      <c r="Q1264" s="53"/>
      <c r="R1264" s="53"/>
      <c r="S1264" s="53"/>
      <c r="T1264" s="53"/>
      <c r="U1264" s="53"/>
      <c r="V1264" s="53"/>
      <c r="W1264" s="53"/>
      <c r="X1264" s="54"/>
      <c r="Y1264" s="55"/>
      <c r="Z1264" s="54"/>
      <c r="AA1264" s="55"/>
      <c r="AB1264" s="55"/>
      <c r="AC1264" s="55">
        <f>SUBTOTAL(9,AC1259:AC1263)</f>
        <v>200.67186147186146</v>
      </c>
      <c r="AD1264" s="54"/>
    </row>
    <row r="1265" spans="1:30" outlineLevel="2" x14ac:dyDescent="0.15">
      <c r="A1265" s="10">
        <v>2016</v>
      </c>
      <c r="B1265" s="21" t="s">
        <v>407</v>
      </c>
      <c r="C1265" s="26" t="s">
        <v>408</v>
      </c>
      <c r="D1265" s="21" t="s">
        <v>1413</v>
      </c>
      <c r="E1265" s="21" t="s">
        <v>2295</v>
      </c>
      <c r="F1265" s="10">
        <v>3</v>
      </c>
      <c r="G1265" s="21" t="s">
        <v>447</v>
      </c>
      <c r="H1265" s="71" t="s">
        <v>448</v>
      </c>
      <c r="I1265" s="21" t="s">
        <v>41</v>
      </c>
      <c r="J1265" s="21" t="s">
        <v>24</v>
      </c>
      <c r="K1265" s="21" t="s">
        <v>80</v>
      </c>
      <c r="L1265" s="10">
        <v>88</v>
      </c>
      <c r="M1265" s="10">
        <v>88</v>
      </c>
      <c r="N1265" s="21" t="s">
        <v>1986</v>
      </c>
      <c r="O1265" s="21" t="s">
        <v>430</v>
      </c>
      <c r="P1265" s="21" t="s">
        <v>28</v>
      </c>
      <c r="Q1265" s="21" t="s">
        <v>29</v>
      </c>
      <c r="R1265" s="21" t="s">
        <v>2199</v>
      </c>
      <c r="S1265" s="10">
        <v>1</v>
      </c>
      <c r="T1265" s="10">
        <v>48</v>
      </c>
      <c r="U1265" s="10">
        <v>32</v>
      </c>
      <c r="V1265" s="10"/>
      <c r="W1265" s="10">
        <v>16</v>
      </c>
      <c r="X1265" s="27">
        <v>1</v>
      </c>
      <c r="Y1265" s="28">
        <f>IF(M1265&lt;25,1,1+(M1265-25)/M1265)</f>
        <v>1.7159090909090908</v>
      </c>
      <c r="Z1265" s="10">
        <v>1</v>
      </c>
      <c r="AA1265" s="28">
        <f>U1265*Y1265*Z1265</f>
        <v>54.909090909090907</v>
      </c>
      <c r="AB1265" s="28">
        <f>X1265*W1265*Y1265</f>
        <v>27.454545454545453</v>
      </c>
      <c r="AC1265" s="28">
        <f>AA1265+AB1265</f>
        <v>82.36363636363636</v>
      </c>
      <c r="AD1265" s="10"/>
    </row>
    <row r="1266" spans="1:30" outlineLevel="2" x14ac:dyDescent="0.15">
      <c r="A1266" s="10">
        <v>2016</v>
      </c>
      <c r="B1266" s="21" t="s">
        <v>407</v>
      </c>
      <c r="C1266" s="26" t="s">
        <v>408</v>
      </c>
      <c r="D1266" s="21" t="s">
        <v>1413</v>
      </c>
      <c r="E1266" s="21" t="s">
        <v>2295</v>
      </c>
      <c r="F1266" s="10">
        <v>3</v>
      </c>
      <c r="G1266" s="21" t="s">
        <v>447</v>
      </c>
      <c r="H1266" s="71" t="s">
        <v>448</v>
      </c>
      <c r="I1266" s="21" t="s">
        <v>41</v>
      </c>
      <c r="J1266" s="21" t="s">
        <v>24</v>
      </c>
      <c r="K1266" s="21" t="s">
        <v>80</v>
      </c>
      <c r="L1266" s="10">
        <v>88</v>
      </c>
      <c r="M1266" s="10">
        <v>87</v>
      </c>
      <c r="N1266" s="21" t="s">
        <v>1539</v>
      </c>
      <c r="O1266" s="21" t="s">
        <v>430</v>
      </c>
      <c r="P1266" s="21" t="s">
        <v>28</v>
      </c>
      <c r="Q1266" s="21" t="s">
        <v>29</v>
      </c>
      <c r="R1266" s="21" t="s">
        <v>2177</v>
      </c>
      <c r="S1266" s="10">
        <v>1</v>
      </c>
      <c r="T1266" s="10">
        <v>48</v>
      </c>
      <c r="U1266" s="10">
        <v>32</v>
      </c>
      <c r="V1266" s="10"/>
      <c r="W1266" s="10">
        <v>16</v>
      </c>
      <c r="X1266" s="27">
        <v>1</v>
      </c>
      <c r="Y1266" s="28">
        <f>IF(M1266&lt;25,1,1+(M1266-25)/M1266)</f>
        <v>1.7126436781609196</v>
      </c>
      <c r="Z1266" s="10">
        <v>1</v>
      </c>
      <c r="AA1266" s="28">
        <f>U1266*Y1266*Z1266</f>
        <v>54.804597701149426</v>
      </c>
      <c r="AB1266" s="28">
        <f>X1266*W1266*Y1266</f>
        <v>27.402298850574713</v>
      </c>
      <c r="AC1266" s="28">
        <f>AA1266+AB1266</f>
        <v>82.206896551724142</v>
      </c>
      <c r="AD1266" s="10"/>
    </row>
    <row r="1267" spans="1:30" outlineLevel="2" x14ac:dyDescent="0.15">
      <c r="A1267" s="10">
        <v>2017</v>
      </c>
      <c r="B1267" s="21" t="s">
        <v>407</v>
      </c>
      <c r="C1267" s="26" t="s">
        <v>408</v>
      </c>
      <c r="D1267" s="21" t="s">
        <v>1379</v>
      </c>
      <c r="E1267" s="21" t="s">
        <v>2295</v>
      </c>
      <c r="F1267" s="10">
        <v>3</v>
      </c>
      <c r="G1267" s="21" t="s">
        <v>447</v>
      </c>
      <c r="H1267" s="71" t="s">
        <v>448</v>
      </c>
      <c r="I1267" s="21" t="s">
        <v>41</v>
      </c>
      <c r="J1267" s="21" t="s">
        <v>24</v>
      </c>
      <c r="K1267" s="21" t="s">
        <v>80</v>
      </c>
      <c r="L1267" s="10">
        <v>100</v>
      </c>
      <c r="M1267" s="10">
        <v>100</v>
      </c>
      <c r="N1267" s="21" t="s">
        <v>303</v>
      </c>
      <c r="O1267" s="21" t="s">
        <v>449</v>
      </c>
      <c r="P1267" s="21" t="s">
        <v>28</v>
      </c>
      <c r="Q1267" s="21" t="s">
        <v>29</v>
      </c>
      <c r="R1267" s="21" t="s">
        <v>450</v>
      </c>
      <c r="S1267" s="10">
        <v>1</v>
      </c>
      <c r="T1267" s="10">
        <v>48</v>
      </c>
      <c r="U1267" s="10">
        <v>32</v>
      </c>
      <c r="V1267" s="10"/>
      <c r="W1267" s="10">
        <v>16</v>
      </c>
      <c r="X1267" s="27">
        <v>1</v>
      </c>
      <c r="Y1267" s="28">
        <f>IF(M1267&lt;25,1,1+(M1267-25)/M1267)</f>
        <v>1.75</v>
      </c>
      <c r="Z1267" s="10">
        <v>1</v>
      </c>
      <c r="AA1267" s="28">
        <f>U1267*Y1267*Z1267</f>
        <v>56</v>
      </c>
      <c r="AB1267" s="28">
        <f>X1267*W1267*Y1267</f>
        <v>28</v>
      </c>
      <c r="AC1267" s="28">
        <f>AA1267+AB1267</f>
        <v>84</v>
      </c>
      <c r="AD1267" s="10"/>
    </row>
    <row r="1268" spans="1:30" outlineLevel="2" x14ac:dyDescent="0.15">
      <c r="A1268" s="10">
        <v>2017</v>
      </c>
      <c r="B1268" s="21" t="s">
        <v>407</v>
      </c>
      <c r="C1268" s="26" t="s">
        <v>408</v>
      </c>
      <c r="D1268" s="21" t="s">
        <v>1379</v>
      </c>
      <c r="E1268" s="21" t="s">
        <v>2295</v>
      </c>
      <c r="F1268" s="10">
        <v>3</v>
      </c>
      <c r="G1268" s="21" t="s">
        <v>447</v>
      </c>
      <c r="H1268" s="71" t="s">
        <v>448</v>
      </c>
      <c r="I1268" s="21" t="s">
        <v>41</v>
      </c>
      <c r="J1268" s="21" t="s">
        <v>24</v>
      </c>
      <c r="K1268" s="21" t="s">
        <v>80</v>
      </c>
      <c r="L1268" s="10">
        <v>105</v>
      </c>
      <c r="M1268" s="10">
        <v>105</v>
      </c>
      <c r="N1268" s="21" t="s">
        <v>356</v>
      </c>
      <c r="O1268" s="21" t="s">
        <v>419</v>
      </c>
      <c r="P1268" s="21" t="s">
        <v>28</v>
      </c>
      <c r="Q1268" s="21" t="s">
        <v>29</v>
      </c>
      <c r="R1268" s="21" t="s">
        <v>451</v>
      </c>
      <c r="S1268" s="10">
        <v>1</v>
      </c>
      <c r="T1268" s="10">
        <v>48</v>
      </c>
      <c r="U1268" s="10">
        <v>32</v>
      </c>
      <c r="V1268" s="10"/>
      <c r="W1268" s="10">
        <v>16</v>
      </c>
      <c r="X1268" s="27">
        <v>1</v>
      </c>
      <c r="Y1268" s="28">
        <f>IF(M1268&lt;25,1,1+(M1268-25)/M1268)</f>
        <v>1.7619047619047619</v>
      </c>
      <c r="Z1268" s="10">
        <v>1</v>
      </c>
      <c r="AA1268" s="28">
        <f>U1268*Y1268*Z1268</f>
        <v>56.38095238095238</v>
      </c>
      <c r="AB1268" s="28">
        <f>X1268*W1268*Y1268</f>
        <v>28.19047619047619</v>
      </c>
      <c r="AC1268" s="28">
        <f>AA1268+AB1268</f>
        <v>84.571428571428569</v>
      </c>
      <c r="AD1268" s="10"/>
    </row>
    <row r="1269" spans="1:30" outlineLevel="2" x14ac:dyDescent="0.15">
      <c r="A1269" s="10">
        <v>2017</v>
      </c>
      <c r="B1269" s="21" t="s">
        <v>877</v>
      </c>
      <c r="C1269" s="26" t="s">
        <v>878</v>
      </c>
      <c r="D1269" s="21" t="s">
        <v>1379</v>
      </c>
      <c r="E1269" s="19" t="s">
        <v>2289</v>
      </c>
      <c r="F1269" s="10">
        <v>3</v>
      </c>
      <c r="G1269" s="21" t="s">
        <v>447</v>
      </c>
      <c r="H1269" s="71" t="s">
        <v>448</v>
      </c>
      <c r="I1269" s="21" t="s">
        <v>41</v>
      </c>
      <c r="J1269" s="21" t="s">
        <v>24</v>
      </c>
      <c r="K1269" s="21" t="s">
        <v>80</v>
      </c>
      <c r="L1269" s="10">
        <v>100</v>
      </c>
      <c r="M1269" s="10">
        <v>48</v>
      </c>
      <c r="N1269" s="21" t="s">
        <v>525</v>
      </c>
      <c r="O1269" s="21" t="s">
        <v>492</v>
      </c>
      <c r="P1269" s="21" t="s">
        <v>28</v>
      </c>
      <c r="Q1269" s="21" t="s">
        <v>29</v>
      </c>
      <c r="R1269" s="21" t="s">
        <v>879</v>
      </c>
      <c r="S1269" s="10">
        <v>1</v>
      </c>
      <c r="T1269" s="10">
        <v>48</v>
      </c>
      <c r="U1269" s="10">
        <v>24</v>
      </c>
      <c r="V1269" s="21" t="s">
        <v>31</v>
      </c>
      <c r="W1269" s="10">
        <v>24</v>
      </c>
      <c r="X1269" s="27">
        <v>1</v>
      </c>
      <c r="Y1269" s="28">
        <f>IF(M1269&lt;25,1,1+(M1269-25)/M1269)</f>
        <v>1.4791666666666667</v>
      </c>
      <c r="Z1269" s="10">
        <v>1</v>
      </c>
      <c r="AA1269" s="28">
        <f>U1269*Y1269*Z1269</f>
        <v>35.5</v>
      </c>
      <c r="AB1269" s="28">
        <f>X1269*W1269*Y1269</f>
        <v>35.5</v>
      </c>
      <c r="AC1269" s="28">
        <f>AA1269+AB1269</f>
        <v>71</v>
      </c>
      <c r="AD1269" s="10"/>
    </row>
    <row r="1270" spans="1:30" outlineLevel="2" x14ac:dyDescent="0.15">
      <c r="A1270" s="21"/>
      <c r="B1270" s="21"/>
      <c r="C1270" s="26" t="s">
        <v>2342</v>
      </c>
      <c r="D1270" s="21"/>
      <c r="E1270" s="21" t="s">
        <v>2385</v>
      </c>
      <c r="F1270" s="21"/>
      <c r="G1270" s="21" t="s">
        <v>447</v>
      </c>
      <c r="H1270" s="71" t="s">
        <v>2373</v>
      </c>
      <c r="I1270" s="21"/>
      <c r="J1270" s="21"/>
      <c r="K1270" s="21"/>
      <c r="L1270" s="21"/>
      <c r="M1270" s="21"/>
      <c r="N1270" s="21"/>
      <c r="O1270" s="21"/>
      <c r="P1270" s="21"/>
      <c r="Q1270" s="21"/>
      <c r="R1270" s="21"/>
      <c r="S1270" s="21"/>
      <c r="T1270" s="21"/>
      <c r="U1270" s="21"/>
      <c r="V1270" s="21"/>
      <c r="W1270" s="21"/>
      <c r="X1270" s="21"/>
      <c r="Y1270" s="21"/>
      <c r="Z1270" s="21"/>
      <c r="AA1270" s="21"/>
      <c r="AB1270" s="21"/>
      <c r="AC1270" s="28">
        <v>15</v>
      </c>
      <c r="AD1270" s="10"/>
    </row>
    <row r="1271" spans="1:30" outlineLevel="2" x14ac:dyDescent="0.15">
      <c r="A1271" s="10">
        <v>2016</v>
      </c>
      <c r="B1271" s="21" t="s">
        <v>461</v>
      </c>
      <c r="C1271" s="26" t="s">
        <v>462</v>
      </c>
      <c r="D1271" s="21" t="s">
        <v>1413</v>
      </c>
      <c r="E1271" s="21" t="s">
        <v>2277</v>
      </c>
      <c r="F1271" s="10">
        <v>2</v>
      </c>
      <c r="G1271" s="21" t="s">
        <v>447</v>
      </c>
      <c r="H1271" s="71" t="s">
        <v>448</v>
      </c>
      <c r="I1271" s="21" t="s">
        <v>41</v>
      </c>
      <c r="J1271" s="21" t="s">
        <v>24</v>
      </c>
      <c r="K1271" s="21" t="s">
        <v>80</v>
      </c>
      <c r="L1271" s="10">
        <v>36</v>
      </c>
      <c r="M1271" s="10">
        <v>93</v>
      </c>
      <c r="N1271" s="21" t="s">
        <v>1598</v>
      </c>
      <c r="O1271" s="21" t="s">
        <v>2224</v>
      </c>
      <c r="P1271" s="21" t="s">
        <v>28</v>
      </c>
      <c r="Q1271" s="21" t="s">
        <v>473</v>
      </c>
      <c r="R1271" s="21" t="s">
        <v>2225</v>
      </c>
      <c r="S1271" s="10">
        <v>1</v>
      </c>
      <c r="T1271" s="21" t="s">
        <v>31</v>
      </c>
      <c r="U1271" s="21" t="s">
        <v>31</v>
      </c>
      <c r="V1271" s="21" t="s">
        <v>31</v>
      </c>
      <c r="W1271" s="21" t="s">
        <v>31</v>
      </c>
      <c r="X1271" s="10"/>
      <c r="Y1271" s="28">
        <f>IF(M1271&lt;25,1,1+(M1271-25)/M1271)</f>
        <v>1.7311827956989247</v>
      </c>
      <c r="Z1271" s="10"/>
      <c r="AA1271" s="28"/>
      <c r="AB1271" s="28"/>
      <c r="AC1271" s="28">
        <f>32*Y1271*F1271</f>
        <v>110.79569892473118</v>
      </c>
      <c r="AD1271" s="10"/>
    </row>
    <row r="1272" spans="1:30" outlineLevel="2" x14ac:dyDescent="0.15">
      <c r="A1272" s="10">
        <v>2016</v>
      </c>
      <c r="B1272" s="21" t="s">
        <v>461</v>
      </c>
      <c r="C1272" s="26" t="s">
        <v>462</v>
      </c>
      <c r="D1272" s="21" t="s">
        <v>1379</v>
      </c>
      <c r="E1272" s="21" t="s">
        <v>2277</v>
      </c>
      <c r="F1272" s="10">
        <v>2</v>
      </c>
      <c r="G1272" s="21" t="s">
        <v>447</v>
      </c>
      <c r="H1272" s="71" t="s">
        <v>448</v>
      </c>
      <c r="I1272" s="21" t="s">
        <v>41</v>
      </c>
      <c r="J1272" s="21" t="s">
        <v>24</v>
      </c>
      <c r="K1272" s="21" t="s">
        <v>80</v>
      </c>
      <c r="L1272" s="10">
        <v>50</v>
      </c>
      <c r="M1272" s="10">
        <v>52</v>
      </c>
      <c r="N1272" s="21" t="s">
        <v>190</v>
      </c>
      <c r="O1272" s="21" t="s">
        <v>472</v>
      </c>
      <c r="P1272" s="21" t="s">
        <v>28</v>
      </c>
      <c r="Q1272" s="21" t="s">
        <v>473</v>
      </c>
      <c r="R1272" s="21" t="s">
        <v>474</v>
      </c>
      <c r="S1272" s="10">
        <v>1</v>
      </c>
      <c r="T1272" s="21" t="s">
        <v>31</v>
      </c>
      <c r="U1272" s="21" t="s">
        <v>31</v>
      </c>
      <c r="V1272" s="21" t="s">
        <v>31</v>
      </c>
      <c r="W1272" s="21" t="s">
        <v>31</v>
      </c>
      <c r="X1272" s="10"/>
      <c r="Y1272" s="28">
        <f>IF(M1272&lt;25,1,1+(M1272-25)/M1272)</f>
        <v>1.5192307692307692</v>
      </c>
      <c r="Z1272" s="10"/>
      <c r="AA1272" s="28"/>
      <c r="AB1272" s="28"/>
      <c r="AC1272" s="28">
        <f>32*Y1272*F1272</f>
        <v>97.230769230769226</v>
      </c>
      <c r="AD1272" s="10"/>
    </row>
    <row r="1273" spans="1:30" outlineLevel="2" x14ac:dyDescent="0.15">
      <c r="A1273" s="10"/>
      <c r="B1273" s="21"/>
      <c r="C1273" s="26"/>
      <c r="D1273" s="21"/>
      <c r="E1273" s="21" t="s">
        <v>2789</v>
      </c>
      <c r="F1273" s="10"/>
      <c r="G1273" s="21" t="s">
        <v>447</v>
      </c>
      <c r="H1273" s="71" t="s">
        <v>448</v>
      </c>
      <c r="I1273" s="21"/>
      <c r="J1273" s="21"/>
      <c r="K1273" s="21"/>
      <c r="L1273" s="10"/>
      <c r="M1273" s="10"/>
      <c r="N1273" s="21"/>
      <c r="O1273" s="21"/>
      <c r="P1273" s="21"/>
      <c r="Q1273" s="21"/>
      <c r="R1273" s="21"/>
      <c r="S1273" s="10"/>
      <c r="T1273" s="21"/>
      <c r="U1273" s="21"/>
      <c r="V1273" s="21"/>
      <c r="W1273" s="21"/>
      <c r="X1273" s="10"/>
      <c r="Y1273" s="28"/>
      <c r="Z1273" s="10"/>
      <c r="AA1273" s="28"/>
      <c r="AB1273" s="28"/>
      <c r="AC1273" s="28">
        <v>40</v>
      </c>
      <c r="AD1273" s="10"/>
    </row>
    <row r="1274" spans="1:30" outlineLevel="1" x14ac:dyDescent="0.15">
      <c r="A1274" s="10"/>
      <c r="B1274" s="21"/>
      <c r="C1274" s="26"/>
      <c r="D1274" s="21"/>
      <c r="E1274" s="21"/>
      <c r="F1274" s="10"/>
      <c r="G1274" s="88" t="s">
        <v>3238</v>
      </c>
      <c r="H1274" s="71"/>
      <c r="I1274" s="21"/>
      <c r="J1274" s="21"/>
      <c r="K1274" s="21"/>
      <c r="L1274" s="10"/>
      <c r="M1274" s="10"/>
      <c r="N1274" s="21"/>
      <c r="O1274" s="21"/>
      <c r="P1274" s="21"/>
      <c r="Q1274" s="21"/>
      <c r="R1274" s="21"/>
      <c r="S1274" s="10"/>
      <c r="T1274" s="21"/>
      <c r="U1274" s="21"/>
      <c r="V1274" s="21"/>
      <c r="W1274" s="21"/>
      <c r="X1274" s="10"/>
      <c r="Y1274" s="28"/>
      <c r="Z1274" s="10"/>
      <c r="AA1274" s="28"/>
      <c r="AB1274" s="28"/>
      <c r="AC1274" s="28">
        <f>SUBTOTAL(9,AC1265:AC1273)</f>
        <v>667.16842964228954</v>
      </c>
      <c r="AD1274" s="10"/>
    </row>
    <row r="1275" spans="1:30" outlineLevel="2" x14ac:dyDescent="0.15">
      <c r="A1275" s="10">
        <v>2015</v>
      </c>
      <c r="B1275" s="21" t="s">
        <v>566</v>
      </c>
      <c r="C1275" s="26" t="s">
        <v>567</v>
      </c>
      <c r="D1275" s="21" t="s">
        <v>1379</v>
      </c>
      <c r="E1275" s="21" t="s">
        <v>2280</v>
      </c>
      <c r="F1275" s="10">
        <v>3</v>
      </c>
      <c r="G1275" s="21" t="s">
        <v>568</v>
      </c>
      <c r="H1275" s="71" t="s">
        <v>569</v>
      </c>
      <c r="I1275" s="21" t="s">
        <v>41</v>
      </c>
      <c r="J1275" s="21" t="s">
        <v>24</v>
      </c>
      <c r="K1275" s="21" t="s">
        <v>25</v>
      </c>
      <c r="L1275" s="10">
        <v>31</v>
      </c>
      <c r="M1275" s="10">
        <v>16</v>
      </c>
      <c r="N1275" s="21" t="s">
        <v>559</v>
      </c>
      <c r="O1275" s="21" t="s">
        <v>288</v>
      </c>
      <c r="P1275" s="21" t="s">
        <v>28</v>
      </c>
      <c r="Q1275" s="21" t="s">
        <v>48</v>
      </c>
      <c r="R1275" s="21" t="s">
        <v>570</v>
      </c>
      <c r="S1275" s="10">
        <v>1</v>
      </c>
      <c r="T1275" s="10">
        <v>48</v>
      </c>
      <c r="U1275" s="10">
        <v>48</v>
      </c>
      <c r="V1275" s="21" t="s">
        <v>31</v>
      </c>
      <c r="W1275" s="21" t="s">
        <v>31</v>
      </c>
      <c r="X1275" s="10"/>
      <c r="Y1275" s="28">
        <f>IF(M1275&lt;25,1,1+(M1275-25)/M1275)</f>
        <v>1</v>
      </c>
      <c r="Z1275" s="10">
        <v>1</v>
      </c>
      <c r="AA1275" s="28">
        <f>U1275*Y1275*Z1275</f>
        <v>48</v>
      </c>
      <c r="AB1275" s="28"/>
      <c r="AC1275" s="28">
        <f>AA1275+AB1275</f>
        <v>48</v>
      </c>
      <c r="AD1275" s="10"/>
    </row>
    <row r="1276" spans="1:30" ht="13.5" customHeight="1" outlineLevel="2" x14ac:dyDescent="0.15">
      <c r="A1276" s="21"/>
      <c r="B1276" s="21"/>
      <c r="C1276" s="21" t="s">
        <v>2707</v>
      </c>
      <c r="D1276" s="21" t="s">
        <v>2580</v>
      </c>
      <c r="E1276" s="21" t="s">
        <v>2581</v>
      </c>
      <c r="F1276" s="21"/>
      <c r="G1276" s="21" t="s">
        <v>568</v>
      </c>
      <c r="H1276" s="71" t="s">
        <v>2592</v>
      </c>
      <c r="I1276" s="21"/>
      <c r="J1276" s="21"/>
      <c r="K1276" s="21"/>
      <c r="L1276" s="21"/>
      <c r="M1276" s="21"/>
      <c r="N1276" s="21"/>
      <c r="O1276" s="21"/>
      <c r="P1276" s="21"/>
      <c r="Q1276" s="21"/>
      <c r="R1276" s="21"/>
      <c r="S1276" s="21"/>
      <c r="T1276" s="21"/>
      <c r="U1276" s="21"/>
      <c r="V1276" s="21"/>
      <c r="W1276" s="21"/>
      <c r="X1276" s="21"/>
      <c r="Y1276" s="21"/>
      <c r="Z1276" s="21"/>
      <c r="AA1276" s="21"/>
      <c r="AB1276" s="21" t="s">
        <v>29</v>
      </c>
      <c r="AC1276" s="59">
        <v>16</v>
      </c>
      <c r="AD1276" s="21" t="s">
        <v>2745</v>
      </c>
    </row>
    <row r="1277" spans="1:30" ht="13.5" customHeight="1" outlineLevel="2" x14ac:dyDescent="0.15">
      <c r="A1277" s="57"/>
      <c r="B1277" s="52"/>
      <c r="C1277" s="58"/>
      <c r="D1277" s="52"/>
      <c r="E1277" s="52" t="s">
        <v>2798</v>
      </c>
      <c r="F1277" s="52"/>
      <c r="G1277" s="21" t="s">
        <v>568</v>
      </c>
      <c r="H1277" s="78" t="s">
        <v>3016</v>
      </c>
      <c r="I1277" s="52">
        <v>4</v>
      </c>
      <c r="J1277" s="52"/>
      <c r="K1277" s="52"/>
      <c r="L1277" s="52"/>
      <c r="M1277" s="53">
        <v>10</v>
      </c>
      <c r="N1277" s="53"/>
      <c r="O1277" s="53"/>
      <c r="P1277" s="53"/>
      <c r="Q1277" s="53"/>
      <c r="R1277" s="53"/>
      <c r="S1277" s="53"/>
      <c r="T1277" s="53"/>
      <c r="U1277" s="53"/>
      <c r="V1277" s="53"/>
      <c r="W1277" s="53"/>
      <c r="X1277" s="54"/>
      <c r="Y1277" s="55"/>
      <c r="Z1277" s="54"/>
      <c r="AA1277" s="55"/>
      <c r="AB1277" s="55"/>
      <c r="AC1277" s="55">
        <f>2*M1277</f>
        <v>20</v>
      </c>
      <c r="AD1277" s="54"/>
    </row>
    <row r="1278" spans="1:30" ht="13.5" customHeight="1" outlineLevel="1" x14ac:dyDescent="0.15">
      <c r="A1278" s="57"/>
      <c r="B1278" s="52"/>
      <c r="C1278" s="58"/>
      <c r="D1278" s="52"/>
      <c r="E1278" s="52"/>
      <c r="F1278" s="52"/>
      <c r="G1278" s="88" t="s">
        <v>3239</v>
      </c>
      <c r="H1278" s="78"/>
      <c r="I1278" s="52"/>
      <c r="J1278" s="52"/>
      <c r="K1278" s="52"/>
      <c r="L1278" s="52"/>
      <c r="M1278" s="53"/>
      <c r="N1278" s="53"/>
      <c r="O1278" s="53"/>
      <c r="P1278" s="53"/>
      <c r="Q1278" s="53"/>
      <c r="R1278" s="53"/>
      <c r="S1278" s="53"/>
      <c r="T1278" s="53"/>
      <c r="U1278" s="53"/>
      <c r="V1278" s="53"/>
      <c r="W1278" s="53"/>
      <c r="X1278" s="54"/>
      <c r="Y1278" s="55"/>
      <c r="Z1278" s="54"/>
      <c r="AA1278" s="55"/>
      <c r="AB1278" s="55"/>
      <c r="AC1278" s="55">
        <f>SUBTOTAL(9,AC1275:AC1277)</f>
        <v>84</v>
      </c>
      <c r="AD1278" s="54"/>
    </row>
    <row r="1279" spans="1:30" ht="13.5" customHeight="1" outlineLevel="2" x14ac:dyDescent="0.15">
      <c r="A1279" s="21"/>
      <c r="B1279" s="21"/>
      <c r="C1279" s="21" t="s">
        <v>2646</v>
      </c>
      <c r="D1279" s="21" t="s">
        <v>2580</v>
      </c>
      <c r="E1279" s="21" t="s">
        <v>2581</v>
      </c>
      <c r="F1279" s="21"/>
      <c r="G1279" s="21" t="s">
        <v>2517</v>
      </c>
      <c r="H1279" s="71" t="s">
        <v>2733</v>
      </c>
      <c r="I1279" s="21"/>
      <c r="J1279" s="21"/>
      <c r="K1279" s="21"/>
      <c r="L1279" s="21"/>
      <c r="M1279" s="21"/>
      <c r="N1279" s="21"/>
      <c r="O1279" s="21"/>
      <c r="P1279" s="21"/>
      <c r="Q1279" s="21"/>
      <c r="R1279" s="21"/>
      <c r="S1279" s="21"/>
      <c r="T1279" s="21"/>
      <c r="U1279" s="21"/>
      <c r="V1279" s="21"/>
      <c r="W1279" s="21"/>
      <c r="X1279" s="21"/>
      <c r="Y1279" s="21"/>
      <c r="Z1279" s="21"/>
      <c r="AA1279" s="21"/>
      <c r="AB1279" s="21"/>
      <c r="AC1279" s="21">
        <v>23.11</v>
      </c>
      <c r="AD1279" s="21" t="s">
        <v>2745</v>
      </c>
    </row>
    <row r="1280" spans="1:30" ht="13.5" customHeight="1" outlineLevel="2" x14ac:dyDescent="0.15">
      <c r="A1280" s="21">
        <v>2016</v>
      </c>
      <c r="B1280" s="21" t="s">
        <v>724</v>
      </c>
      <c r="C1280" s="21" t="s">
        <v>725</v>
      </c>
      <c r="D1280" s="21"/>
      <c r="E1280" s="21" t="s">
        <v>2578</v>
      </c>
      <c r="F1280" s="21"/>
      <c r="G1280" s="21" t="s">
        <v>2517</v>
      </c>
      <c r="H1280" s="71" t="s">
        <v>2318</v>
      </c>
      <c r="I1280" s="21"/>
      <c r="J1280" s="21"/>
      <c r="K1280" s="21"/>
      <c r="L1280" s="21"/>
      <c r="M1280" s="21"/>
      <c r="N1280" s="21"/>
      <c r="O1280" s="21"/>
      <c r="P1280" s="21"/>
      <c r="Q1280" s="21"/>
      <c r="R1280" s="21"/>
      <c r="S1280" s="21"/>
      <c r="T1280" s="21"/>
      <c r="U1280" s="21"/>
      <c r="V1280" s="21"/>
      <c r="W1280" s="21"/>
      <c r="X1280" s="21"/>
      <c r="Y1280" s="21"/>
      <c r="Z1280" s="21"/>
      <c r="AA1280" s="21"/>
      <c r="AB1280" s="21"/>
      <c r="AC1280" s="21">
        <v>40</v>
      </c>
      <c r="AD1280" s="21" t="s">
        <v>2745</v>
      </c>
    </row>
    <row r="1281" spans="1:30" ht="13.5" customHeight="1" outlineLevel="2" x14ac:dyDescent="0.15">
      <c r="A1281" s="10"/>
      <c r="B1281" s="10"/>
      <c r="C1281" s="25"/>
      <c r="D1281" s="10"/>
      <c r="E1281" s="27" t="s">
        <v>2320</v>
      </c>
      <c r="F1281" s="10"/>
      <c r="G1281" s="21" t="s">
        <v>2517</v>
      </c>
      <c r="H1281" s="72" t="s">
        <v>2318</v>
      </c>
      <c r="I1281" s="10"/>
      <c r="J1281" s="10"/>
      <c r="K1281" s="10"/>
      <c r="L1281" s="10"/>
      <c r="M1281" s="29">
        <v>3</v>
      </c>
      <c r="N1281" s="10"/>
      <c r="O1281" s="10"/>
      <c r="P1281" s="10"/>
      <c r="Q1281" s="10"/>
      <c r="R1281" s="10"/>
      <c r="S1281" s="10"/>
      <c r="T1281" s="10"/>
      <c r="U1281" s="10"/>
      <c r="V1281" s="10"/>
      <c r="W1281" s="10"/>
      <c r="X1281" s="10"/>
      <c r="Y1281" s="28"/>
      <c r="Z1281" s="10"/>
      <c r="AA1281" s="28"/>
      <c r="AB1281" s="28"/>
      <c r="AC1281" s="28">
        <f>M1281*14</f>
        <v>42</v>
      </c>
      <c r="AD1281" s="10"/>
    </row>
    <row r="1282" spans="1:30" ht="13.5" customHeight="1" outlineLevel="2" x14ac:dyDescent="0.15">
      <c r="A1282" s="21"/>
      <c r="B1282" s="21"/>
      <c r="C1282" s="26" t="s">
        <v>2354</v>
      </c>
      <c r="D1282" s="21"/>
      <c r="E1282" s="21" t="s">
        <v>2385</v>
      </c>
      <c r="F1282" s="21"/>
      <c r="G1282" s="21" t="s">
        <v>2517</v>
      </c>
      <c r="H1282" s="71" t="s">
        <v>2384</v>
      </c>
      <c r="I1282" s="21"/>
      <c r="J1282" s="21"/>
      <c r="K1282" s="21"/>
      <c r="L1282" s="21"/>
      <c r="M1282" s="21"/>
      <c r="N1282" s="21"/>
      <c r="O1282" s="21"/>
      <c r="P1282" s="21"/>
      <c r="Q1282" s="21"/>
      <c r="R1282" s="21"/>
      <c r="S1282" s="21"/>
      <c r="T1282" s="21"/>
      <c r="U1282" s="21"/>
      <c r="V1282" s="21"/>
      <c r="W1282" s="21"/>
      <c r="X1282" s="21"/>
      <c r="Y1282" s="21"/>
      <c r="Z1282" s="21"/>
      <c r="AA1282" s="21"/>
      <c r="AB1282" s="21"/>
      <c r="AC1282" s="28">
        <v>15</v>
      </c>
      <c r="AD1282" s="10"/>
    </row>
    <row r="1283" spans="1:30" ht="13.5" customHeight="1" outlineLevel="2" x14ac:dyDescent="0.15">
      <c r="A1283" s="10">
        <v>2016</v>
      </c>
      <c r="B1283" s="21" t="s">
        <v>145</v>
      </c>
      <c r="C1283" s="26" t="s">
        <v>146</v>
      </c>
      <c r="D1283" s="21" t="s">
        <v>1379</v>
      </c>
      <c r="E1283" s="21" t="s">
        <v>2270</v>
      </c>
      <c r="F1283" s="10">
        <v>4</v>
      </c>
      <c r="G1283" s="21" t="s">
        <v>2517</v>
      </c>
      <c r="H1283" s="71" t="s">
        <v>2743</v>
      </c>
      <c r="I1283" s="21" t="s">
        <v>41</v>
      </c>
      <c r="J1283" s="21" t="s">
        <v>24</v>
      </c>
      <c r="K1283" s="21" t="s">
        <v>127</v>
      </c>
      <c r="L1283" s="10">
        <v>150</v>
      </c>
      <c r="M1283" s="10">
        <v>48</v>
      </c>
      <c r="N1283" s="21" t="s">
        <v>149</v>
      </c>
      <c r="O1283" s="21" t="s">
        <v>158</v>
      </c>
      <c r="P1283" s="21" t="s">
        <v>28</v>
      </c>
      <c r="Q1283" s="21" t="s">
        <v>159</v>
      </c>
      <c r="R1283" s="21" t="s">
        <v>160</v>
      </c>
      <c r="S1283" s="10">
        <v>1</v>
      </c>
      <c r="T1283" s="10">
        <v>64</v>
      </c>
      <c r="U1283" s="10">
        <v>64</v>
      </c>
      <c r="V1283" s="21" t="s">
        <v>31</v>
      </c>
      <c r="W1283" s="21" t="s">
        <v>31</v>
      </c>
      <c r="X1283" s="10"/>
      <c r="Y1283" s="28">
        <f>IF(M1283&lt;25,1,1+(M1283-25)/M1283)</f>
        <v>1.4791666666666667</v>
      </c>
      <c r="Z1283" s="10">
        <v>1</v>
      </c>
      <c r="AA1283" s="28">
        <f>U1283*Y1283*Z1283</f>
        <v>94.666666666666671</v>
      </c>
      <c r="AB1283" s="28"/>
      <c r="AC1283" s="28">
        <f>AA1283+AB1283</f>
        <v>94.666666666666671</v>
      </c>
      <c r="AD1283" s="10"/>
    </row>
    <row r="1284" spans="1:30" ht="13.5" customHeight="1" outlineLevel="2" x14ac:dyDescent="0.15">
      <c r="A1284" s="10">
        <v>2014</v>
      </c>
      <c r="B1284" s="21" t="s">
        <v>1347</v>
      </c>
      <c r="C1284" s="26" t="s">
        <v>1348</v>
      </c>
      <c r="D1284" s="21" t="s">
        <v>1379</v>
      </c>
      <c r="E1284" s="19" t="s">
        <v>2530</v>
      </c>
      <c r="F1284" s="10" t="s">
        <v>2531</v>
      </c>
      <c r="G1284" s="21" t="s">
        <v>2517</v>
      </c>
      <c r="H1284" s="71" t="s">
        <v>2743</v>
      </c>
      <c r="I1284" s="52"/>
      <c r="J1284" s="52"/>
      <c r="K1284" s="52"/>
      <c r="L1284" s="52"/>
      <c r="M1284" s="51">
        <v>6</v>
      </c>
      <c r="N1284" s="53"/>
      <c r="O1284" s="53"/>
      <c r="P1284" s="53"/>
      <c r="Q1284" s="53"/>
      <c r="R1284" s="53"/>
      <c r="S1284" s="53"/>
      <c r="T1284" s="53"/>
      <c r="U1284" s="53"/>
      <c r="V1284" s="53"/>
      <c r="W1284" s="53"/>
      <c r="X1284" s="54"/>
      <c r="Y1284" s="55"/>
      <c r="Z1284" s="54"/>
      <c r="AA1284" s="55"/>
      <c r="AB1284" s="55"/>
      <c r="AC1284" s="28">
        <f>0.3*13*M1284</f>
        <v>23.4</v>
      </c>
      <c r="AD1284" s="54"/>
    </row>
    <row r="1285" spans="1:30" ht="13.5" customHeight="1" outlineLevel="1" x14ac:dyDescent="0.15">
      <c r="A1285" s="10"/>
      <c r="B1285" s="21"/>
      <c r="C1285" s="26"/>
      <c r="D1285" s="21"/>
      <c r="E1285" s="19"/>
      <c r="F1285" s="10"/>
      <c r="G1285" s="88" t="s">
        <v>3240</v>
      </c>
      <c r="H1285" s="71"/>
      <c r="I1285" s="52"/>
      <c r="J1285" s="52"/>
      <c r="K1285" s="52"/>
      <c r="L1285" s="52"/>
      <c r="M1285" s="51"/>
      <c r="N1285" s="53"/>
      <c r="O1285" s="53"/>
      <c r="P1285" s="53"/>
      <c r="Q1285" s="53"/>
      <c r="R1285" s="53"/>
      <c r="S1285" s="53"/>
      <c r="T1285" s="53"/>
      <c r="U1285" s="53"/>
      <c r="V1285" s="53"/>
      <c r="W1285" s="53"/>
      <c r="X1285" s="54"/>
      <c r="Y1285" s="55"/>
      <c r="Z1285" s="54"/>
      <c r="AA1285" s="55"/>
      <c r="AB1285" s="55"/>
      <c r="AC1285" s="28">
        <f>SUBTOTAL(9,AC1279:AC1284)</f>
        <v>238.17666666666668</v>
      </c>
      <c r="AD1285" s="54"/>
    </row>
    <row r="1286" spans="1:30" ht="13.5" customHeight="1" outlineLevel="2" x14ac:dyDescent="0.15">
      <c r="A1286" s="10">
        <v>2016</v>
      </c>
      <c r="B1286" s="21" t="s">
        <v>145</v>
      </c>
      <c r="C1286" s="26" t="s">
        <v>146</v>
      </c>
      <c r="D1286" s="21" t="s">
        <v>1379</v>
      </c>
      <c r="E1286" s="21" t="s">
        <v>2270</v>
      </c>
      <c r="F1286" s="10">
        <v>4</v>
      </c>
      <c r="G1286" s="21" t="s">
        <v>156</v>
      </c>
      <c r="H1286" s="71" t="s">
        <v>2743</v>
      </c>
      <c r="I1286" s="21" t="s">
        <v>41</v>
      </c>
      <c r="J1286" s="21" t="s">
        <v>24</v>
      </c>
      <c r="K1286" s="21" t="s">
        <v>127</v>
      </c>
      <c r="L1286" s="10">
        <v>150</v>
      </c>
      <c r="M1286" s="10">
        <v>48</v>
      </c>
      <c r="N1286" s="21" t="s">
        <v>149</v>
      </c>
      <c r="O1286" s="21" t="s">
        <v>158</v>
      </c>
      <c r="P1286" s="21" t="s">
        <v>28</v>
      </c>
      <c r="Q1286" s="21" t="s">
        <v>159</v>
      </c>
      <c r="R1286" s="21" t="s">
        <v>160</v>
      </c>
      <c r="S1286" s="10">
        <v>1</v>
      </c>
      <c r="T1286" s="10">
        <v>64</v>
      </c>
      <c r="U1286" s="10">
        <v>64</v>
      </c>
      <c r="V1286" s="21" t="s">
        <v>31</v>
      </c>
      <c r="W1286" s="21" t="s">
        <v>31</v>
      </c>
      <c r="X1286" s="10"/>
      <c r="Y1286" s="28">
        <f>IF(M1286&lt;25,1,1+(M1286-25)/M1286)</f>
        <v>1.4791666666666667</v>
      </c>
      <c r="Z1286" s="10">
        <v>1</v>
      </c>
      <c r="AA1286" s="28">
        <f>U1286*Y1286*Z1286</f>
        <v>94.666666666666671</v>
      </c>
      <c r="AB1286" s="28"/>
      <c r="AC1286" s="28">
        <f>AA1286+AB1286</f>
        <v>94.666666666666671</v>
      </c>
      <c r="AD1286" s="10"/>
    </row>
    <row r="1287" spans="1:30" ht="13.5" customHeight="1" outlineLevel="2" x14ac:dyDescent="0.15">
      <c r="A1287" s="57"/>
      <c r="B1287" s="52"/>
      <c r="C1287" s="58"/>
      <c r="D1287" s="52"/>
      <c r="E1287" s="52" t="s">
        <v>2798</v>
      </c>
      <c r="F1287" s="52"/>
      <c r="G1287" s="21" t="s">
        <v>156</v>
      </c>
      <c r="H1287" s="78" t="s">
        <v>3017</v>
      </c>
      <c r="I1287" s="52"/>
      <c r="J1287" s="52"/>
      <c r="K1287" s="52"/>
      <c r="L1287" s="52"/>
      <c r="M1287" s="53">
        <v>12</v>
      </c>
      <c r="N1287" s="53"/>
      <c r="O1287" s="53"/>
      <c r="P1287" s="53"/>
      <c r="Q1287" s="53"/>
      <c r="R1287" s="53"/>
      <c r="S1287" s="53"/>
      <c r="T1287" s="53"/>
      <c r="U1287" s="53"/>
      <c r="V1287" s="53"/>
      <c r="W1287" s="53"/>
      <c r="X1287" s="54"/>
      <c r="Y1287" s="55"/>
      <c r="Z1287" s="54"/>
      <c r="AA1287" s="55"/>
      <c r="AB1287" s="55"/>
      <c r="AC1287" s="55">
        <f>2*M1287</f>
        <v>24</v>
      </c>
      <c r="AD1287" s="54"/>
    </row>
    <row r="1288" spans="1:30" ht="13.5" customHeight="1" outlineLevel="1" x14ac:dyDescent="0.15">
      <c r="A1288" s="57"/>
      <c r="B1288" s="52"/>
      <c r="C1288" s="58"/>
      <c r="D1288" s="52"/>
      <c r="E1288" s="52"/>
      <c r="F1288" s="52"/>
      <c r="G1288" s="88" t="s">
        <v>3234</v>
      </c>
      <c r="H1288" s="78"/>
      <c r="I1288" s="52"/>
      <c r="J1288" s="52"/>
      <c r="K1288" s="52"/>
      <c r="L1288" s="52"/>
      <c r="M1288" s="53"/>
      <c r="N1288" s="53"/>
      <c r="O1288" s="53"/>
      <c r="P1288" s="53"/>
      <c r="Q1288" s="53"/>
      <c r="R1288" s="53"/>
      <c r="S1288" s="53"/>
      <c r="T1288" s="53"/>
      <c r="U1288" s="53"/>
      <c r="V1288" s="53"/>
      <c r="W1288" s="53"/>
      <c r="X1288" s="54"/>
      <c r="Y1288" s="55"/>
      <c r="Z1288" s="54"/>
      <c r="AA1288" s="55"/>
      <c r="AB1288" s="55"/>
      <c r="AC1288" s="55">
        <f>SUBTOTAL(9,AC1286:AC1287)</f>
        <v>118.66666666666667</v>
      </c>
      <c r="AD1288" s="54"/>
    </row>
    <row r="1289" spans="1:30" ht="13.5" customHeight="1" outlineLevel="2" x14ac:dyDescent="0.15">
      <c r="A1289" s="10">
        <v>2015</v>
      </c>
      <c r="B1289" s="21" t="s">
        <v>294</v>
      </c>
      <c r="C1289" s="26" t="s">
        <v>295</v>
      </c>
      <c r="D1289" s="21" t="s">
        <v>1379</v>
      </c>
      <c r="E1289" s="21" t="s">
        <v>2280</v>
      </c>
      <c r="F1289" s="10">
        <v>3</v>
      </c>
      <c r="G1289" s="21" t="s">
        <v>301</v>
      </c>
      <c r="H1289" s="71" t="s">
        <v>302</v>
      </c>
      <c r="I1289" s="21" t="s">
        <v>163</v>
      </c>
      <c r="J1289" s="21" t="s">
        <v>24</v>
      </c>
      <c r="K1289" s="21" t="s">
        <v>45</v>
      </c>
      <c r="L1289" s="10">
        <v>25</v>
      </c>
      <c r="M1289" s="10">
        <v>35</v>
      </c>
      <c r="N1289" s="21" t="s">
        <v>303</v>
      </c>
      <c r="O1289" s="21" t="s">
        <v>47</v>
      </c>
      <c r="P1289" s="21" t="s">
        <v>28</v>
      </c>
      <c r="Q1289" s="21" t="s">
        <v>233</v>
      </c>
      <c r="R1289" s="21" t="s">
        <v>304</v>
      </c>
      <c r="S1289" s="10">
        <v>1</v>
      </c>
      <c r="T1289" s="10">
        <v>48</v>
      </c>
      <c r="U1289" s="10">
        <v>48</v>
      </c>
      <c r="V1289" s="21" t="s">
        <v>31</v>
      </c>
      <c r="W1289" s="21" t="s">
        <v>31</v>
      </c>
      <c r="X1289" s="10"/>
      <c r="Y1289" s="28">
        <f>IF(M1289&lt;25,1,1+(M1289-25)/M1289)</f>
        <v>1.2857142857142856</v>
      </c>
      <c r="Z1289" s="10">
        <v>1</v>
      </c>
      <c r="AA1289" s="28">
        <f>U1289*Y1289*Z1289</f>
        <v>61.714285714285708</v>
      </c>
      <c r="AB1289" s="28"/>
      <c r="AC1289" s="28">
        <f>(AA1289+AB1289)/2</f>
        <v>30.857142857142854</v>
      </c>
      <c r="AD1289" s="10"/>
    </row>
    <row r="1290" spans="1:30" ht="13.5" customHeight="1" outlineLevel="2" x14ac:dyDescent="0.15">
      <c r="A1290" s="21"/>
      <c r="B1290" s="21"/>
      <c r="C1290" s="21" t="s">
        <v>2587</v>
      </c>
      <c r="D1290" s="21" t="s">
        <v>2580</v>
      </c>
      <c r="E1290" s="21" t="s">
        <v>2581</v>
      </c>
      <c r="F1290" s="21"/>
      <c r="G1290" s="21" t="s">
        <v>301</v>
      </c>
      <c r="H1290" s="71" t="s">
        <v>2588</v>
      </c>
      <c r="I1290" s="21"/>
      <c r="J1290" s="21"/>
      <c r="K1290" s="21"/>
      <c r="L1290" s="21"/>
      <c r="M1290" s="21"/>
      <c r="N1290" s="21"/>
      <c r="O1290" s="21"/>
      <c r="P1290" s="21"/>
      <c r="Q1290" s="21"/>
      <c r="R1290" s="21"/>
      <c r="S1290" s="21"/>
      <c r="T1290" s="21"/>
      <c r="U1290" s="21"/>
      <c r="V1290" s="21"/>
      <c r="W1290" s="21"/>
      <c r="X1290" s="21"/>
      <c r="Y1290" s="21"/>
      <c r="Z1290" s="21"/>
      <c r="AA1290" s="21"/>
      <c r="AB1290" s="21" t="s">
        <v>29</v>
      </c>
      <c r="AC1290" s="21">
        <v>17.190000000000001</v>
      </c>
      <c r="AD1290" s="21" t="s">
        <v>2745</v>
      </c>
    </row>
    <row r="1291" spans="1:30" ht="13.5" customHeight="1" outlineLevel="2" x14ac:dyDescent="0.15">
      <c r="A1291" s="10"/>
      <c r="B1291" s="10"/>
      <c r="C1291" s="25"/>
      <c r="D1291" s="10"/>
      <c r="E1291" s="27" t="s">
        <v>2320</v>
      </c>
      <c r="F1291" s="10"/>
      <c r="G1291" s="21" t="s">
        <v>301</v>
      </c>
      <c r="H1291" s="72" t="s">
        <v>302</v>
      </c>
      <c r="I1291" s="10"/>
      <c r="J1291" s="10"/>
      <c r="K1291" s="10"/>
      <c r="L1291" s="10"/>
      <c r="M1291" s="29">
        <v>4</v>
      </c>
      <c r="N1291" s="10"/>
      <c r="O1291" s="10"/>
      <c r="P1291" s="10"/>
      <c r="Q1291" s="10"/>
      <c r="R1291" s="10"/>
      <c r="S1291" s="10"/>
      <c r="T1291" s="10"/>
      <c r="U1291" s="10"/>
      <c r="V1291" s="10"/>
      <c r="W1291" s="10"/>
      <c r="X1291" s="10"/>
      <c r="Y1291" s="28"/>
      <c r="Z1291" s="10"/>
      <c r="AA1291" s="28"/>
      <c r="AB1291" s="28"/>
      <c r="AC1291" s="28">
        <f>M1291*14</f>
        <v>56</v>
      </c>
      <c r="AD1291" s="10"/>
    </row>
    <row r="1292" spans="1:30" ht="13.5" customHeight="1" outlineLevel="2" x14ac:dyDescent="0.15">
      <c r="A1292" s="57"/>
      <c r="B1292" s="52"/>
      <c r="C1292" s="58"/>
      <c r="D1292" s="52"/>
      <c r="E1292" s="52" t="s">
        <v>2798</v>
      </c>
      <c r="F1292" s="52"/>
      <c r="G1292" s="21" t="s">
        <v>301</v>
      </c>
      <c r="H1292" s="78" t="s">
        <v>3018</v>
      </c>
      <c r="I1292" s="52">
        <v>5</v>
      </c>
      <c r="J1292" s="52"/>
      <c r="K1292" s="52"/>
      <c r="L1292" s="52"/>
      <c r="M1292" s="53">
        <v>13</v>
      </c>
      <c r="N1292" s="53"/>
      <c r="O1292" s="53"/>
      <c r="P1292" s="53"/>
      <c r="Q1292" s="53"/>
      <c r="R1292" s="53"/>
      <c r="S1292" s="53"/>
      <c r="T1292" s="53"/>
      <c r="U1292" s="53"/>
      <c r="V1292" s="53"/>
      <c r="W1292" s="53"/>
      <c r="X1292" s="54"/>
      <c r="Y1292" s="55"/>
      <c r="Z1292" s="54"/>
      <c r="AA1292" s="55"/>
      <c r="AB1292" s="55"/>
      <c r="AC1292" s="55">
        <f>2*M1292</f>
        <v>26</v>
      </c>
      <c r="AD1292" s="54"/>
    </row>
    <row r="1293" spans="1:30" ht="13.5" customHeight="1" outlineLevel="1" x14ac:dyDescent="0.15">
      <c r="A1293" s="57"/>
      <c r="B1293" s="52"/>
      <c r="C1293" s="58"/>
      <c r="D1293" s="52"/>
      <c r="E1293" s="52"/>
      <c r="F1293" s="52"/>
      <c r="G1293" s="88" t="s">
        <v>3241</v>
      </c>
      <c r="H1293" s="78"/>
      <c r="I1293" s="52"/>
      <c r="J1293" s="52"/>
      <c r="K1293" s="52"/>
      <c r="L1293" s="52"/>
      <c r="M1293" s="53"/>
      <c r="N1293" s="53"/>
      <c r="O1293" s="53"/>
      <c r="P1293" s="53"/>
      <c r="Q1293" s="53"/>
      <c r="R1293" s="53"/>
      <c r="S1293" s="53"/>
      <c r="T1293" s="53"/>
      <c r="U1293" s="53"/>
      <c r="V1293" s="53"/>
      <c r="W1293" s="53"/>
      <c r="X1293" s="54"/>
      <c r="Y1293" s="55"/>
      <c r="Z1293" s="54"/>
      <c r="AA1293" s="55"/>
      <c r="AB1293" s="55"/>
      <c r="AC1293" s="55">
        <f>SUBTOTAL(9,AC1289:AC1292)</f>
        <v>130.04714285714286</v>
      </c>
      <c r="AD1293" s="54"/>
    </row>
    <row r="1294" spans="1:30" ht="13.5" customHeight="1" outlineLevel="2" x14ac:dyDescent="0.15">
      <c r="A1294" s="10">
        <v>2015</v>
      </c>
      <c r="B1294" s="21" t="s">
        <v>1241</v>
      </c>
      <c r="C1294" s="26" t="s">
        <v>1242</v>
      </c>
      <c r="D1294" s="21" t="s">
        <v>1379</v>
      </c>
      <c r="E1294" s="21" t="s">
        <v>2280</v>
      </c>
      <c r="F1294" s="10">
        <v>3</v>
      </c>
      <c r="G1294" s="21" t="s">
        <v>1244</v>
      </c>
      <c r="H1294" s="71" t="s">
        <v>1245</v>
      </c>
      <c r="I1294" s="21" t="s">
        <v>163</v>
      </c>
      <c r="J1294" s="21" t="s">
        <v>24</v>
      </c>
      <c r="K1294" s="21" t="s">
        <v>25</v>
      </c>
      <c r="L1294" s="10">
        <v>43</v>
      </c>
      <c r="M1294" s="10">
        <v>25</v>
      </c>
      <c r="N1294" s="21" t="s">
        <v>198</v>
      </c>
      <c r="O1294" s="21" t="s">
        <v>1246</v>
      </c>
      <c r="P1294" s="21" t="s">
        <v>28</v>
      </c>
      <c r="Q1294" s="21" t="s">
        <v>391</v>
      </c>
      <c r="R1294" s="21" t="s">
        <v>1247</v>
      </c>
      <c r="S1294" s="10">
        <v>1</v>
      </c>
      <c r="T1294" s="10">
        <v>48</v>
      </c>
      <c r="U1294" s="10">
        <v>48</v>
      </c>
      <c r="V1294" s="21" t="s">
        <v>31</v>
      </c>
      <c r="W1294" s="21" t="s">
        <v>31</v>
      </c>
      <c r="X1294" s="10"/>
      <c r="Y1294" s="28">
        <f>IF(M1294&lt;25,1,1+(M1294-25)/M1294)</f>
        <v>1</v>
      </c>
      <c r="Z1294" s="10">
        <v>1</v>
      </c>
      <c r="AA1294" s="28">
        <f>U1294*Y1294*Z1294</f>
        <v>48</v>
      </c>
      <c r="AB1294" s="28"/>
      <c r="AC1294" s="28">
        <f>AA1294+AB1294</f>
        <v>48</v>
      </c>
      <c r="AD1294" s="10"/>
    </row>
    <row r="1295" spans="1:30" ht="13.5" customHeight="1" outlineLevel="2" x14ac:dyDescent="0.15">
      <c r="A1295" s="21"/>
      <c r="B1295" s="21"/>
      <c r="C1295" s="21" t="s">
        <v>2637</v>
      </c>
      <c r="D1295" s="21" t="s">
        <v>2580</v>
      </c>
      <c r="E1295" s="21" t="s">
        <v>2581</v>
      </c>
      <c r="F1295" s="21"/>
      <c r="G1295" s="21" t="s">
        <v>1244</v>
      </c>
      <c r="H1295" s="71" t="s">
        <v>2640</v>
      </c>
      <c r="I1295" s="21"/>
      <c r="J1295" s="21"/>
      <c r="K1295" s="21"/>
      <c r="L1295" s="21"/>
      <c r="M1295" s="21"/>
      <c r="N1295" s="21"/>
      <c r="O1295" s="21"/>
      <c r="P1295" s="21"/>
      <c r="Q1295" s="21"/>
      <c r="R1295" s="21"/>
      <c r="S1295" s="21"/>
      <c r="T1295" s="21"/>
      <c r="U1295" s="21"/>
      <c r="V1295" s="21"/>
      <c r="W1295" s="21"/>
      <c r="X1295" s="21"/>
      <c r="Y1295" s="21"/>
      <c r="Z1295" s="21"/>
      <c r="AA1295" s="21"/>
      <c r="AB1295" s="21" t="s">
        <v>29</v>
      </c>
      <c r="AC1295" s="59">
        <v>16.62</v>
      </c>
      <c r="AD1295" s="21" t="s">
        <v>2745</v>
      </c>
    </row>
    <row r="1296" spans="1:30" ht="13.5" customHeight="1" outlineLevel="2" x14ac:dyDescent="0.15">
      <c r="A1296" s="10"/>
      <c r="B1296" s="10"/>
      <c r="C1296" s="25"/>
      <c r="D1296" s="10"/>
      <c r="E1296" s="27" t="s">
        <v>2320</v>
      </c>
      <c r="F1296" s="10"/>
      <c r="G1296" s="21" t="s">
        <v>1244</v>
      </c>
      <c r="H1296" s="72" t="s">
        <v>1245</v>
      </c>
      <c r="I1296" s="10"/>
      <c r="J1296" s="10"/>
      <c r="K1296" s="10"/>
      <c r="L1296" s="10"/>
      <c r="M1296" s="29">
        <v>2</v>
      </c>
      <c r="N1296" s="10"/>
      <c r="O1296" s="10"/>
      <c r="P1296" s="10"/>
      <c r="Q1296" s="10"/>
      <c r="R1296" s="10"/>
      <c r="S1296" s="10"/>
      <c r="T1296" s="10"/>
      <c r="U1296" s="10"/>
      <c r="V1296" s="10"/>
      <c r="W1296" s="10"/>
      <c r="X1296" s="10"/>
      <c r="Y1296" s="28"/>
      <c r="Z1296" s="10"/>
      <c r="AA1296" s="28"/>
      <c r="AB1296" s="28"/>
      <c r="AC1296" s="28">
        <f>M1296*14</f>
        <v>28</v>
      </c>
      <c r="AD1296" s="10"/>
    </row>
    <row r="1297" spans="1:30" ht="13.5" customHeight="1" outlineLevel="2" x14ac:dyDescent="0.15">
      <c r="A1297" s="10">
        <v>2014</v>
      </c>
      <c r="B1297" s="21" t="s">
        <v>1347</v>
      </c>
      <c r="C1297" s="26" t="s">
        <v>1348</v>
      </c>
      <c r="D1297" s="21" t="s">
        <v>1379</v>
      </c>
      <c r="E1297" s="19" t="s">
        <v>2530</v>
      </c>
      <c r="F1297" s="10" t="s">
        <v>2531</v>
      </c>
      <c r="G1297" s="21" t="s">
        <v>1244</v>
      </c>
      <c r="H1297" s="74" t="s">
        <v>1245</v>
      </c>
      <c r="I1297" s="52"/>
      <c r="J1297" s="52"/>
      <c r="K1297" s="52"/>
      <c r="L1297" s="52"/>
      <c r="M1297" s="51">
        <v>2</v>
      </c>
      <c r="N1297" s="53"/>
      <c r="O1297" s="53"/>
      <c r="P1297" s="53"/>
      <c r="Q1297" s="53"/>
      <c r="R1297" s="53"/>
      <c r="S1297" s="53"/>
      <c r="T1297" s="53"/>
      <c r="U1297" s="53"/>
      <c r="V1297" s="53"/>
      <c r="W1297" s="53"/>
      <c r="X1297" s="54"/>
      <c r="Y1297" s="55"/>
      <c r="Z1297" s="54"/>
      <c r="AA1297" s="55"/>
      <c r="AB1297" s="55"/>
      <c r="AC1297" s="28">
        <f>0.3*13*M1297</f>
        <v>7.8</v>
      </c>
      <c r="AD1297" s="54"/>
    </row>
    <row r="1298" spans="1:30" ht="13.5" customHeight="1" outlineLevel="2" x14ac:dyDescent="0.15">
      <c r="A1298" s="57"/>
      <c r="B1298" s="52"/>
      <c r="C1298" s="58"/>
      <c r="D1298" s="52"/>
      <c r="E1298" s="52" t="s">
        <v>2798</v>
      </c>
      <c r="F1298" s="52"/>
      <c r="G1298" s="21" t="s">
        <v>1244</v>
      </c>
      <c r="H1298" s="78" t="s">
        <v>3019</v>
      </c>
      <c r="I1298" s="52">
        <v>3</v>
      </c>
      <c r="J1298" s="52"/>
      <c r="K1298" s="52"/>
      <c r="L1298" s="52"/>
      <c r="M1298" s="53">
        <v>10</v>
      </c>
      <c r="N1298" s="53"/>
      <c r="O1298" s="53"/>
      <c r="P1298" s="53"/>
      <c r="Q1298" s="53"/>
      <c r="R1298" s="53"/>
      <c r="S1298" s="53"/>
      <c r="T1298" s="53"/>
      <c r="U1298" s="53"/>
      <c r="V1298" s="53"/>
      <c r="W1298" s="53"/>
      <c r="X1298" s="54"/>
      <c r="Y1298" s="55"/>
      <c r="Z1298" s="54"/>
      <c r="AA1298" s="55"/>
      <c r="AB1298" s="55"/>
      <c r="AC1298" s="55">
        <f>2*M1298</f>
        <v>20</v>
      </c>
      <c r="AD1298" s="54"/>
    </row>
    <row r="1299" spans="1:30" ht="13.5" customHeight="1" outlineLevel="1" x14ac:dyDescent="0.15">
      <c r="A1299" s="57"/>
      <c r="B1299" s="52"/>
      <c r="C1299" s="58"/>
      <c r="D1299" s="52"/>
      <c r="E1299" s="52"/>
      <c r="F1299" s="52"/>
      <c r="G1299" s="88" t="s">
        <v>3242</v>
      </c>
      <c r="H1299" s="78"/>
      <c r="I1299" s="52"/>
      <c r="J1299" s="52"/>
      <c r="K1299" s="52"/>
      <c r="L1299" s="52"/>
      <c r="M1299" s="53"/>
      <c r="N1299" s="53"/>
      <c r="O1299" s="53"/>
      <c r="P1299" s="53"/>
      <c r="Q1299" s="53"/>
      <c r="R1299" s="53"/>
      <c r="S1299" s="53"/>
      <c r="T1299" s="53"/>
      <c r="U1299" s="53"/>
      <c r="V1299" s="53"/>
      <c r="W1299" s="53"/>
      <c r="X1299" s="54"/>
      <c r="Y1299" s="55"/>
      <c r="Z1299" s="54"/>
      <c r="AA1299" s="55"/>
      <c r="AB1299" s="55"/>
      <c r="AC1299" s="55">
        <f>SUBTOTAL(9,AC1294:AC1298)</f>
        <v>120.42</v>
      </c>
      <c r="AD1299" s="54"/>
    </row>
    <row r="1300" spans="1:30" outlineLevel="2" x14ac:dyDescent="0.15">
      <c r="A1300" s="10">
        <v>2014</v>
      </c>
      <c r="B1300" s="21" t="s">
        <v>1909</v>
      </c>
      <c r="C1300" s="26" t="s">
        <v>1910</v>
      </c>
      <c r="D1300" s="21" t="s">
        <v>1413</v>
      </c>
      <c r="E1300" s="21" t="s">
        <v>2280</v>
      </c>
      <c r="F1300" s="10">
        <v>3</v>
      </c>
      <c r="G1300" s="21" t="s">
        <v>956</v>
      </c>
      <c r="H1300" s="71" t="s">
        <v>957</v>
      </c>
      <c r="I1300" s="21" t="s">
        <v>41</v>
      </c>
      <c r="J1300" s="21" t="s">
        <v>24</v>
      </c>
      <c r="K1300" s="21" t="s">
        <v>25</v>
      </c>
      <c r="L1300" s="10">
        <v>64</v>
      </c>
      <c r="M1300" s="10">
        <v>47</v>
      </c>
      <c r="N1300" s="21" t="s">
        <v>1576</v>
      </c>
      <c r="O1300" s="21" t="s">
        <v>232</v>
      </c>
      <c r="P1300" s="21" t="s">
        <v>28</v>
      </c>
      <c r="Q1300" s="21" t="s">
        <v>1349</v>
      </c>
      <c r="R1300" s="21" t="s">
        <v>1911</v>
      </c>
      <c r="S1300" s="10">
        <v>1</v>
      </c>
      <c r="T1300" s="10">
        <v>48</v>
      </c>
      <c r="U1300" s="10">
        <v>48</v>
      </c>
      <c r="V1300" s="21" t="s">
        <v>31</v>
      </c>
      <c r="W1300" s="21" t="s">
        <v>31</v>
      </c>
      <c r="X1300" s="10"/>
      <c r="Y1300" s="28">
        <f>IF(M1300&lt;25,1,1+(M1300-25)/M1300)</f>
        <v>1.4680851063829787</v>
      </c>
      <c r="Z1300" s="10">
        <v>1</v>
      </c>
      <c r="AA1300" s="28">
        <f>U1300*Y1300*Z1300</f>
        <v>70.468085106382972</v>
      </c>
      <c r="AB1300" s="28"/>
      <c r="AC1300" s="28">
        <f>AA1300+AB1300</f>
        <v>70.468085106382972</v>
      </c>
      <c r="AD1300" s="10"/>
    </row>
    <row r="1301" spans="1:30" outlineLevel="2" x14ac:dyDescent="0.15">
      <c r="A1301" s="10">
        <v>2015</v>
      </c>
      <c r="B1301" s="21" t="s">
        <v>951</v>
      </c>
      <c r="C1301" s="26" t="s">
        <v>952</v>
      </c>
      <c r="D1301" s="21" t="s">
        <v>1379</v>
      </c>
      <c r="E1301" s="21" t="s">
        <v>2280</v>
      </c>
      <c r="F1301" s="10">
        <v>3</v>
      </c>
      <c r="G1301" s="21" t="s">
        <v>956</v>
      </c>
      <c r="H1301" s="71" t="s">
        <v>957</v>
      </c>
      <c r="I1301" s="21" t="s">
        <v>41</v>
      </c>
      <c r="J1301" s="21" t="s">
        <v>24</v>
      </c>
      <c r="K1301" s="21" t="s">
        <v>25</v>
      </c>
      <c r="L1301" s="10">
        <v>70</v>
      </c>
      <c r="M1301" s="10">
        <v>32</v>
      </c>
      <c r="N1301" s="21" t="s">
        <v>46</v>
      </c>
      <c r="O1301" s="21" t="s">
        <v>958</v>
      </c>
      <c r="P1301" s="21" t="s">
        <v>28</v>
      </c>
      <c r="Q1301" s="21" t="s">
        <v>42</v>
      </c>
      <c r="R1301" s="21" t="s">
        <v>959</v>
      </c>
      <c r="S1301" s="10">
        <v>1</v>
      </c>
      <c r="T1301" s="10">
        <v>48</v>
      </c>
      <c r="U1301" s="10">
        <v>48</v>
      </c>
      <c r="V1301" s="21" t="s">
        <v>31</v>
      </c>
      <c r="W1301" s="21" t="s">
        <v>31</v>
      </c>
      <c r="X1301" s="10"/>
      <c r="Y1301" s="28">
        <f>IF(M1301&lt;25,1,1+(M1301-25)/M1301)</f>
        <v>1.21875</v>
      </c>
      <c r="Z1301" s="10">
        <v>1</v>
      </c>
      <c r="AA1301" s="28">
        <f>U1301*Y1301*Z1301</f>
        <v>58.5</v>
      </c>
      <c r="AB1301" s="28"/>
      <c r="AC1301" s="28">
        <f>AA1301+AB1301</f>
        <v>58.5</v>
      </c>
      <c r="AD1301" s="10"/>
    </row>
    <row r="1302" spans="1:30" outlineLevel="2" x14ac:dyDescent="0.15">
      <c r="A1302" s="21"/>
      <c r="B1302" s="21"/>
      <c r="C1302" s="21" t="s">
        <v>1423</v>
      </c>
      <c r="D1302" s="21" t="s">
        <v>1380</v>
      </c>
      <c r="E1302" s="21" t="s">
        <v>2578</v>
      </c>
      <c r="F1302" s="21"/>
      <c r="G1302" s="21" t="s">
        <v>956</v>
      </c>
      <c r="H1302" s="71" t="s">
        <v>957</v>
      </c>
      <c r="I1302" s="21"/>
      <c r="J1302" s="21"/>
      <c r="K1302" s="21"/>
      <c r="L1302" s="21"/>
      <c r="M1302" s="21"/>
      <c r="N1302" s="21"/>
      <c r="O1302" s="21"/>
      <c r="P1302" s="21"/>
      <c r="Q1302" s="21"/>
      <c r="R1302" s="21"/>
      <c r="S1302" s="21"/>
      <c r="T1302" s="21"/>
      <c r="U1302" s="21"/>
      <c r="V1302" s="21"/>
      <c r="W1302" s="21"/>
      <c r="X1302" s="21"/>
      <c r="Y1302" s="21"/>
      <c r="Z1302" s="21"/>
      <c r="AA1302" s="21"/>
      <c r="AB1302" s="21"/>
      <c r="AC1302" s="21">
        <v>16</v>
      </c>
      <c r="AD1302" s="21" t="s">
        <v>2745</v>
      </c>
    </row>
    <row r="1303" spans="1:30" outlineLevel="2" x14ac:dyDescent="0.15">
      <c r="A1303" s="21"/>
      <c r="B1303" s="21"/>
      <c r="C1303" s="21" t="s">
        <v>2611</v>
      </c>
      <c r="D1303" s="21" t="s">
        <v>2580</v>
      </c>
      <c r="E1303" s="21" t="s">
        <v>2581</v>
      </c>
      <c r="F1303" s="21"/>
      <c r="G1303" s="21" t="s">
        <v>956</v>
      </c>
      <c r="H1303" s="71" t="s">
        <v>2613</v>
      </c>
      <c r="I1303" s="21"/>
      <c r="J1303" s="21"/>
      <c r="K1303" s="21"/>
      <c r="L1303" s="21"/>
      <c r="M1303" s="21"/>
      <c r="N1303" s="21"/>
      <c r="O1303" s="21"/>
      <c r="P1303" s="21"/>
      <c r="Q1303" s="21"/>
      <c r="R1303" s="21"/>
      <c r="S1303" s="21"/>
      <c r="T1303" s="21"/>
      <c r="U1303" s="21"/>
      <c r="V1303" s="21"/>
      <c r="W1303" s="21"/>
      <c r="X1303" s="21"/>
      <c r="Y1303" s="21"/>
      <c r="Z1303" s="21"/>
      <c r="AA1303" s="21"/>
      <c r="AB1303" s="21" t="s">
        <v>29</v>
      </c>
      <c r="AC1303" s="21">
        <v>18.670000000000002</v>
      </c>
      <c r="AD1303" s="21" t="s">
        <v>2745</v>
      </c>
    </row>
    <row r="1304" spans="1:30" outlineLevel="2" x14ac:dyDescent="0.15">
      <c r="A1304" s="10"/>
      <c r="B1304" s="10"/>
      <c r="C1304" s="25"/>
      <c r="D1304" s="10"/>
      <c r="E1304" s="27" t="s">
        <v>2320</v>
      </c>
      <c r="F1304" s="10"/>
      <c r="G1304" s="21" t="s">
        <v>956</v>
      </c>
      <c r="H1304" s="72" t="s">
        <v>957</v>
      </c>
      <c r="I1304" s="10"/>
      <c r="J1304" s="10"/>
      <c r="K1304" s="10"/>
      <c r="L1304" s="10"/>
      <c r="M1304" s="29">
        <v>6</v>
      </c>
      <c r="N1304" s="10"/>
      <c r="O1304" s="10"/>
      <c r="P1304" s="10"/>
      <c r="Q1304" s="10"/>
      <c r="R1304" s="10"/>
      <c r="S1304" s="10"/>
      <c r="T1304" s="10"/>
      <c r="U1304" s="10"/>
      <c r="V1304" s="10"/>
      <c r="W1304" s="10"/>
      <c r="X1304" s="10"/>
      <c r="Y1304" s="28"/>
      <c r="Z1304" s="10"/>
      <c r="AA1304" s="28"/>
      <c r="AB1304" s="28"/>
      <c r="AC1304" s="28">
        <f>M1304*14</f>
        <v>84</v>
      </c>
      <c r="AD1304" s="10"/>
    </row>
    <row r="1305" spans="1:30" outlineLevel="2" x14ac:dyDescent="0.15">
      <c r="A1305" s="57"/>
      <c r="B1305" s="52"/>
      <c r="C1305" s="58"/>
      <c r="D1305" s="52"/>
      <c r="E1305" s="52" t="s">
        <v>2798</v>
      </c>
      <c r="F1305" s="52"/>
      <c r="G1305" s="21" t="s">
        <v>956</v>
      </c>
      <c r="H1305" s="78" t="s">
        <v>3020</v>
      </c>
      <c r="I1305" s="52">
        <v>5</v>
      </c>
      <c r="J1305" s="52"/>
      <c r="K1305" s="52"/>
      <c r="L1305" s="52"/>
      <c r="M1305" s="53">
        <v>9</v>
      </c>
      <c r="N1305" s="53"/>
      <c r="O1305" s="53"/>
      <c r="P1305" s="53"/>
      <c r="Q1305" s="53"/>
      <c r="R1305" s="53"/>
      <c r="S1305" s="53"/>
      <c r="T1305" s="53"/>
      <c r="U1305" s="53"/>
      <c r="V1305" s="53"/>
      <c r="W1305" s="53"/>
      <c r="X1305" s="54"/>
      <c r="Y1305" s="55"/>
      <c r="Z1305" s="54"/>
      <c r="AA1305" s="55"/>
      <c r="AB1305" s="55"/>
      <c r="AC1305" s="55">
        <f>2*M1305</f>
        <v>18</v>
      </c>
      <c r="AD1305" s="54"/>
    </row>
    <row r="1306" spans="1:30" outlineLevel="1" x14ac:dyDescent="0.15">
      <c r="A1306" s="57"/>
      <c r="B1306" s="52"/>
      <c r="C1306" s="58"/>
      <c r="D1306" s="52"/>
      <c r="E1306" s="52"/>
      <c r="F1306" s="52"/>
      <c r="G1306" s="88" t="s">
        <v>3243</v>
      </c>
      <c r="H1306" s="78"/>
      <c r="I1306" s="52"/>
      <c r="J1306" s="52"/>
      <c r="K1306" s="52"/>
      <c r="L1306" s="52"/>
      <c r="M1306" s="53"/>
      <c r="N1306" s="53"/>
      <c r="O1306" s="53"/>
      <c r="P1306" s="53"/>
      <c r="Q1306" s="53"/>
      <c r="R1306" s="53"/>
      <c r="S1306" s="53"/>
      <c r="T1306" s="53"/>
      <c r="U1306" s="53"/>
      <c r="V1306" s="53"/>
      <c r="W1306" s="53"/>
      <c r="X1306" s="54"/>
      <c r="Y1306" s="55"/>
      <c r="Z1306" s="54"/>
      <c r="AA1306" s="55"/>
      <c r="AB1306" s="55"/>
      <c r="AC1306" s="55">
        <f>SUBTOTAL(9,AC1300:AC1305)</f>
        <v>265.63808510638296</v>
      </c>
      <c r="AD1306" s="54"/>
    </row>
    <row r="1307" spans="1:30" outlineLevel="2" x14ac:dyDescent="0.15">
      <c r="A1307" s="10">
        <v>2016</v>
      </c>
      <c r="B1307" s="21" t="s">
        <v>1613</v>
      </c>
      <c r="C1307" s="26" t="s">
        <v>1614</v>
      </c>
      <c r="D1307" s="21" t="s">
        <v>1413</v>
      </c>
      <c r="E1307" s="21" t="s">
        <v>2287</v>
      </c>
      <c r="F1307" s="10">
        <v>3</v>
      </c>
      <c r="G1307" s="21" t="s">
        <v>1615</v>
      </c>
      <c r="H1307" s="71" t="s">
        <v>1616</v>
      </c>
      <c r="I1307" s="21" t="s">
        <v>163</v>
      </c>
      <c r="J1307" s="21" t="s">
        <v>24</v>
      </c>
      <c r="K1307" s="21" t="s">
        <v>25</v>
      </c>
      <c r="L1307" s="10">
        <v>30</v>
      </c>
      <c r="M1307" s="10">
        <v>29</v>
      </c>
      <c r="N1307" s="21" t="s">
        <v>1539</v>
      </c>
      <c r="O1307" s="21" t="s">
        <v>1502</v>
      </c>
      <c r="P1307" s="21" t="s">
        <v>28</v>
      </c>
      <c r="Q1307" s="21" t="s">
        <v>192</v>
      </c>
      <c r="R1307" s="21" t="s">
        <v>1617</v>
      </c>
      <c r="S1307" s="10">
        <v>1</v>
      </c>
      <c r="T1307" s="10">
        <v>48</v>
      </c>
      <c r="U1307" s="10">
        <v>33</v>
      </c>
      <c r="V1307" s="10">
        <v>15</v>
      </c>
      <c r="W1307" s="21" t="s">
        <v>31</v>
      </c>
      <c r="X1307" s="10">
        <v>1</v>
      </c>
      <c r="Y1307" s="28">
        <f>IF(M1307&lt;25,1,1+(M1307-25)/M1307)</f>
        <v>1.1379310344827587</v>
      </c>
      <c r="Z1307" s="10">
        <v>1</v>
      </c>
      <c r="AA1307" s="28">
        <f>U1307*Y1307*Z1307</f>
        <v>37.551724137931039</v>
      </c>
      <c r="AB1307" s="28">
        <f>X1307*V1307*Y1307</f>
        <v>17.068965517241381</v>
      </c>
      <c r="AC1307" s="28">
        <f>AA1307+AB1307</f>
        <v>54.62068965517242</v>
      </c>
      <c r="AD1307" s="10"/>
    </row>
    <row r="1308" spans="1:30" outlineLevel="2" x14ac:dyDescent="0.15">
      <c r="A1308" s="10">
        <v>2015</v>
      </c>
      <c r="B1308" s="21" t="s">
        <v>1728</v>
      </c>
      <c r="C1308" s="26" t="s">
        <v>1729</v>
      </c>
      <c r="D1308" s="21" t="s">
        <v>1413</v>
      </c>
      <c r="E1308" s="21" t="s">
        <v>2281</v>
      </c>
      <c r="F1308" s="10">
        <v>3</v>
      </c>
      <c r="G1308" s="21" t="s">
        <v>1615</v>
      </c>
      <c r="H1308" s="71" t="s">
        <v>1616</v>
      </c>
      <c r="I1308" s="21" t="s">
        <v>163</v>
      </c>
      <c r="J1308" s="21" t="s">
        <v>24</v>
      </c>
      <c r="K1308" s="21" t="s">
        <v>25</v>
      </c>
      <c r="L1308" s="10">
        <v>31</v>
      </c>
      <c r="M1308" s="10">
        <v>33</v>
      </c>
      <c r="N1308" s="21" t="s">
        <v>1730</v>
      </c>
      <c r="O1308" s="21" t="s">
        <v>1022</v>
      </c>
      <c r="P1308" s="21" t="s">
        <v>28</v>
      </c>
      <c r="Q1308" s="21" t="s">
        <v>1686</v>
      </c>
      <c r="R1308" s="21" t="s">
        <v>1731</v>
      </c>
      <c r="S1308" s="10">
        <v>1</v>
      </c>
      <c r="T1308" s="10">
        <v>48</v>
      </c>
      <c r="U1308" s="10">
        <v>48</v>
      </c>
      <c r="V1308" s="21" t="s">
        <v>31</v>
      </c>
      <c r="W1308" s="21" t="s">
        <v>31</v>
      </c>
      <c r="X1308" s="10"/>
      <c r="Y1308" s="28">
        <f>IF(M1308&lt;25,1,1+(M1308-25)/M1308)</f>
        <v>1.2424242424242424</v>
      </c>
      <c r="Z1308" s="10">
        <v>2</v>
      </c>
      <c r="AA1308" s="28">
        <f>U1308*Y1308*Z1308</f>
        <v>119.27272727272728</v>
      </c>
      <c r="AB1308" s="28"/>
      <c r="AC1308" s="28">
        <f>AA1308+AB1308</f>
        <v>119.27272727272728</v>
      </c>
      <c r="AD1308" s="10"/>
    </row>
    <row r="1309" spans="1:30" outlineLevel="2" x14ac:dyDescent="0.15">
      <c r="A1309" s="10"/>
      <c r="B1309" s="10"/>
      <c r="C1309" s="25"/>
      <c r="D1309" s="10"/>
      <c r="E1309" s="27" t="s">
        <v>2320</v>
      </c>
      <c r="F1309" s="10"/>
      <c r="G1309" s="21" t="s">
        <v>1615</v>
      </c>
      <c r="H1309" s="72" t="s">
        <v>1616</v>
      </c>
      <c r="I1309" s="10"/>
      <c r="J1309" s="10"/>
      <c r="K1309" s="10"/>
      <c r="L1309" s="10"/>
      <c r="M1309" s="29">
        <v>3</v>
      </c>
      <c r="N1309" s="10"/>
      <c r="O1309" s="10"/>
      <c r="P1309" s="10"/>
      <c r="Q1309" s="10"/>
      <c r="R1309" s="10"/>
      <c r="S1309" s="10"/>
      <c r="T1309" s="10"/>
      <c r="U1309" s="10"/>
      <c r="V1309" s="10"/>
      <c r="W1309" s="10"/>
      <c r="X1309" s="10"/>
      <c r="Y1309" s="28"/>
      <c r="Z1309" s="10"/>
      <c r="AA1309" s="28"/>
      <c r="AB1309" s="28"/>
      <c r="AC1309" s="28">
        <f>M1309*14</f>
        <v>42</v>
      </c>
      <c r="AD1309" s="10"/>
    </row>
    <row r="1310" spans="1:30" outlineLevel="2" x14ac:dyDescent="0.15">
      <c r="A1310" s="57"/>
      <c r="B1310" s="52"/>
      <c r="C1310" s="58"/>
      <c r="D1310" s="52"/>
      <c r="E1310" s="52" t="s">
        <v>2798</v>
      </c>
      <c r="F1310" s="52"/>
      <c r="G1310" s="21" t="s">
        <v>1615</v>
      </c>
      <c r="H1310" s="78" t="s">
        <v>3021</v>
      </c>
      <c r="I1310" s="52">
        <v>4</v>
      </c>
      <c r="J1310" s="52"/>
      <c r="K1310" s="52"/>
      <c r="L1310" s="52"/>
      <c r="M1310" s="53">
        <v>11</v>
      </c>
      <c r="N1310" s="53"/>
      <c r="O1310" s="53"/>
      <c r="P1310" s="53"/>
      <c r="Q1310" s="53"/>
      <c r="R1310" s="53"/>
      <c r="S1310" s="53"/>
      <c r="T1310" s="53"/>
      <c r="U1310" s="53"/>
      <c r="V1310" s="53"/>
      <c r="W1310" s="53"/>
      <c r="X1310" s="54"/>
      <c r="Y1310" s="55"/>
      <c r="Z1310" s="54"/>
      <c r="AA1310" s="55"/>
      <c r="AB1310" s="55"/>
      <c r="AC1310" s="55">
        <f>2*M1310</f>
        <v>22</v>
      </c>
      <c r="AD1310" s="54"/>
    </row>
    <row r="1311" spans="1:30" outlineLevel="1" x14ac:dyDescent="0.15">
      <c r="A1311" s="57"/>
      <c r="B1311" s="52"/>
      <c r="C1311" s="58"/>
      <c r="D1311" s="52"/>
      <c r="E1311" s="52"/>
      <c r="F1311" s="52"/>
      <c r="G1311" s="88" t="s">
        <v>3244</v>
      </c>
      <c r="H1311" s="78"/>
      <c r="I1311" s="52"/>
      <c r="J1311" s="52"/>
      <c r="K1311" s="52"/>
      <c r="L1311" s="52"/>
      <c r="M1311" s="53"/>
      <c r="N1311" s="53"/>
      <c r="O1311" s="53"/>
      <c r="P1311" s="53"/>
      <c r="Q1311" s="53"/>
      <c r="R1311" s="53"/>
      <c r="S1311" s="53"/>
      <c r="T1311" s="53"/>
      <c r="U1311" s="53"/>
      <c r="V1311" s="53"/>
      <c r="W1311" s="53"/>
      <c r="X1311" s="54"/>
      <c r="Y1311" s="55"/>
      <c r="Z1311" s="54"/>
      <c r="AA1311" s="55"/>
      <c r="AB1311" s="55"/>
      <c r="AC1311" s="55">
        <f>SUBTOTAL(9,AC1307:AC1310)</f>
        <v>237.89341692789969</v>
      </c>
      <c r="AD1311" s="54"/>
    </row>
    <row r="1312" spans="1:30" outlineLevel="2" x14ac:dyDescent="0.15">
      <c r="A1312" s="10">
        <v>2015</v>
      </c>
      <c r="B1312" s="21" t="s">
        <v>575</v>
      </c>
      <c r="C1312" s="26" t="s">
        <v>576</v>
      </c>
      <c r="D1312" s="21" t="s">
        <v>1379</v>
      </c>
      <c r="E1312" s="21" t="s">
        <v>2280</v>
      </c>
      <c r="F1312" s="10">
        <v>3</v>
      </c>
      <c r="G1312" s="21" t="s">
        <v>548</v>
      </c>
      <c r="H1312" s="71" t="s">
        <v>549</v>
      </c>
      <c r="I1312" s="21" t="s">
        <v>163</v>
      </c>
      <c r="J1312" s="21" t="s">
        <v>24</v>
      </c>
      <c r="K1312" s="21" t="s">
        <v>45</v>
      </c>
      <c r="L1312" s="10">
        <v>81</v>
      </c>
      <c r="M1312" s="10">
        <v>74</v>
      </c>
      <c r="N1312" s="21" t="s">
        <v>87</v>
      </c>
      <c r="O1312" s="21" t="s">
        <v>588</v>
      </c>
      <c r="P1312" s="21" t="s">
        <v>28</v>
      </c>
      <c r="Q1312" s="21" t="s">
        <v>589</v>
      </c>
      <c r="R1312" s="21" t="s">
        <v>590</v>
      </c>
      <c r="S1312" s="10">
        <v>1</v>
      </c>
      <c r="T1312" s="10">
        <v>48</v>
      </c>
      <c r="U1312" s="10">
        <v>48</v>
      </c>
      <c r="V1312" s="21" t="s">
        <v>31</v>
      </c>
      <c r="W1312" s="21" t="s">
        <v>31</v>
      </c>
      <c r="X1312" s="10"/>
      <c r="Y1312" s="28">
        <f>IF(M1312&lt;25,1,1+(M1312-25)/M1312)</f>
        <v>1.6621621621621623</v>
      </c>
      <c r="Z1312" s="10">
        <v>1</v>
      </c>
      <c r="AA1312" s="28">
        <f>U1312*Y1312*Z1312</f>
        <v>79.78378378378379</v>
      </c>
      <c r="AB1312" s="28"/>
      <c r="AC1312" s="28">
        <f>AA1312+AB1312</f>
        <v>79.78378378378379</v>
      </c>
      <c r="AD1312" s="10"/>
    </row>
    <row r="1313" spans="1:30" outlineLevel="2" x14ac:dyDescent="0.15">
      <c r="A1313" s="10"/>
      <c r="B1313" s="10"/>
      <c r="C1313" s="25"/>
      <c r="D1313" s="10"/>
      <c r="E1313" s="27" t="s">
        <v>2320</v>
      </c>
      <c r="F1313" s="10"/>
      <c r="G1313" s="21" t="s">
        <v>548</v>
      </c>
      <c r="H1313" s="72" t="s">
        <v>549</v>
      </c>
      <c r="I1313" s="10"/>
      <c r="J1313" s="10"/>
      <c r="K1313" s="10"/>
      <c r="L1313" s="10"/>
      <c r="M1313" s="29">
        <v>4</v>
      </c>
      <c r="N1313" s="10"/>
      <c r="O1313" s="10"/>
      <c r="P1313" s="10"/>
      <c r="Q1313" s="10"/>
      <c r="R1313" s="10"/>
      <c r="S1313" s="10"/>
      <c r="T1313" s="10"/>
      <c r="U1313" s="10"/>
      <c r="V1313" s="10"/>
      <c r="W1313" s="10"/>
      <c r="X1313" s="10"/>
      <c r="Y1313" s="28"/>
      <c r="Z1313" s="10"/>
      <c r="AA1313" s="28"/>
      <c r="AB1313" s="28"/>
      <c r="AC1313" s="28">
        <f>M1313*14</f>
        <v>56</v>
      </c>
      <c r="AD1313" s="10"/>
    </row>
    <row r="1314" spans="1:30" outlineLevel="2" x14ac:dyDescent="0.15">
      <c r="A1314" s="10">
        <v>2016</v>
      </c>
      <c r="B1314" s="21" t="s">
        <v>575</v>
      </c>
      <c r="C1314" s="26" t="s">
        <v>576</v>
      </c>
      <c r="D1314" s="21" t="s">
        <v>1413</v>
      </c>
      <c r="E1314" s="21" t="s">
        <v>2269</v>
      </c>
      <c r="F1314" s="10">
        <v>3</v>
      </c>
      <c r="G1314" s="21" t="s">
        <v>548</v>
      </c>
      <c r="H1314" s="71" t="s">
        <v>549</v>
      </c>
      <c r="I1314" s="21" t="s">
        <v>163</v>
      </c>
      <c r="J1314" s="21" t="s">
        <v>24</v>
      </c>
      <c r="K1314" s="21" t="s">
        <v>45</v>
      </c>
      <c r="L1314" s="10">
        <v>100</v>
      </c>
      <c r="M1314" s="10">
        <v>51</v>
      </c>
      <c r="N1314" s="21" t="s">
        <v>1949</v>
      </c>
      <c r="O1314" s="21" t="s">
        <v>1950</v>
      </c>
      <c r="P1314" s="21" t="s">
        <v>28</v>
      </c>
      <c r="Q1314" s="21" t="s">
        <v>1951</v>
      </c>
      <c r="R1314" s="21" t="s">
        <v>1952</v>
      </c>
      <c r="S1314" s="10">
        <v>1</v>
      </c>
      <c r="T1314" s="10">
        <v>38</v>
      </c>
      <c r="U1314" s="10">
        <v>38</v>
      </c>
      <c r="V1314" s="21" t="s">
        <v>29</v>
      </c>
      <c r="W1314" s="21" t="s">
        <v>29</v>
      </c>
      <c r="X1314" s="10"/>
      <c r="Y1314" s="28">
        <f>IF(M1314&lt;25,1,1+(M1314-25)/M1314)</f>
        <v>1.5098039215686274</v>
      </c>
      <c r="Z1314" s="10">
        <v>1</v>
      </c>
      <c r="AA1314" s="28"/>
      <c r="AB1314" s="28"/>
      <c r="AC1314" s="28">
        <f>U1314*Z1314*Y1314</f>
        <v>57.372549019607845</v>
      </c>
      <c r="AD1314" s="10"/>
    </row>
    <row r="1315" spans="1:30" outlineLevel="2" x14ac:dyDescent="0.15">
      <c r="A1315" s="10">
        <v>2014</v>
      </c>
      <c r="B1315" s="21" t="s">
        <v>1347</v>
      </c>
      <c r="C1315" s="26" t="s">
        <v>1348</v>
      </c>
      <c r="D1315" s="21" t="s">
        <v>1379</v>
      </c>
      <c r="E1315" s="19" t="s">
        <v>2530</v>
      </c>
      <c r="F1315" s="10" t="s">
        <v>2531</v>
      </c>
      <c r="G1315" s="21" t="s">
        <v>548</v>
      </c>
      <c r="H1315" s="74" t="s">
        <v>549</v>
      </c>
      <c r="I1315" s="52"/>
      <c r="J1315" s="52"/>
      <c r="K1315" s="52"/>
      <c r="L1315" s="52"/>
      <c r="M1315" s="51">
        <v>2</v>
      </c>
      <c r="N1315" s="53"/>
      <c r="O1315" s="53"/>
      <c r="P1315" s="53"/>
      <c r="Q1315" s="53"/>
      <c r="R1315" s="53"/>
      <c r="S1315" s="53"/>
      <c r="T1315" s="53"/>
      <c r="U1315" s="53"/>
      <c r="V1315" s="53"/>
      <c r="W1315" s="53"/>
      <c r="X1315" s="54"/>
      <c r="Y1315" s="55"/>
      <c r="Z1315" s="54"/>
      <c r="AA1315" s="55"/>
      <c r="AB1315" s="55"/>
      <c r="AC1315" s="28">
        <f>0.3*13*M1315</f>
        <v>7.8</v>
      </c>
      <c r="AD1315" s="54"/>
    </row>
    <row r="1316" spans="1:30" outlineLevel="2" x14ac:dyDescent="0.15">
      <c r="A1316" s="10">
        <v>2017</v>
      </c>
      <c r="B1316" s="21" t="s">
        <v>1278</v>
      </c>
      <c r="C1316" s="26" t="s">
        <v>1279</v>
      </c>
      <c r="D1316" s="21" t="s">
        <v>1379</v>
      </c>
      <c r="E1316" s="21" t="s">
        <v>2270</v>
      </c>
      <c r="F1316" s="10">
        <v>1</v>
      </c>
      <c r="G1316" s="21" t="s">
        <v>548</v>
      </c>
      <c r="H1316" s="74" t="s">
        <v>549</v>
      </c>
      <c r="I1316" s="21" t="s">
        <v>163</v>
      </c>
      <c r="J1316" s="21" t="s">
        <v>24</v>
      </c>
      <c r="K1316" s="21" t="s">
        <v>25</v>
      </c>
      <c r="L1316" s="10">
        <v>600</v>
      </c>
      <c r="M1316" s="10">
        <v>66</v>
      </c>
      <c r="N1316" s="21" t="s">
        <v>710</v>
      </c>
      <c r="O1316" s="21" t="s">
        <v>1282</v>
      </c>
      <c r="P1316" s="21" t="s">
        <v>28</v>
      </c>
      <c r="Q1316" s="21" t="s">
        <v>384</v>
      </c>
      <c r="R1316" s="21" t="s">
        <v>1283</v>
      </c>
      <c r="S1316" s="10">
        <v>1</v>
      </c>
      <c r="T1316" s="10">
        <v>2</v>
      </c>
      <c r="U1316" s="10">
        <v>2</v>
      </c>
      <c r="V1316" s="21" t="s">
        <v>31</v>
      </c>
      <c r="W1316" s="21" t="s">
        <v>31</v>
      </c>
      <c r="X1316" s="10"/>
      <c r="Y1316" s="28">
        <f>IF(M1316&lt;25,1,1+(M1316-25)/M1316)</f>
        <v>1.6212121212121211</v>
      </c>
      <c r="Z1316" s="10">
        <v>1</v>
      </c>
      <c r="AA1316" s="28">
        <f>U1316*Y1316*Z1316</f>
        <v>3.2424242424242422</v>
      </c>
      <c r="AB1316" s="28"/>
      <c r="AC1316" s="28">
        <f>AA1316+AB1316</f>
        <v>3.2424242424242422</v>
      </c>
      <c r="AD1316" s="10"/>
    </row>
    <row r="1317" spans="1:30" outlineLevel="2" x14ac:dyDescent="0.15">
      <c r="A1317" s="57"/>
      <c r="B1317" s="52"/>
      <c r="C1317" s="58"/>
      <c r="D1317" s="52"/>
      <c r="E1317" s="52" t="s">
        <v>2798</v>
      </c>
      <c r="F1317" s="52"/>
      <c r="G1317" s="21" t="s">
        <v>548</v>
      </c>
      <c r="H1317" s="78" t="s">
        <v>3022</v>
      </c>
      <c r="I1317" s="52">
        <v>3</v>
      </c>
      <c r="J1317" s="52"/>
      <c r="K1317" s="52"/>
      <c r="L1317" s="52"/>
      <c r="M1317" s="53">
        <v>10</v>
      </c>
      <c r="N1317" s="53"/>
      <c r="O1317" s="53"/>
      <c r="P1317" s="53"/>
      <c r="Q1317" s="53"/>
      <c r="R1317" s="53"/>
      <c r="S1317" s="53"/>
      <c r="T1317" s="53"/>
      <c r="U1317" s="53"/>
      <c r="V1317" s="53"/>
      <c r="W1317" s="53"/>
      <c r="X1317" s="54"/>
      <c r="Y1317" s="55"/>
      <c r="Z1317" s="54"/>
      <c r="AA1317" s="55"/>
      <c r="AB1317" s="55"/>
      <c r="AC1317" s="55">
        <f>2*M1317</f>
        <v>20</v>
      </c>
      <c r="AD1317" s="54"/>
    </row>
    <row r="1318" spans="1:30" outlineLevel="1" x14ac:dyDescent="0.15">
      <c r="A1318" s="57"/>
      <c r="B1318" s="52"/>
      <c r="C1318" s="58"/>
      <c r="D1318" s="52"/>
      <c r="E1318" s="52"/>
      <c r="F1318" s="52"/>
      <c r="G1318" s="88" t="s">
        <v>3245</v>
      </c>
      <c r="H1318" s="78"/>
      <c r="I1318" s="52"/>
      <c r="J1318" s="52"/>
      <c r="K1318" s="52"/>
      <c r="L1318" s="52"/>
      <c r="M1318" s="53"/>
      <c r="N1318" s="53"/>
      <c r="O1318" s="53"/>
      <c r="P1318" s="53"/>
      <c r="Q1318" s="53"/>
      <c r="R1318" s="53"/>
      <c r="S1318" s="53"/>
      <c r="T1318" s="53"/>
      <c r="U1318" s="53"/>
      <c r="V1318" s="53"/>
      <c r="W1318" s="53"/>
      <c r="X1318" s="54"/>
      <c r="Y1318" s="55"/>
      <c r="Z1318" s="54"/>
      <c r="AA1318" s="55"/>
      <c r="AB1318" s="55"/>
      <c r="AC1318" s="55">
        <f>SUBTOTAL(9,AC1312:AC1317)</f>
        <v>224.19875704581591</v>
      </c>
      <c r="AD1318" s="54"/>
    </row>
    <row r="1319" spans="1:30" outlineLevel="2" x14ac:dyDescent="0.15">
      <c r="A1319" s="57"/>
      <c r="B1319" s="52"/>
      <c r="C1319" s="58"/>
      <c r="D1319" s="52"/>
      <c r="E1319" s="52" t="s">
        <v>2789</v>
      </c>
      <c r="F1319" s="52"/>
      <c r="G1319" s="21" t="s">
        <v>2791</v>
      </c>
      <c r="H1319" s="78" t="s">
        <v>2790</v>
      </c>
      <c r="I1319" s="52"/>
      <c r="J1319" s="52"/>
      <c r="K1319" s="52"/>
      <c r="L1319" s="52"/>
      <c r="M1319" s="53"/>
      <c r="N1319" s="53"/>
      <c r="O1319" s="53"/>
      <c r="P1319" s="53"/>
      <c r="Q1319" s="53"/>
      <c r="R1319" s="53"/>
      <c r="S1319" s="53"/>
      <c r="T1319" s="53"/>
      <c r="U1319" s="53"/>
      <c r="V1319" s="53"/>
      <c r="W1319" s="53"/>
      <c r="X1319" s="54"/>
      <c r="Y1319" s="55"/>
      <c r="Z1319" s="54"/>
      <c r="AA1319" s="55"/>
      <c r="AB1319" s="55"/>
      <c r="AC1319" s="55">
        <v>60</v>
      </c>
      <c r="AD1319" s="54"/>
    </row>
    <row r="1320" spans="1:30" outlineLevel="1" x14ac:dyDescent="0.15">
      <c r="A1320" s="57"/>
      <c r="B1320" s="52"/>
      <c r="C1320" s="58"/>
      <c r="D1320" s="52"/>
      <c r="E1320" s="52"/>
      <c r="F1320" s="52"/>
      <c r="G1320" s="88" t="s">
        <v>3246</v>
      </c>
      <c r="H1320" s="78"/>
      <c r="I1320" s="52"/>
      <c r="J1320" s="52"/>
      <c r="K1320" s="52"/>
      <c r="L1320" s="52"/>
      <c r="M1320" s="53"/>
      <c r="N1320" s="53"/>
      <c r="O1320" s="53"/>
      <c r="P1320" s="53"/>
      <c r="Q1320" s="53"/>
      <c r="R1320" s="53"/>
      <c r="S1320" s="53"/>
      <c r="T1320" s="53"/>
      <c r="U1320" s="53"/>
      <c r="V1320" s="53"/>
      <c r="W1320" s="53"/>
      <c r="X1320" s="54"/>
      <c r="Y1320" s="55"/>
      <c r="Z1320" s="54"/>
      <c r="AA1320" s="55"/>
      <c r="AB1320" s="55"/>
      <c r="AC1320" s="55">
        <f>SUBTOTAL(9,AC1319:AC1319)</f>
        <v>60</v>
      </c>
      <c r="AD1320" s="54"/>
    </row>
    <row r="1321" spans="1:30" outlineLevel="2" x14ac:dyDescent="0.15">
      <c r="A1321" s="10"/>
      <c r="B1321" s="10"/>
      <c r="C1321" s="25"/>
      <c r="D1321" s="10"/>
      <c r="E1321" s="27" t="s">
        <v>2320</v>
      </c>
      <c r="F1321" s="10"/>
      <c r="G1321" s="21" t="s">
        <v>2516</v>
      </c>
      <c r="H1321" s="72" t="s">
        <v>2319</v>
      </c>
      <c r="I1321" s="10"/>
      <c r="J1321" s="10"/>
      <c r="K1321" s="10"/>
      <c r="L1321" s="10"/>
      <c r="M1321" s="29">
        <v>6</v>
      </c>
      <c r="N1321" s="10"/>
      <c r="O1321" s="10"/>
      <c r="P1321" s="10"/>
      <c r="Q1321" s="10"/>
      <c r="R1321" s="10"/>
      <c r="S1321" s="10"/>
      <c r="T1321" s="10"/>
      <c r="U1321" s="10"/>
      <c r="V1321" s="10"/>
      <c r="W1321" s="10"/>
      <c r="X1321" s="10"/>
      <c r="Y1321" s="28"/>
      <c r="Z1321" s="10"/>
      <c r="AA1321" s="28"/>
      <c r="AB1321" s="28"/>
      <c r="AC1321" s="28">
        <f>M1321*14</f>
        <v>84</v>
      </c>
      <c r="AD1321" s="10"/>
    </row>
    <row r="1322" spans="1:30" outlineLevel="2" x14ac:dyDescent="0.15">
      <c r="A1322" s="10">
        <v>2014</v>
      </c>
      <c r="B1322" s="21" t="s">
        <v>1756</v>
      </c>
      <c r="C1322" s="26" t="s">
        <v>1757</v>
      </c>
      <c r="D1322" s="21" t="s">
        <v>1413</v>
      </c>
      <c r="E1322" s="21" t="s">
        <v>2280</v>
      </c>
      <c r="F1322" s="10">
        <v>3</v>
      </c>
      <c r="G1322" s="21" t="s">
        <v>2516</v>
      </c>
      <c r="H1322" s="72" t="s">
        <v>2319</v>
      </c>
      <c r="I1322" s="21" t="s">
        <v>41</v>
      </c>
      <c r="J1322" s="21" t="s">
        <v>24</v>
      </c>
      <c r="K1322" s="21" t="s">
        <v>45</v>
      </c>
      <c r="L1322" s="10">
        <v>40</v>
      </c>
      <c r="M1322" s="10">
        <v>35</v>
      </c>
      <c r="N1322" s="21" t="s">
        <v>1539</v>
      </c>
      <c r="O1322" s="21" t="s">
        <v>749</v>
      </c>
      <c r="P1322" s="21" t="s">
        <v>28</v>
      </c>
      <c r="Q1322" s="21" t="s">
        <v>1349</v>
      </c>
      <c r="R1322" s="21" t="s">
        <v>1758</v>
      </c>
      <c r="S1322" s="10">
        <v>1</v>
      </c>
      <c r="T1322" s="10">
        <v>48</v>
      </c>
      <c r="U1322" s="10">
        <v>48</v>
      </c>
      <c r="V1322" s="21" t="s">
        <v>31</v>
      </c>
      <c r="W1322" s="21" t="s">
        <v>31</v>
      </c>
      <c r="X1322" s="10"/>
      <c r="Y1322" s="28">
        <f>IF(M1322&lt;25,1,1+(M1322-25)/M1322)</f>
        <v>1.2857142857142856</v>
      </c>
      <c r="Z1322" s="10">
        <v>1</v>
      </c>
      <c r="AA1322" s="28">
        <f>U1322*Y1322*Z1322</f>
        <v>61.714285714285708</v>
      </c>
      <c r="AB1322" s="28"/>
      <c r="AC1322" s="28">
        <f>AA1322+AB1322</f>
        <v>61.714285714285708</v>
      </c>
      <c r="AD1322" s="10"/>
    </row>
    <row r="1323" spans="1:30" outlineLevel="2" x14ac:dyDescent="0.15">
      <c r="A1323" s="10">
        <v>2014</v>
      </c>
      <c r="B1323" s="21" t="s">
        <v>1560</v>
      </c>
      <c r="C1323" s="26" t="s">
        <v>1561</v>
      </c>
      <c r="D1323" s="21" t="s">
        <v>1413</v>
      </c>
      <c r="E1323" s="19" t="s">
        <v>2289</v>
      </c>
      <c r="F1323" s="10">
        <v>2</v>
      </c>
      <c r="G1323" s="21" t="s">
        <v>2516</v>
      </c>
      <c r="H1323" s="72" t="s">
        <v>2319</v>
      </c>
      <c r="I1323" s="21" t="s">
        <v>23</v>
      </c>
      <c r="J1323" s="21" t="s">
        <v>24</v>
      </c>
      <c r="K1323" s="21" t="s">
        <v>45</v>
      </c>
      <c r="L1323" s="10">
        <v>60</v>
      </c>
      <c r="M1323" s="10">
        <v>25</v>
      </c>
      <c r="N1323" s="21" t="s">
        <v>1562</v>
      </c>
      <c r="O1323" s="21" t="s">
        <v>246</v>
      </c>
      <c r="P1323" s="21" t="s">
        <v>28</v>
      </c>
      <c r="Q1323" s="21" t="s">
        <v>1349</v>
      </c>
      <c r="R1323" s="21" t="s">
        <v>1563</v>
      </c>
      <c r="S1323" s="10">
        <v>1</v>
      </c>
      <c r="T1323" s="10">
        <v>32</v>
      </c>
      <c r="U1323" s="10">
        <v>16</v>
      </c>
      <c r="V1323" s="21" t="s">
        <v>31</v>
      </c>
      <c r="W1323" s="10">
        <v>16</v>
      </c>
      <c r="X1323" s="27">
        <v>1</v>
      </c>
      <c r="Y1323" s="28">
        <f>IF(M1323&lt;25,1,1+(M1323-25)/M1323)</f>
        <v>1</v>
      </c>
      <c r="Z1323" s="10">
        <v>1</v>
      </c>
      <c r="AA1323" s="28">
        <f>U1323*Y1323*Z1323</f>
        <v>16</v>
      </c>
      <c r="AB1323" s="28">
        <f>X1323*W1323*Y1323</f>
        <v>16</v>
      </c>
      <c r="AC1323" s="28">
        <f>AA1323+AB1323</f>
        <v>32</v>
      </c>
      <c r="AD1323" s="10"/>
    </row>
    <row r="1324" spans="1:30" outlineLevel="2" x14ac:dyDescent="0.15">
      <c r="A1324" s="21"/>
      <c r="B1324" s="21"/>
      <c r="C1324" s="21" t="s">
        <v>1423</v>
      </c>
      <c r="D1324" s="21" t="s">
        <v>1380</v>
      </c>
      <c r="E1324" s="21" t="s">
        <v>2578</v>
      </c>
      <c r="F1324" s="21"/>
      <c r="G1324" s="21" t="s">
        <v>2516</v>
      </c>
      <c r="H1324" s="72" t="s">
        <v>2319</v>
      </c>
      <c r="I1324" s="21"/>
      <c r="J1324" s="21"/>
      <c r="K1324" s="21"/>
      <c r="L1324" s="21"/>
      <c r="M1324" s="21"/>
      <c r="N1324" s="21"/>
      <c r="O1324" s="21"/>
      <c r="P1324" s="21"/>
      <c r="Q1324" s="21"/>
      <c r="R1324" s="21"/>
      <c r="S1324" s="21"/>
      <c r="T1324" s="21"/>
      <c r="U1324" s="21"/>
      <c r="V1324" s="21"/>
      <c r="W1324" s="21"/>
      <c r="X1324" s="21"/>
      <c r="Y1324" s="21"/>
      <c r="Z1324" s="21"/>
      <c r="AA1324" s="21"/>
      <c r="AB1324" s="21"/>
      <c r="AC1324" s="21">
        <v>16</v>
      </c>
      <c r="AD1324" s="21" t="s">
        <v>2745</v>
      </c>
    </row>
    <row r="1325" spans="1:30" outlineLevel="2" x14ac:dyDescent="0.15">
      <c r="A1325" s="57"/>
      <c r="B1325" s="52"/>
      <c r="C1325" s="58"/>
      <c r="D1325" s="52"/>
      <c r="E1325" s="52" t="s">
        <v>2798</v>
      </c>
      <c r="F1325" s="52"/>
      <c r="G1325" s="21" t="s">
        <v>2516</v>
      </c>
      <c r="H1325" s="78" t="s">
        <v>3023</v>
      </c>
      <c r="I1325" s="52"/>
      <c r="J1325" s="52"/>
      <c r="K1325" s="52"/>
      <c r="L1325" s="52"/>
      <c r="M1325" s="53">
        <v>4</v>
      </c>
      <c r="N1325" s="53"/>
      <c r="O1325" s="53"/>
      <c r="P1325" s="53"/>
      <c r="Q1325" s="53"/>
      <c r="R1325" s="53"/>
      <c r="S1325" s="53"/>
      <c r="T1325" s="53"/>
      <c r="U1325" s="53"/>
      <c r="V1325" s="53"/>
      <c r="W1325" s="53"/>
      <c r="X1325" s="54"/>
      <c r="Y1325" s="55"/>
      <c r="Z1325" s="54"/>
      <c r="AA1325" s="55"/>
      <c r="AB1325" s="55"/>
      <c r="AC1325" s="55">
        <f>2*M1325</f>
        <v>8</v>
      </c>
      <c r="AD1325" s="54"/>
    </row>
    <row r="1326" spans="1:30" outlineLevel="1" x14ac:dyDescent="0.15">
      <c r="A1326" s="57"/>
      <c r="B1326" s="52"/>
      <c r="C1326" s="58"/>
      <c r="D1326" s="52"/>
      <c r="E1326" s="52"/>
      <c r="F1326" s="52"/>
      <c r="G1326" s="88" t="s">
        <v>3247</v>
      </c>
      <c r="H1326" s="78"/>
      <c r="I1326" s="52"/>
      <c r="J1326" s="52"/>
      <c r="K1326" s="52"/>
      <c r="L1326" s="52"/>
      <c r="M1326" s="53"/>
      <c r="N1326" s="53"/>
      <c r="O1326" s="53"/>
      <c r="P1326" s="53"/>
      <c r="Q1326" s="53"/>
      <c r="R1326" s="53"/>
      <c r="S1326" s="53"/>
      <c r="T1326" s="53"/>
      <c r="U1326" s="53"/>
      <c r="V1326" s="53"/>
      <c r="W1326" s="53"/>
      <c r="X1326" s="54"/>
      <c r="Y1326" s="55"/>
      <c r="Z1326" s="54"/>
      <c r="AA1326" s="55"/>
      <c r="AB1326" s="55"/>
      <c r="AC1326" s="55">
        <f>SUBTOTAL(9,AC1321:AC1325)</f>
        <v>201.71428571428572</v>
      </c>
      <c r="AD1326" s="54"/>
    </row>
    <row r="1327" spans="1:30" outlineLevel="2" x14ac:dyDescent="0.15">
      <c r="A1327" s="10">
        <v>2014</v>
      </c>
      <c r="B1327" s="21" t="s">
        <v>1564</v>
      </c>
      <c r="C1327" s="26" t="s">
        <v>1565</v>
      </c>
      <c r="D1327" s="21" t="s">
        <v>1413</v>
      </c>
      <c r="E1327" s="21" t="s">
        <v>2280</v>
      </c>
      <c r="F1327" s="10">
        <v>3</v>
      </c>
      <c r="G1327" s="21" t="s">
        <v>1566</v>
      </c>
      <c r="H1327" s="71" t="s">
        <v>1567</v>
      </c>
      <c r="I1327" s="21" t="s">
        <v>23</v>
      </c>
      <c r="J1327" s="21" t="s">
        <v>24</v>
      </c>
      <c r="K1327" s="21" t="s">
        <v>45</v>
      </c>
      <c r="L1327" s="10">
        <v>57</v>
      </c>
      <c r="M1327" s="10">
        <v>25</v>
      </c>
      <c r="N1327" s="21" t="s">
        <v>1568</v>
      </c>
      <c r="O1327" s="21" t="s">
        <v>1569</v>
      </c>
      <c r="P1327" s="21" t="s">
        <v>28</v>
      </c>
      <c r="Q1327" s="21" t="s">
        <v>1357</v>
      </c>
      <c r="R1327" s="21" t="s">
        <v>1570</v>
      </c>
      <c r="S1327" s="10">
        <v>1</v>
      </c>
      <c r="T1327" s="10">
        <v>48</v>
      </c>
      <c r="U1327" s="10">
        <v>48</v>
      </c>
      <c r="V1327" s="21" t="s">
        <v>31</v>
      </c>
      <c r="W1327" s="21" t="s">
        <v>31</v>
      </c>
      <c r="X1327" s="10"/>
      <c r="Y1327" s="28">
        <f>IF(M1327&lt;25,1,1+(M1327-25)/M1327)</f>
        <v>1</v>
      </c>
      <c r="Z1327" s="10">
        <v>1</v>
      </c>
      <c r="AA1327" s="28">
        <f>U1327*Y1327*Z1327</f>
        <v>48</v>
      </c>
      <c r="AB1327" s="28"/>
      <c r="AC1327" s="28">
        <f>AA1327+AB1327</f>
        <v>48</v>
      </c>
      <c r="AD1327" s="10"/>
    </row>
    <row r="1328" spans="1:30" outlineLevel="2" x14ac:dyDescent="0.15">
      <c r="A1328" s="10">
        <v>2015</v>
      </c>
      <c r="B1328" s="21" t="s">
        <v>1958</v>
      </c>
      <c r="C1328" s="26" t="s">
        <v>1959</v>
      </c>
      <c r="D1328" s="21" t="s">
        <v>1413</v>
      </c>
      <c r="E1328" s="21" t="s">
        <v>2280</v>
      </c>
      <c r="F1328" s="10">
        <v>3</v>
      </c>
      <c r="G1328" s="21" t="s">
        <v>1566</v>
      </c>
      <c r="H1328" s="71" t="s">
        <v>1567</v>
      </c>
      <c r="I1328" s="21" t="s">
        <v>23</v>
      </c>
      <c r="J1328" s="21" t="s">
        <v>24</v>
      </c>
      <c r="K1328" s="21" t="s">
        <v>45</v>
      </c>
      <c r="L1328" s="10">
        <v>171</v>
      </c>
      <c r="M1328" s="10">
        <v>57</v>
      </c>
      <c r="N1328" s="21" t="s">
        <v>1449</v>
      </c>
      <c r="O1328" s="21" t="s">
        <v>749</v>
      </c>
      <c r="P1328" s="21" t="s">
        <v>28</v>
      </c>
      <c r="Q1328" s="21" t="s">
        <v>1543</v>
      </c>
      <c r="R1328" s="21" t="s">
        <v>2017</v>
      </c>
      <c r="S1328" s="10">
        <v>1</v>
      </c>
      <c r="T1328" s="10">
        <v>48</v>
      </c>
      <c r="U1328" s="10">
        <v>48</v>
      </c>
      <c r="V1328" s="21" t="s">
        <v>31</v>
      </c>
      <c r="W1328" s="21" t="s">
        <v>31</v>
      </c>
      <c r="X1328" s="10"/>
      <c r="Y1328" s="28">
        <f>IF(M1328&lt;25,1,1+(M1328-25)/M1328)</f>
        <v>1.5614035087719298</v>
      </c>
      <c r="Z1328" s="10">
        <v>1</v>
      </c>
      <c r="AA1328" s="28">
        <f>U1328*Y1328*Z1328</f>
        <v>74.94736842105263</v>
      </c>
      <c r="AB1328" s="28"/>
      <c r="AC1328" s="28">
        <f>AA1328+AB1328</f>
        <v>74.94736842105263</v>
      </c>
      <c r="AD1328" s="10"/>
    </row>
    <row r="1329" spans="1:30" outlineLevel="2" x14ac:dyDescent="0.15">
      <c r="A1329" s="21"/>
      <c r="B1329" s="21"/>
      <c r="C1329" s="21" t="s">
        <v>1922</v>
      </c>
      <c r="D1329" s="21" t="s">
        <v>1380</v>
      </c>
      <c r="E1329" s="21" t="s">
        <v>2578</v>
      </c>
      <c r="F1329" s="21"/>
      <c r="G1329" s="21" t="s">
        <v>1566</v>
      </c>
      <c r="H1329" s="71" t="s">
        <v>2573</v>
      </c>
      <c r="I1329" s="21"/>
      <c r="J1329" s="21"/>
      <c r="K1329" s="21"/>
      <c r="L1329" s="21"/>
      <c r="M1329" s="21"/>
      <c r="N1329" s="21"/>
      <c r="O1329" s="21"/>
      <c r="P1329" s="21"/>
      <c r="Q1329" s="21"/>
      <c r="R1329" s="21"/>
      <c r="S1329" s="21"/>
      <c r="T1329" s="21"/>
      <c r="U1329" s="21"/>
      <c r="V1329" s="21"/>
      <c r="W1329" s="21"/>
      <c r="X1329" s="21"/>
      <c r="Y1329" s="21"/>
      <c r="Z1329" s="21"/>
      <c r="AA1329" s="21"/>
      <c r="AB1329" s="21"/>
      <c r="AC1329" s="21">
        <v>32.630000000000003</v>
      </c>
      <c r="AD1329" s="21" t="s">
        <v>2745</v>
      </c>
    </row>
    <row r="1330" spans="1:30" outlineLevel="2" x14ac:dyDescent="0.15">
      <c r="A1330" s="10"/>
      <c r="B1330" s="10"/>
      <c r="C1330" s="25"/>
      <c r="D1330" s="10"/>
      <c r="E1330" s="27" t="s">
        <v>2320</v>
      </c>
      <c r="F1330" s="10"/>
      <c r="G1330" s="21" t="s">
        <v>1566</v>
      </c>
      <c r="H1330" s="72" t="s">
        <v>1567</v>
      </c>
      <c r="I1330" s="10"/>
      <c r="J1330" s="10"/>
      <c r="K1330" s="10"/>
      <c r="L1330" s="10"/>
      <c r="M1330" s="29">
        <v>6</v>
      </c>
      <c r="N1330" s="10"/>
      <c r="O1330" s="10"/>
      <c r="P1330" s="10"/>
      <c r="Q1330" s="10"/>
      <c r="R1330" s="10"/>
      <c r="S1330" s="10"/>
      <c r="T1330" s="10"/>
      <c r="U1330" s="10"/>
      <c r="V1330" s="10"/>
      <c r="W1330" s="10"/>
      <c r="X1330" s="10"/>
      <c r="Y1330" s="28"/>
      <c r="Z1330" s="10"/>
      <c r="AA1330" s="28"/>
      <c r="AB1330" s="28"/>
      <c r="AC1330" s="28">
        <f>M1330*14</f>
        <v>84</v>
      </c>
      <c r="AD1330" s="10"/>
    </row>
    <row r="1331" spans="1:30" ht="27" outlineLevel="2" x14ac:dyDescent="0.15">
      <c r="A1331" s="21"/>
      <c r="B1331" s="21"/>
      <c r="C1331" s="26" t="s">
        <v>2429</v>
      </c>
      <c r="D1331" s="21"/>
      <c r="E1331" s="21" t="s">
        <v>2385</v>
      </c>
      <c r="F1331" s="21"/>
      <c r="G1331" s="21" t="s">
        <v>1566</v>
      </c>
      <c r="H1331" s="71" t="s">
        <v>2481</v>
      </c>
      <c r="I1331" s="21"/>
      <c r="J1331" s="21"/>
      <c r="K1331" s="21"/>
      <c r="L1331" s="21"/>
      <c r="M1331" s="21"/>
      <c r="N1331" s="21"/>
      <c r="O1331" s="21"/>
      <c r="P1331" s="21"/>
      <c r="Q1331" s="21"/>
      <c r="R1331" s="21"/>
      <c r="S1331" s="21"/>
      <c r="T1331" s="21"/>
      <c r="U1331" s="21"/>
      <c r="V1331" s="21"/>
      <c r="W1331" s="21"/>
      <c r="X1331" s="21"/>
      <c r="Y1331" s="21"/>
      <c r="Z1331" s="21"/>
      <c r="AA1331" s="21"/>
      <c r="AB1331" s="21"/>
      <c r="AC1331" s="28">
        <v>15</v>
      </c>
      <c r="AD1331" s="10"/>
    </row>
    <row r="1332" spans="1:30" ht="27" outlineLevel="2" x14ac:dyDescent="0.15">
      <c r="A1332" s="21"/>
      <c r="B1332" s="21"/>
      <c r="C1332" s="26" t="s">
        <v>2441</v>
      </c>
      <c r="D1332" s="21"/>
      <c r="E1332" s="21" t="s">
        <v>2385</v>
      </c>
      <c r="F1332" s="21"/>
      <c r="G1332" s="21" t="s">
        <v>1566</v>
      </c>
      <c r="H1332" s="71" t="s">
        <v>2481</v>
      </c>
      <c r="I1332" s="21"/>
      <c r="J1332" s="21"/>
      <c r="K1332" s="21"/>
      <c r="L1332" s="21"/>
      <c r="M1332" s="21"/>
      <c r="N1332" s="21"/>
      <c r="O1332" s="21"/>
      <c r="P1332" s="21"/>
      <c r="Q1332" s="21"/>
      <c r="R1332" s="21"/>
      <c r="S1332" s="21"/>
      <c r="T1332" s="21"/>
      <c r="U1332" s="21"/>
      <c r="V1332" s="21"/>
      <c r="W1332" s="21"/>
      <c r="X1332" s="21"/>
      <c r="Y1332" s="21"/>
      <c r="Z1332" s="21"/>
      <c r="AA1332" s="21"/>
      <c r="AB1332" s="21"/>
      <c r="AC1332" s="28">
        <v>15</v>
      </c>
      <c r="AD1332" s="10"/>
    </row>
    <row r="1333" spans="1:30" outlineLevel="2" x14ac:dyDescent="0.15">
      <c r="A1333" s="10">
        <v>2014</v>
      </c>
      <c r="B1333" s="21" t="s">
        <v>1973</v>
      </c>
      <c r="C1333" s="26" t="s">
        <v>1974</v>
      </c>
      <c r="D1333" s="21" t="s">
        <v>1413</v>
      </c>
      <c r="E1333" s="21" t="s">
        <v>2277</v>
      </c>
      <c r="F1333" s="10">
        <v>2</v>
      </c>
      <c r="G1333" s="21" t="s">
        <v>1566</v>
      </c>
      <c r="H1333" s="71" t="s">
        <v>1567</v>
      </c>
      <c r="I1333" s="21" t="s">
        <v>23</v>
      </c>
      <c r="J1333" s="21" t="s">
        <v>24</v>
      </c>
      <c r="K1333" s="21" t="s">
        <v>45</v>
      </c>
      <c r="L1333" s="10">
        <v>60</v>
      </c>
      <c r="M1333" s="10">
        <v>53</v>
      </c>
      <c r="N1333" s="21" t="s">
        <v>1598</v>
      </c>
      <c r="O1333" s="21" t="s">
        <v>1975</v>
      </c>
      <c r="P1333" s="21" t="s">
        <v>28</v>
      </c>
      <c r="Q1333" s="21" t="s">
        <v>1357</v>
      </c>
      <c r="R1333" s="21" t="s">
        <v>1976</v>
      </c>
      <c r="S1333" s="10">
        <v>1</v>
      </c>
      <c r="T1333" s="21" t="s">
        <v>31</v>
      </c>
      <c r="U1333" s="21" t="s">
        <v>31</v>
      </c>
      <c r="V1333" s="21" t="s">
        <v>31</v>
      </c>
      <c r="W1333" s="21" t="s">
        <v>31</v>
      </c>
      <c r="X1333" s="10"/>
      <c r="Y1333" s="28">
        <f>IF(M1333&lt;25,1,1+(M1333-25)/M1333)</f>
        <v>1.5283018867924527</v>
      </c>
      <c r="Z1333" s="10"/>
      <c r="AA1333" s="28"/>
      <c r="AB1333" s="28"/>
      <c r="AC1333" s="28">
        <f>32*Y1333*F1333</f>
        <v>97.811320754716974</v>
      </c>
      <c r="AD1333" s="10"/>
    </row>
    <row r="1334" spans="1:30" outlineLevel="2" x14ac:dyDescent="0.15">
      <c r="A1334" s="57"/>
      <c r="B1334" s="52"/>
      <c r="C1334" s="58"/>
      <c r="D1334" s="52"/>
      <c r="E1334" s="52" t="s">
        <v>2798</v>
      </c>
      <c r="F1334" s="52"/>
      <c r="G1334" s="21" t="s">
        <v>1566</v>
      </c>
      <c r="H1334" s="78" t="s">
        <v>3024</v>
      </c>
      <c r="I1334" s="52">
        <v>5</v>
      </c>
      <c r="J1334" s="52"/>
      <c r="K1334" s="52"/>
      <c r="L1334" s="52"/>
      <c r="M1334" s="53">
        <v>14</v>
      </c>
      <c r="N1334" s="53"/>
      <c r="O1334" s="53"/>
      <c r="P1334" s="53"/>
      <c r="Q1334" s="53"/>
      <c r="R1334" s="53"/>
      <c r="S1334" s="53"/>
      <c r="T1334" s="53"/>
      <c r="U1334" s="53"/>
      <c r="V1334" s="53"/>
      <c r="W1334" s="53"/>
      <c r="X1334" s="54"/>
      <c r="Y1334" s="55"/>
      <c r="Z1334" s="54"/>
      <c r="AA1334" s="55"/>
      <c r="AB1334" s="55"/>
      <c r="AC1334" s="55">
        <f>2*M1334</f>
        <v>28</v>
      </c>
      <c r="AD1334" s="54"/>
    </row>
    <row r="1335" spans="1:30" outlineLevel="1" x14ac:dyDescent="0.15">
      <c r="A1335" s="57"/>
      <c r="B1335" s="52"/>
      <c r="C1335" s="58"/>
      <c r="D1335" s="52"/>
      <c r="E1335" s="52"/>
      <c r="F1335" s="52"/>
      <c r="G1335" s="88" t="s">
        <v>3248</v>
      </c>
      <c r="H1335" s="78"/>
      <c r="I1335" s="52"/>
      <c r="J1335" s="52"/>
      <c r="K1335" s="52"/>
      <c r="L1335" s="52"/>
      <c r="M1335" s="53"/>
      <c r="N1335" s="53"/>
      <c r="O1335" s="53"/>
      <c r="P1335" s="53"/>
      <c r="Q1335" s="53"/>
      <c r="R1335" s="53"/>
      <c r="S1335" s="53"/>
      <c r="T1335" s="53"/>
      <c r="U1335" s="53"/>
      <c r="V1335" s="53"/>
      <c r="W1335" s="53"/>
      <c r="X1335" s="54"/>
      <c r="Y1335" s="55"/>
      <c r="Z1335" s="54"/>
      <c r="AA1335" s="55"/>
      <c r="AB1335" s="55"/>
      <c r="AC1335" s="55">
        <f>SUBTOTAL(9,AC1327:AC1334)</f>
        <v>395.38868917576957</v>
      </c>
      <c r="AD1335" s="54"/>
    </row>
    <row r="1336" spans="1:30" outlineLevel="2" x14ac:dyDescent="0.15">
      <c r="A1336" s="10">
        <v>2016</v>
      </c>
      <c r="B1336" s="21" t="s">
        <v>324</v>
      </c>
      <c r="C1336" s="26" t="s">
        <v>325</v>
      </c>
      <c r="D1336" s="21" t="s">
        <v>1379</v>
      </c>
      <c r="E1336" s="21" t="s">
        <v>139</v>
      </c>
      <c r="F1336" s="10">
        <v>3</v>
      </c>
      <c r="G1336" s="21" t="s">
        <v>320</v>
      </c>
      <c r="H1336" s="71" t="s">
        <v>321</v>
      </c>
      <c r="I1336" s="21" t="s">
        <v>23</v>
      </c>
      <c r="J1336" s="21" t="s">
        <v>52</v>
      </c>
      <c r="K1336" s="21" t="s">
        <v>53</v>
      </c>
      <c r="L1336" s="10">
        <v>50</v>
      </c>
      <c r="M1336" s="10">
        <v>13</v>
      </c>
      <c r="N1336" s="21" t="s">
        <v>326</v>
      </c>
      <c r="O1336" s="21" t="s">
        <v>143</v>
      </c>
      <c r="P1336" s="21" t="s">
        <v>28</v>
      </c>
      <c r="Q1336" s="21" t="s">
        <v>29</v>
      </c>
      <c r="R1336" s="21" t="s">
        <v>327</v>
      </c>
      <c r="S1336" s="10">
        <v>1</v>
      </c>
      <c r="T1336" s="10">
        <v>48</v>
      </c>
      <c r="U1336" s="10">
        <v>38</v>
      </c>
      <c r="V1336" s="21" t="s">
        <v>31</v>
      </c>
      <c r="W1336" s="10">
        <v>10</v>
      </c>
      <c r="X1336" s="10"/>
      <c r="Y1336" s="28">
        <f>IF(M1336&lt;25,1,1+(M1336-25)/M1336)</f>
        <v>1</v>
      </c>
      <c r="Z1336" s="10">
        <v>1</v>
      </c>
      <c r="AA1336" s="28"/>
      <c r="AB1336" s="28"/>
      <c r="AC1336" s="28">
        <f>T1336*Z1336</f>
        <v>48</v>
      </c>
      <c r="AD1336" s="10"/>
    </row>
    <row r="1337" spans="1:30" outlineLevel="2" x14ac:dyDescent="0.15">
      <c r="A1337" s="10">
        <v>2016</v>
      </c>
      <c r="B1337" s="21" t="s">
        <v>313</v>
      </c>
      <c r="C1337" s="26" t="s">
        <v>314</v>
      </c>
      <c r="D1337" s="21" t="s">
        <v>1379</v>
      </c>
      <c r="E1337" s="21" t="s">
        <v>2280</v>
      </c>
      <c r="F1337" s="10">
        <v>4</v>
      </c>
      <c r="G1337" s="21" t="s">
        <v>320</v>
      </c>
      <c r="H1337" s="71" t="s">
        <v>321</v>
      </c>
      <c r="I1337" s="21" t="s">
        <v>23</v>
      </c>
      <c r="J1337" s="21" t="s">
        <v>52</v>
      </c>
      <c r="K1337" s="21" t="s">
        <v>53</v>
      </c>
      <c r="L1337" s="10">
        <v>170</v>
      </c>
      <c r="M1337" s="10">
        <v>55</v>
      </c>
      <c r="N1337" s="21" t="s">
        <v>315</v>
      </c>
      <c r="O1337" s="21" t="s">
        <v>81</v>
      </c>
      <c r="P1337" s="21" t="s">
        <v>28</v>
      </c>
      <c r="Q1337" s="21" t="s">
        <v>322</v>
      </c>
      <c r="R1337" s="21" t="s">
        <v>323</v>
      </c>
      <c r="S1337" s="10">
        <v>1</v>
      </c>
      <c r="T1337" s="10">
        <v>64</v>
      </c>
      <c r="U1337" s="10">
        <v>64</v>
      </c>
      <c r="V1337" s="21" t="s">
        <v>31</v>
      </c>
      <c r="W1337" s="21" t="s">
        <v>31</v>
      </c>
      <c r="X1337" s="10"/>
      <c r="Y1337" s="28">
        <f>IF(M1337&lt;25,1,1+(M1337-25)/M1337)</f>
        <v>1.5454545454545454</v>
      </c>
      <c r="Z1337" s="10">
        <v>1</v>
      </c>
      <c r="AA1337" s="28">
        <f>U1337*Y1337*Z1337</f>
        <v>98.909090909090907</v>
      </c>
      <c r="AB1337" s="28"/>
      <c r="AC1337" s="28">
        <f>AA1337+AB1337</f>
        <v>98.909090909090907</v>
      </c>
      <c r="AD1337" s="10"/>
    </row>
    <row r="1338" spans="1:30" outlineLevel="2" x14ac:dyDescent="0.15">
      <c r="A1338" s="10">
        <v>2015</v>
      </c>
      <c r="B1338" s="21" t="s">
        <v>1619</v>
      </c>
      <c r="C1338" s="26" t="s">
        <v>1620</v>
      </c>
      <c r="D1338" s="21" t="s">
        <v>1413</v>
      </c>
      <c r="E1338" s="21" t="s">
        <v>2280</v>
      </c>
      <c r="F1338" s="10">
        <v>3</v>
      </c>
      <c r="G1338" s="21" t="s">
        <v>320</v>
      </c>
      <c r="H1338" s="71" t="s">
        <v>321</v>
      </c>
      <c r="I1338" s="21" t="s">
        <v>23</v>
      </c>
      <c r="J1338" s="21" t="s">
        <v>52</v>
      </c>
      <c r="K1338" s="21" t="s">
        <v>53</v>
      </c>
      <c r="L1338" s="10">
        <v>50</v>
      </c>
      <c r="M1338" s="10">
        <v>29</v>
      </c>
      <c r="N1338" s="21" t="s">
        <v>1568</v>
      </c>
      <c r="O1338" s="21" t="s">
        <v>1621</v>
      </c>
      <c r="P1338" s="21" t="s">
        <v>28</v>
      </c>
      <c r="Q1338" s="21" t="s">
        <v>1524</v>
      </c>
      <c r="R1338" s="21" t="s">
        <v>1622</v>
      </c>
      <c r="S1338" s="10">
        <v>1</v>
      </c>
      <c r="T1338" s="10">
        <v>48</v>
      </c>
      <c r="U1338" s="10">
        <v>48</v>
      </c>
      <c r="V1338" s="21" t="s">
        <v>31</v>
      </c>
      <c r="W1338" s="21" t="s">
        <v>31</v>
      </c>
      <c r="X1338" s="10"/>
      <c r="Y1338" s="28">
        <f>IF(M1338&lt;25,1,1+(M1338-25)/M1338)</f>
        <v>1.1379310344827587</v>
      </c>
      <c r="Z1338" s="10">
        <v>1</v>
      </c>
      <c r="AA1338" s="28">
        <f>U1338*Y1338*Z1338</f>
        <v>54.620689655172413</v>
      </c>
      <c r="AB1338" s="28"/>
      <c r="AC1338" s="28">
        <f>AA1338+AB1338</f>
        <v>54.620689655172413</v>
      </c>
      <c r="AD1338" s="10"/>
    </row>
    <row r="1339" spans="1:30" outlineLevel="2" x14ac:dyDescent="0.15">
      <c r="A1339" s="10">
        <v>2014</v>
      </c>
      <c r="B1339" s="21" t="s">
        <v>1499</v>
      </c>
      <c r="C1339" s="26" t="s">
        <v>329</v>
      </c>
      <c r="D1339" s="21" t="s">
        <v>1413</v>
      </c>
      <c r="E1339" s="21" t="s">
        <v>2291</v>
      </c>
      <c r="F1339" s="10">
        <v>2</v>
      </c>
      <c r="G1339" s="21" t="s">
        <v>320</v>
      </c>
      <c r="H1339" s="71" t="s">
        <v>321</v>
      </c>
      <c r="I1339" s="21" t="s">
        <v>23</v>
      </c>
      <c r="J1339" s="21" t="s">
        <v>52</v>
      </c>
      <c r="K1339" s="21" t="s">
        <v>53</v>
      </c>
      <c r="L1339" s="10">
        <v>28</v>
      </c>
      <c r="M1339" s="10">
        <v>19</v>
      </c>
      <c r="N1339" s="21" t="s">
        <v>1387</v>
      </c>
      <c r="O1339" s="21" t="s">
        <v>128</v>
      </c>
      <c r="P1339" s="21" t="s">
        <v>28</v>
      </c>
      <c r="Q1339" s="21" t="s">
        <v>1351</v>
      </c>
      <c r="R1339" s="21" t="s">
        <v>1500</v>
      </c>
      <c r="S1339" s="10">
        <v>1</v>
      </c>
      <c r="T1339" s="10">
        <v>32</v>
      </c>
      <c r="U1339" s="10">
        <v>28</v>
      </c>
      <c r="V1339" s="21" t="s">
        <v>31</v>
      </c>
      <c r="W1339" s="10">
        <v>4</v>
      </c>
      <c r="X1339" s="27">
        <v>1</v>
      </c>
      <c r="Y1339" s="28">
        <f>IF(M1339&lt;25,1,1+(M1339-25)/M1339)</f>
        <v>1</v>
      </c>
      <c r="Z1339" s="10">
        <v>1</v>
      </c>
      <c r="AA1339" s="28">
        <f>U1339*Y1339*Z1339</f>
        <v>28</v>
      </c>
      <c r="AB1339" s="28">
        <f>X1339*W1339*Y1339</f>
        <v>4</v>
      </c>
      <c r="AC1339" s="28">
        <f>AA1339+AB1339</f>
        <v>32</v>
      </c>
      <c r="AD1339" s="10"/>
    </row>
    <row r="1340" spans="1:30" outlineLevel="2" x14ac:dyDescent="0.15">
      <c r="A1340" s="21"/>
      <c r="B1340" s="21"/>
      <c r="C1340" s="21" t="s">
        <v>2654</v>
      </c>
      <c r="D1340" s="21" t="s">
        <v>2580</v>
      </c>
      <c r="E1340" s="21" t="s">
        <v>2581</v>
      </c>
      <c r="F1340" s="21"/>
      <c r="G1340" s="21" t="s">
        <v>320</v>
      </c>
      <c r="H1340" s="71" t="s">
        <v>2657</v>
      </c>
      <c r="I1340" s="21"/>
      <c r="J1340" s="21"/>
      <c r="K1340" s="21"/>
      <c r="L1340" s="21"/>
      <c r="M1340" s="21"/>
      <c r="N1340" s="21"/>
      <c r="O1340" s="21"/>
      <c r="P1340" s="21"/>
      <c r="Q1340" s="21"/>
      <c r="R1340" s="21"/>
      <c r="S1340" s="21"/>
      <c r="T1340" s="21"/>
      <c r="U1340" s="21"/>
      <c r="V1340" s="21"/>
      <c r="W1340" s="21"/>
      <c r="X1340" s="21"/>
      <c r="Y1340" s="21"/>
      <c r="Z1340" s="21"/>
      <c r="AA1340" s="21"/>
      <c r="AB1340" s="21" t="s">
        <v>29</v>
      </c>
      <c r="AC1340" s="21">
        <v>32</v>
      </c>
      <c r="AD1340" s="21" t="s">
        <v>2745</v>
      </c>
    </row>
    <row r="1341" spans="1:30" outlineLevel="2" x14ac:dyDescent="0.15">
      <c r="A1341" s="21"/>
      <c r="B1341" s="21"/>
      <c r="C1341" s="21" t="s">
        <v>1828</v>
      </c>
      <c r="D1341" s="21" t="s">
        <v>1380</v>
      </c>
      <c r="E1341" s="21" t="s">
        <v>2578</v>
      </c>
      <c r="F1341" s="21"/>
      <c r="G1341" s="21" t="s">
        <v>320</v>
      </c>
      <c r="H1341" s="71" t="s">
        <v>2548</v>
      </c>
      <c r="I1341" s="21"/>
      <c r="J1341" s="21"/>
      <c r="K1341" s="21"/>
      <c r="L1341" s="21"/>
      <c r="M1341" s="21"/>
      <c r="N1341" s="21"/>
      <c r="O1341" s="21"/>
      <c r="P1341" s="21"/>
      <c r="Q1341" s="21"/>
      <c r="R1341" s="21"/>
      <c r="S1341" s="21"/>
      <c r="T1341" s="21"/>
      <c r="U1341" s="21"/>
      <c r="V1341" s="21"/>
      <c r="W1341" s="21"/>
      <c r="X1341" s="21"/>
      <c r="Y1341" s="21"/>
      <c r="Z1341" s="21"/>
      <c r="AA1341" s="21"/>
      <c r="AB1341" s="21"/>
      <c r="AC1341" s="21">
        <v>22.24</v>
      </c>
      <c r="AD1341" s="21" t="s">
        <v>2745</v>
      </c>
    </row>
    <row r="1342" spans="1:30" outlineLevel="2" x14ac:dyDescent="0.15">
      <c r="A1342" s="61">
        <v>2015</v>
      </c>
      <c r="B1342" s="61" t="s">
        <v>518</v>
      </c>
      <c r="C1342" s="61" t="s">
        <v>519</v>
      </c>
      <c r="D1342" s="62" t="s">
        <v>2768</v>
      </c>
      <c r="E1342" s="21" t="s">
        <v>2758</v>
      </c>
      <c r="F1342" s="62">
        <v>3</v>
      </c>
      <c r="G1342" s="65" t="s">
        <v>2769</v>
      </c>
      <c r="H1342" s="75" t="s">
        <v>2770</v>
      </c>
      <c r="I1342" s="62"/>
      <c r="J1342" s="62"/>
      <c r="K1342" s="62"/>
      <c r="L1342" s="62">
        <v>29</v>
      </c>
      <c r="M1342" s="62">
        <v>30</v>
      </c>
      <c r="N1342" s="62" t="s">
        <v>29</v>
      </c>
      <c r="O1342" s="62" t="s">
        <v>29</v>
      </c>
      <c r="P1342" s="62" t="s">
        <v>28</v>
      </c>
      <c r="Q1342" s="62" t="s">
        <v>238</v>
      </c>
      <c r="R1342" s="62" t="s">
        <v>520</v>
      </c>
      <c r="S1342" s="62">
        <v>1</v>
      </c>
      <c r="T1342" s="62">
        <v>96</v>
      </c>
      <c r="U1342" s="62">
        <v>16</v>
      </c>
      <c r="V1342" s="62">
        <v>80</v>
      </c>
      <c r="W1342" s="62" t="s">
        <v>31</v>
      </c>
      <c r="X1342" s="62">
        <v>1</v>
      </c>
      <c r="Y1342" s="62"/>
      <c r="Z1342" s="62"/>
      <c r="AA1342" s="62"/>
      <c r="AB1342" s="62"/>
      <c r="AC1342" s="62">
        <v>112</v>
      </c>
      <c r="AD1342" s="21" t="s">
        <v>2761</v>
      </c>
    </row>
    <row r="1343" spans="1:30" outlineLevel="2" x14ac:dyDescent="0.15">
      <c r="A1343" s="10"/>
      <c r="B1343" s="10"/>
      <c r="C1343" s="25"/>
      <c r="D1343" s="10"/>
      <c r="E1343" s="27" t="s">
        <v>2320</v>
      </c>
      <c r="F1343" s="10"/>
      <c r="G1343" s="21" t="s">
        <v>320</v>
      </c>
      <c r="H1343" s="72" t="s">
        <v>321</v>
      </c>
      <c r="I1343" s="10"/>
      <c r="J1343" s="10"/>
      <c r="K1343" s="10"/>
      <c r="L1343" s="10"/>
      <c r="M1343" s="29">
        <v>3</v>
      </c>
      <c r="N1343" s="10"/>
      <c r="O1343" s="10"/>
      <c r="P1343" s="10"/>
      <c r="Q1343" s="10"/>
      <c r="R1343" s="10"/>
      <c r="S1343" s="10"/>
      <c r="T1343" s="10"/>
      <c r="U1343" s="10"/>
      <c r="V1343" s="10"/>
      <c r="W1343" s="10"/>
      <c r="X1343" s="10"/>
      <c r="Y1343" s="28"/>
      <c r="Z1343" s="10"/>
      <c r="AA1343" s="28"/>
      <c r="AB1343" s="28"/>
      <c r="AC1343" s="28">
        <f>M1343*14</f>
        <v>42</v>
      </c>
      <c r="AD1343" s="10"/>
    </row>
    <row r="1344" spans="1:30" outlineLevel="2" x14ac:dyDescent="0.15">
      <c r="A1344" s="10">
        <v>2014</v>
      </c>
      <c r="B1344" s="21" t="s">
        <v>1347</v>
      </c>
      <c r="C1344" s="26" t="s">
        <v>1348</v>
      </c>
      <c r="D1344" s="21" t="s">
        <v>1379</v>
      </c>
      <c r="E1344" s="19" t="s">
        <v>2530</v>
      </c>
      <c r="F1344" s="10" t="s">
        <v>2531</v>
      </c>
      <c r="G1344" s="21" t="s">
        <v>320</v>
      </c>
      <c r="H1344" s="72" t="s">
        <v>321</v>
      </c>
      <c r="I1344" s="21"/>
      <c r="J1344" s="21"/>
      <c r="K1344" s="21"/>
      <c r="L1344" s="10"/>
      <c r="M1344" s="10">
        <v>4</v>
      </c>
      <c r="N1344" s="21"/>
      <c r="O1344" s="21"/>
      <c r="P1344" s="21"/>
      <c r="Q1344" s="21"/>
      <c r="R1344" s="21"/>
      <c r="S1344" s="10"/>
      <c r="T1344" s="21"/>
      <c r="U1344" s="21"/>
      <c r="V1344" s="21"/>
      <c r="W1344" s="21"/>
      <c r="X1344" s="10"/>
      <c r="Y1344" s="28">
        <f>IF(M1344&lt;25,1,1+(M1344-25)/M1344)</f>
        <v>1</v>
      </c>
      <c r="Z1344" s="10"/>
      <c r="AA1344" s="28"/>
      <c r="AB1344" s="28"/>
      <c r="AC1344" s="28">
        <f>0.3*13*M1344</f>
        <v>15.6</v>
      </c>
      <c r="AD1344" s="10"/>
    </row>
    <row r="1345" spans="1:30" outlineLevel="2" x14ac:dyDescent="0.15">
      <c r="A1345" s="57"/>
      <c r="B1345" s="52"/>
      <c r="C1345" s="58"/>
      <c r="D1345" s="52"/>
      <c r="E1345" s="52" t="s">
        <v>2798</v>
      </c>
      <c r="F1345" s="52"/>
      <c r="G1345" s="21" t="s">
        <v>320</v>
      </c>
      <c r="H1345" s="78" t="s">
        <v>3025</v>
      </c>
      <c r="I1345" s="52">
        <v>3</v>
      </c>
      <c r="J1345" s="52"/>
      <c r="K1345" s="52"/>
      <c r="L1345" s="52"/>
      <c r="M1345" s="53">
        <v>10</v>
      </c>
      <c r="N1345" s="53"/>
      <c r="O1345" s="53"/>
      <c r="P1345" s="53"/>
      <c r="Q1345" s="53"/>
      <c r="R1345" s="53"/>
      <c r="S1345" s="53"/>
      <c r="T1345" s="53"/>
      <c r="U1345" s="53"/>
      <c r="V1345" s="53"/>
      <c r="W1345" s="53"/>
      <c r="X1345" s="54"/>
      <c r="Y1345" s="55"/>
      <c r="Z1345" s="54"/>
      <c r="AA1345" s="55"/>
      <c r="AB1345" s="55"/>
      <c r="AC1345" s="55">
        <f>2*M1345</f>
        <v>20</v>
      </c>
      <c r="AD1345" s="54"/>
    </row>
    <row r="1346" spans="1:30" outlineLevel="1" x14ac:dyDescent="0.15">
      <c r="A1346" s="57"/>
      <c r="B1346" s="52"/>
      <c r="C1346" s="58"/>
      <c r="D1346" s="52"/>
      <c r="E1346" s="52"/>
      <c r="F1346" s="52"/>
      <c r="G1346" s="88" t="s">
        <v>3249</v>
      </c>
      <c r="H1346" s="78"/>
      <c r="I1346" s="52"/>
      <c r="J1346" s="52"/>
      <c r="K1346" s="52"/>
      <c r="L1346" s="52"/>
      <c r="M1346" s="53"/>
      <c r="N1346" s="53"/>
      <c r="O1346" s="53"/>
      <c r="P1346" s="53"/>
      <c r="Q1346" s="53"/>
      <c r="R1346" s="53"/>
      <c r="S1346" s="53"/>
      <c r="T1346" s="53"/>
      <c r="U1346" s="53"/>
      <c r="V1346" s="53"/>
      <c r="W1346" s="53"/>
      <c r="X1346" s="54"/>
      <c r="Y1346" s="55"/>
      <c r="Z1346" s="54"/>
      <c r="AA1346" s="55"/>
      <c r="AB1346" s="55"/>
      <c r="AC1346" s="55">
        <f>SUBTOTAL(9,AC1336:AC1345)</f>
        <v>477.36978056426335</v>
      </c>
      <c r="AD1346" s="54"/>
    </row>
    <row r="1347" spans="1:30" outlineLevel="2" x14ac:dyDescent="0.15">
      <c r="A1347" s="10">
        <v>2015</v>
      </c>
      <c r="B1347" s="21" t="s">
        <v>762</v>
      </c>
      <c r="C1347" s="26" t="s">
        <v>763</v>
      </c>
      <c r="D1347" s="21" t="s">
        <v>1379</v>
      </c>
      <c r="E1347" s="21" t="s">
        <v>2283</v>
      </c>
      <c r="F1347" s="10">
        <v>3</v>
      </c>
      <c r="G1347" s="21" t="s">
        <v>767</v>
      </c>
      <c r="H1347" s="71" t="s">
        <v>768</v>
      </c>
      <c r="I1347" s="21" t="s">
        <v>769</v>
      </c>
      <c r="J1347" s="21" t="s">
        <v>24</v>
      </c>
      <c r="K1347" s="21" t="s">
        <v>25</v>
      </c>
      <c r="L1347" s="10">
        <v>20</v>
      </c>
      <c r="M1347" s="10">
        <v>20</v>
      </c>
      <c r="N1347" s="21" t="s">
        <v>303</v>
      </c>
      <c r="O1347" s="21" t="s">
        <v>770</v>
      </c>
      <c r="P1347" s="21" t="s">
        <v>28</v>
      </c>
      <c r="Q1347" s="21" t="s">
        <v>391</v>
      </c>
      <c r="R1347" s="21" t="s">
        <v>771</v>
      </c>
      <c r="S1347" s="10">
        <v>1</v>
      </c>
      <c r="T1347" s="10">
        <v>48</v>
      </c>
      <c r="U1347" s="10">
        <v>48</v>
      </c>
      <c r="V1347" s="21" t="s">
        <v>31</v>
      </c>
      <c r="W1347" s="21" t="s">
        <v>31</v>
      </c>
      <c r="X1347" s="10"/>
      <c r="Y1347" s="28">
        <f>IF(M1347&lt;25,1,1+(M1347-25)/M1347)</f>
        <v>1</v>
      </c>
      <c r="Z1347" s="10">
        <v>1.2</v>
      </c>
      <c r="AA1347" s="28">
        <f>U1347*Y1347*Z1347</f>
        <v>57.599999999999994</v>
      </c>
      <c r="AB1347" s="28"/>
      <c r="AC1347" s="28">
        <f>AA1347+AB1347</f>
        <v>57.599999999999994</v>
      </c>
      <c r="AD1347" s="10"/>
    </row>
    <row r="1348" spans="1:30" outlineLevel="2" x14ac:dyDescent="0.15">
      <c r="A1348" s="10">
        <v>2014</v>
      </c>
      <c r="B1348" s="21" t="s">
        <v>1447</v>
      </c>
      <c r="C1348" s="26" t="s">
        <v>1448</v>
      </c>
      <c r="D1348" s="21" t="s">
        <v>1413</v>
      </c>
      <c r="E1348" s="21" t="s">
        <v>2294</v>
      </c>
      <c r="F1348" s="10">
        <v>3</v>
      </c>
      <c r="G1348" s="21" t="s">
        <v>767</v>
      </c>
      <c r="H1348" s="71" t="s">
        <v>768</v>
      </c>
      <c r="I1348" s="21" t="s">
        <v>769</v>
      </c>
      <c r="J1348" s="21" t="s">
        <v>24</v>
      </c>
      <c r="K1348" s="21" t="s">
        <v>25</v>
      </c>
      <c r="L1348" s="10">
        <v>20</v>
      </c>
      <c r="M1348" s="10">
        <v>14</v>
      </c>
      <c r="N1348" s="21" t="s">
        <v>1449</v>
      </c>
      <c r="O1348" s="21" t="s">
        <v>232</v>
      </c>
      <c r="P1348" s="21" t="s">
        <v>28</v>
      </c>
      <c r="Q1348" s="21" t="s">
        <v>1360</v>
      </c>
      <c r="R1348" s="21" t="s">
        <v>1450</v>
      </c>
      <c r="S1348" s="10">
        <v>1</v>
      </c>
      <c r="T1348" s="10">
        <v>48</v>
      </c>
      <c r="U1348" s="10">
        <v>42</v>
      </c>
      <c r="V1348" s="10">
        <v>6</v>
      </c>
      <c r="W1348" s="21" t="s">
        <v>31</v>
      </c>
      <c r="X1348" s="10"/>
      <c r="Y1348" s="28">
        <f>IF(M1348&lt;25,1,1+(M1348-25)/M1348)</f>
        <v>1</v>
      </c>
      <c r="Z1348" s="10">
        <v>1.2</v>
      </c>
      <c r="AA1348" s="28">
        <f>T1348*Y1348*Z1348</f>
        <v>57.599999999999994</v>
      </c>
      <c r="AB1348" s="28"/>
      <c r="AC1348" s="28">
        <f>AA1348+AB1348</f>
        <v>57.599999999999994</v>
      </c>
      <c r="AD1348" s="10"/>
    </row>
    <row r="1349" spans="1:30" outlineLevel="2" x14ac:dyDescent="0.15">
      <c r="A1349" s="21"/>
      <c r="B1349" s="21"/>
      <c r="C1349" s="21" t="s">
        <v>2730</v>
      </c>
      <c r="D1349" s="21" t="s">
        <v>2580</v>
      </c>
      <c r="E1349" s="21" t="s">
        <v>2581</v>
      </c>
      <c r="F1349" s="21"/>
      <c r="G1349" s="21" t="s">
        <v>767</v>
      </c>
      <c r="H1349" s="71" t="s">
        <v>2732</v>
      </c>
      <c r="I1349" s="21"/>
      <c r="J1349" s="21"/>
      <c r="K1349" s="21"/>
      <c r="L1349" s="21"/>
      <c r="M1349" s="21"/>
      <c r="N1349" s="21"/>
      <c r="O1349" s="21"/>
      <c r="P1349" s="21"/>
      <c r="Q1349" s="21"/>
      <c r="R1349" s="21"/>
      <c r="S1349" s="21"/>
      <c r="T1349" s="21"/>
      <c r="U1349" s="21"/>
      <c r="V1349" s="21"/>
      <c r="W1349" s="21"/>
      <c r="X1349" s="21"/>
      <c r="Y1349" s="21"/>
      <c r="Z1349" s="21"/>
      <c r="AA1349" s="21"/>
      <c r="AB1349" s="21" t="s">
        <v>29</v>
      </c>
      <c r="AC1349" s="59">
        <v>32</v>
      </c>
      <c r="AD1349" s="21" t="s">
        <v>2745</v>
      </c>
    </row>
    <row r="1350" spans="1:30" outlineLevel="2" x14ac:dyDescent="0.15">
      <c r="A1350" s="10"/>
      <c r="B1350" s="10"/>
      <c r="C1350" s="25"/>
      <c r="D1350" s="10"/>
      <c r="E1350" s="27" t="s">
        <v>2320</v>
      </c>
      <c r="F1350" s="10"/>
      <c r="G1350" s="21" t="s">
        <v>767</v>
      </c>
      <c r="H1350" s="72" t="s">
        <v>768</v>
      </c>
      <c r="I1350" s="10"/>
      <c r="J1350" s="10"/>
      <c r="K1350" s="10"/>
      <c r="L1350" s="10"/>
      <c r="M1350" s="29">
        <v>1</v>
      </c>
      <c r="N1350" s="10"/>
      <c r="O1350" s="10"/>
      <c r="P1350" s="10"/>
      <c r="Q1350" s="10"/>
      <c r="R1350" s="10"/>
      <c r="S1350" s="10"/>
      <c r="T1350" s="10"/>
      <c r="U1350" s="10"/>
      <c r="V1350" s="10"/>
      <c r="W1350" s="10"/>
      <c r="X1350" s="10"/>
      <c r="Y1350" s="28"/>
      <c r="Z1350" s="10"/>
      <c r="AA1350" s="28"/>
      <c r="AB1350" s="28"/>
      <c r="AC1350" s="28">
        <f>M1350*14</f>
        <v>14</v>
      </c>
      <c r="AD1350" s="10"/>
    </row>
    <row r="1351" spans="1:30" outlineLevel="2" x14ac:dyDescent="0.15">
      <c r="A1351" s="10">
        <v>2014</v>
      </c>
      <c r="B1351" s="21" t="s">
        <v>1347</v>
      </c>
      <c r="C1351" s="26" t="s">
        <v>1348</v>
      </c>
      <c r="D1351" s="21" t="s">
        <v>1379</v>
      </c>
      <c r="E1351" s="19" t="s">
        <v>2530</v>
      </c>
      <c r="F1351" s="10" t="s">
        <v>2531</v>
      </c>
      <c r="G1351" s="21" t="s">
        <v>767</v>
      </c>
      <c r="H1351" s="74" t="s">
        <v>768</v>
      </c>
      <c r="I1351" s="52"/>
      <c r="J1351" s="52"/>
      <c r="K1351" s="52"/>
      <c r="L1351" s="52"/>
      <c r="M1351" s="51">
        <v>2</v>
      </c>
      <c r="N1351" s="53"/>
      <c r="O1351" s="53"/>
      <c r="P1351" s="53"/>
      <c r="Q1351" s="53"/>
      <c r="R1351" s="53"/>
      <c r="S1351" s="53"/>
      <c r="T1351" s="53"/>
      <c r="U1351" s="53"/>
      <c r="V1351" s="53"/>
      <c r="W1351" s="53"/>
      <c r="X1351" s="54"/>
      <c r="Y1351" s="55"/>
      <c r="Z1351" s="54"/>
      <c r="AA1351" s="55"/>
      <c r="AB1351" s="55"/>
      <c r="AC1351" s="28">
        <f>0.3*13*M1351</f>
        <v>7.8</v>
      </c>
      <c r="AD1351" s="54"/>
    </row>
    <row r="1352" spans="1:30" outlineLevel="2" x14ac:dyDescent="0.15">
      <c r="A1352" s="57"/>
      <c r="B1352" s="52"/>
      <c r="C1352" s="58"/>
      <c r="D1352" s="52"/>
      <c r="E1352" s="52" t="s">
        <v>2798</v>
      </c>
      <c r="F1352" s="52"/>
      <c r="G1352" s="21" t="s">
        <v>767</v>
      </c>
      <c r="H1352" s="78" t="s">
        <v>3026</v>
      </c>
      <c r="I1352" s="52">
        <v>2</v>
      </c>
      <c r="J1352" s="52"/>
      <c r="K1352" s="52"/>
      <c r="L1352" s="52"/>
      <c r="M1352" s="53">
        <v>8</v>
      </c>
      <c r="N1352" s="53"/>
      <c r="O1352" s="53"/>
      <c r="P1352" s="53"/>
      <c r="Q1352" s="53"/>
      <c r="R1352" s="53"/>
      <c r="S1352" s="53"/>
      <c r="T1352" s="53"/>
      <c r="U1352" s="53"/>
      <c r="V1352" s="53"/>
      <c r="W1352" s="53"/>
      <c r="X1352" s="54"/>
      <c r="Y1352" s="55"/>
      <c r="Z1352" s="54"/>
      <c r="AA1352" s="55"/>
      <c r="AB1352" s="55"/>
      <c r="AC1352" s="55">
        <f>2*M1352</f>
        <v>16</v>
      </c>
      <c r="AD1352" s="54"/>
    </row>
    <row r="1353" spans="1:30" outlineLevel="1" x14ac:dyDescent="0.15">
      <c r="A1353" s="57"/>
      <c r="B1353" s="52"/>
      <c r="C1353" s="58"/>
      <c r="D1353" s="52"/>
      <c r="E1353" s="52"/>
      <c r="F1353" s="52"/>
      <c r="G1353" s="88" t="s">
        <v>3250</v>
      </c>
      <c r="H1353" s="78"/>
      <c r="I1353" s="52"/>
      <c r="J1353" s="52"/>
      <c r="K1353" s="52"/>
      <c r="L1353" s="52"/>
      <c r="M1353" s="53"/>
      <c r="N1353" s="53"/>
      <c r="O1353" s="53"/>
      <c r="P1353" s="53"/>
      <c r="Q1353" s="53"/>
      <c r="R1353" s="53"/>
      <c r="S1353" s="53"/>
      <c r="T1353" s="53"/>
      <c r="U1353" s="53"/>
      <c r="V1353" s="53"/>
      <c r="W1353" s="53"/>
      <c r="X1353" s="54"/>
      <c r="Y1353" s="55"/>
      <c r="Z1353" s="54"/>
      <c r="AA1353" s="55"/>
      <c r="AB1353" s="55"/>
      <c r="AC1353" s="55">
        <f>SUBTOTAL(9,AC1347:AC1352)</f>
        <v>185</v>
      </c>
      <c r="AD1353" s="54"/>
    </row>
    <row r="1354" spans="1:30" outlineLevel="2" x14ac:dyDescent="0.15">
      <c r="A1354" s="10">
        <v>2015</v>
      </c>
      <c r="B1354" s="21" t="s">
        <v>951</v>
      </c>
      <c r="C1354" s="26" t="s">
        <v>952</v>
      </c>
      <c r="D1354" s="21" t="s">
        <v>1379</v>
      </c>
      <c r="E1354" s="21" t="s">
        <v>2280</v>
      </c>
      <c r="F1354" s="10">
        <v>3</v>
      </c>
      <c r="G1354" s="21" t="s">
        <v>960</v>
      </c>
      <c r="H1354" s="71" t="s">
        <v>961</v>
      </c>
      <c r="I1354" s="21" t="s">
        <v>163</v>
      </c>
      <c r="J1354" s="21" t="s">
        <v>24</v>
      </c>
      <c r="K1354" s="21" t="s">
        <v>25</v>
      </c>
      <c r="L1354" s="10">
        <v>70</v>
      </c>
      <c r="M1354" s="10">
        <v>32</v>
      </c>
      <c r="N1354" s="21" t="s">
        <v>46</v>
      </c>
      <c r="O1354" s="21" t="s">
        <v>962</v>
      </c>
      <c r="P1354" s="21" t="s">
        <v>28</v>
      </c>
      <c r="Q1354" s="21" t="s">
        <v>42</v>
      </c>
      <c r="R1354" s="21" t="s">
        <v>963</v>
      </c>
      <c r="S1354" s="10">
        <v>1</v>
      </c>
      <c r="T1354" s="10">
        <v>48</v>
      </c>
      <c r="U1354" s="10">
        <v>48</v>
      </c>
      <c r="V1354" s="21" t="s">
        <v>31</v>
      </c>
      <c r="W1354" s="21" t="s">
        <v>31</v>
      </c>
      <c r="X1354" s="10"/>
      <c r="Y1354" s="28">
        <f>IF(M1354&lt;25,1,1+(M1354-25)/M1354)</f>
        <v>1.21875</v>
      </c>
      <c r="Z1354" s="10">
        <v>1</v>
      </c>
      <c r="AA1354" s="28">
        <f>U1354*Y1354*Z1354</f>
        <v>58.5</v>
      </c>
      <c r="AB1354" s="28"/>
      <c r="AC1354" s="28">
        <f>AA1354+AB1354</f>
        <v>58.5</v>
      </c>
      <c r="AD1354" s="10"/>
    </row>
    <row r="1355" spans="1:30" outlineLevel="2" x14ac:dyDescent="0.15">
      <c r="A1355" s="21"/>
      <c r="B1355" s="21"/>
      <c r="C1355" s="21" t="s">
        <v>2611</v>
      </c>
      <c r="D1355" s="21" t="s">
        <v>2580</v>
      </c>
      <c r="E1355" s="21" t="s">
        <v>2581</v>
      </c>
      <c r="F1355" s="21"/>
      <c r="G1355" s="21" t="s">
        <v>960</v>
      </c>
      <c r="H1355" s="71" t="s">
        <v>2614</v>
      </c>
      <c r="I1355" s="21"/>
      <c r="J1355" s="21"/>
      <c r="K1355" s="21"/>
      <c r="L1355" s="21"/>
      <c r="M1355" s="21"/>
      <c r="N1355" s="21"/>
      <c r="O1355" s="21"/>
      <c r="P1355" s="21"/>
      <c r="Q1355" s="21"/>
      <c r="R1355" s="21"/>
      <c r="S1355" s="21"/>
      <c r="T1355" s="21"/>
      <c r="U1355" s="21"/>
      <c r="V1355" s="21"/>
      <c r="W1355" s="21"/>
      <c r="X1355" s="21"/>
      <c r="Y1355" s="21"/>
      <c r="Z1355" s="21"/>
      <c r="AA1355" s="21"/>
      <c r="AB1355" s="21" t="s">
        <v>29</v>
      </c>
      <c r="AC1355" s="21">
        <v>18.670000000000002</v>
      </c>
      <c r="AD1355" s="21" t="s">
        <v>2745</v>
      </c>
    </row>
    <row r="1356" spans="1:30" outlineLevel="2" x14ac:dyDescent="0.15">
      <c r="A1356" s="10"/>
      <c r="B1356" s="10"/>
      <c r="C1356" s="25"/>
      <c r="D1356" s="10"/>
      <c r="E1356" s="27" t="s">
        <v>2320</v>
      </c>
      <c r="F1356" s="10"/>
      <c r="G1356" s="21" t="s">
        <v>960</v>
      </c>
      <c r="H1356" s="72" t="s">
        <v>961</v>
      </c>
      <c r="I1356" s="10"/>
      <c r="J1356" s="10"/>
      <c r="K1356" s="10"/>
      <c r="L1356" s="10"/>
      <c r="M1356" s="29">
        <v>3</v>
      </c>
      <c r="N1356" s="10"/>
      <c r="O1356" s="10"/>
      <c r="P1356" s="10"/>
      <c r="Q1356" s="10"/>
      <c r="R1356" s="10"/>
      <c r="S1356" s="10"/>
      <c r="T1356" s="10"/>
      <c r="U1356" s="10"/>
      <c r="V1356" s="10"/>
      <c r="W1356" s="10"/>
      <c r="X1356" s="10"/>
      <c r="Y1356" s="28"/>
      <c r="Z1356" s="10"/>
      <c r="AA1356" s="28"/>
      <c r="AB1356" s="28"/>
      <c r="AC1356" s="28">
        <f>M1356*14</f>
        <v>42</v>
      </c>
      <c r="AD1356" s="10"/>
    </row>
    <row r="1357" spans="1:30" outlineLevel="2" x14ac:dyDescent="0.15">
      <c r="A1357" s="57"/>
      <c r="B1357" s="52"/>
      <c r="C1357" s="58"/>
      <c r="D1357" s="52"/>
      <c r="E1357" s="52" t="s">
        <v>2798</v>
      </c>
      <c r="F1357" s="52"/>
      <c r="G1357" s="21" t="s">
        <v>960</v>
      </c>
      <c r="H1357" s="78" t="s">
        <v>3027</v>
      </c>
      <c r="I1357" s="52">
        <v>5</v>
      </c>
      <c r="J1357" s="52"/>
      <c r="K1357" s="52"/>
      <c r="L1357" s="52"/>
      <c r="M1357" s="53">
        <v>6</v>
      </c>
      <c r="N1357" s="53"/>
      <c r="O1357" s="53"/>
      <c r="P1357" s="53"/>
      <c r="Q1357" s="53"/>
      <c r="R1357" s="53"/>
      <c r="S1357" s="53"/>
      <c r="T1357" s="53"/>
      <c r="U1357" s="53"/>
      <c r="V1357" s="53"/>
      <c r="W1357" s="53"/>
      <c r="X1357" s="54"/>
      <c r="Y1357" s="55"/>
      <c r="Z1357" s="54"/>
      <c r="AA1357" s="55"/>
      <c r="AB1357" s="55"/>
      <c r="AC1357" s="55">
        <f>2*M1357</f>
        <v>12</v>
      </c>
      <c r="AD1357" s="54"/>
    </row>
    <row r="1358" spans="1:30" outlineLevel="1" x14ac:dyDescent="0.15">
      <c r="A1358" s="57"/>
      <c r="B1358" s="52"/>
      <c r="C1358" s="58"/>
      <c r="D1358" s="52"/>
      <c r="E1358" s="52"/>
      <c r="F1358" s="52"/>
      <c r="G1358" s="88" t="s">
        <v>3251</v>
      </c>
      <c r="H1358" s="78"/>
      <c r="I1358" s="52"/>
      <c r="J1358" s="52"/>
      <c r="K1358" s="52"/>
      <c r="L1358" s="52"/>
      <c r="M1358" s="53"/>
      <c r="N1358" s="53"/>
      <c r="O1358" s="53"/>
      <c r="P1358" s="53"/>
      <c r="Q1358" s="53"/>
      <c r="R1358" s="53"/>
      <c r="S1358" s="53"/>
      <c r="T1358" s="53"/>
      <c r="U1358" s="53"/>
      <c r="V1358" s="53"/>
      <c r="W1358" s="53"/>
      <c r="X1358" s="54"/>
      <c r="Y1358" s="55"/>
      <c r="Z1358" s="54"/>
      <c r="AA1358" s="55"/>
      <c r="AB1358" s="55"/>
      <c r="AC1358" s="55">
        <f>SUBTOTAL(9,AC1354:AC1357)</f>
        <v>131.17000000000002</v>
      </c>
      <c r="AD1358" s="54"/>
    </row>
    <row r="1359" spans="1:30" outlineLevel="2" x14ac:dyDescent="0.15">
      <c r="A1359" s="10">
        <v>2016</v>
      </c>
      <c r="B1359" s="21" t="s">
        <v>896</v>
      </c>
      <c r="C1359" s="26" t="s">
        <v>897</v>
      </c>
      <c r="D1359" s="21" t="s">
        <v>1379</v>
      </c>
      <c r="E1359" s="21" t="s">
        <v>2280</v>
      </c>
      <c r="F1359" s="10">
        <v>3</v>
      </c>
      <c r="G1359" s="21" t="s">
        <v>905</v>
      </c>
      <c r="H1359" s="71" t="s">
        <v>906</v>
      </c>
      <c r="I1359" s="21" t="s">
        <v>23</v>
      </c>
      <c r="J1359" s="21" t="s">
        <v>24</v>
      </c>
      <c r="K1359" s="21" t="s">
        <v>411</v>
      </c>
      <c r="L1359" s="10">
        <v>230</v>
      </c>
      <c r="M1359" s="10">
        <v>72</v>
      </c>
      <c r="N1359" s="21" t="s">
        <v>356</v>
      </c>
      <c r="O1359" s="21" t="s">
        <v>412</v>
      </c>
      <c r="P1359" s="21" t="s">
        <v>28</v>
      </c>
      <c r="Q1359" s="21" t="s">
        <v>166</v>
      </c>
      <c r="R1359" s="21" t="s">
        <v>907</v>
      </c>
      <c r="S1359" s="10">
        <v>1</v>
      </c>
      <c r="T1359" s="10">
        <v>48</v>
      </c>
      <c r="U1359" s="10">
        <v>48</v>
      </c>
      <c r="V1359" s="21" t="s">
        <v>31</v>
      </c>
      <c r="W1359" s="21" t="s">
        <v>31</v>
      </c>
      <c r="X1359" s="10"/>
      <c r="Y1359" s="28">
        <f>IF(M1359&lt;25,1,1+(M1359-25)/M1359)</f>
        <v>1.6527777777777777</v>
      </c>
      <c r="Z1359" s="10">
        <v>1</v>
      </c>
      <c r="AA1359" s="28">
        <f>U1359*Y1359*Z1359</f>
        <v>79.333333333333329</v>
      </c>
      <c r="AB1359" s="28"/>
      <c r="AC1359" s="28">
        <f>AA1359+AB1359</f>
        <v>79.333333333333329</v>
      </c>
      <c r="AD1359" s="10"/>
    </row>
    <row r="1360" spans="1:30" outlineLevel="2" x14ac:dyDescent="0.15">
      <c r="A1360" s="10">
        <v>2016</v>
      </c>
      <c r="B1360" s="21" t="s">
        <v>1842</v>
      </c>
      <c r="C1360" s="26" t="s">
        <v>1843</v>
      </c>
      <c r="D1360" s="21" t="s">
        <v>1413</v>
      </c>
      <c r="E1360" s="19" t="s">
        <v>2289</v>
      </c>
      <c r="F1360" s="10">
        <v>4</v>
      </c>
      <c r="G1360" s="21" t="s">
        <v>905</v>
      </c>
      <c r="H1360" s="71" t="s">
        <v>906</v>
      </c>
      <c r="I1360" s="21" t="s">
        <v>23</v>
      </c>
      <c r="J1360" s="21" t="s">
        <v>24</v>
      </c>
      <c r="K1360" s="21" t="s">
        <v>411</v>
      </c>
      <c r="L1360" s="10">
        <v>203</v>
      </c>
      <c r="M1360" s="10">
        <v>53</v>
      </c>
      <c r="N1360" s="21" t="s">
        <v>1963</v>
      </c>
      <c r="O1360" s="21" t="s">
        <v>1845</v>
      </c>
      <c r="P1360" s="21" t="s">
        <v>28</v>
      </c>
      <c r="Q1360" s="21" t="s">
        <v>166</v>
      </c>
      <c r="R1360" s="21" t="s">
        <v>1977</v>
      </c>
      <c r="S1360" s="10">
        <v>1</v>
      </c>
      <c r="T1360" s="10">
        <v>64</v>
      </c>
      <c r="U1360" s="10">
        <v>52</v>
      </c>
      <c r="V1360" s="21" t="s">
        <v>31</v>
      </c>
      <c r="W1360" s="10">
        <v>12</v>
      </c>
      <c r="X1360" s="27">
        <v>1</v>
      </c>
      <c r="Y1360" s="28">
        <f>IF(M1360&lt;25,1,1+(M1360-25)/M1360)</f>
        <v>1.5283018867924527</v>
      </c>
      <c r="Z1360" s="10">
        <v>1</v>
      </c>
      <c r="AA1360" s="28">
        <f>U1360*Y1360*Z1360</f>
        <v>79.471698113207538</v>
      </c>
      <c r="AB1360" s="28">
        <f>X1360*W1360*Y1360</f>
        <v>18.339622641509433</v>
      </c>
      <c r="AC1360" s="28">
        <f>AA1360+AB1360</f>
        <v>97.811320754716974</v>
      </c>
      <c r="AD1360" s="10"/>
    </row>
    <row r="1361" spans="1:30" outlineLevel="2" x14ac:dyDescent="0.15">
      <c r="A1361" s="10">
        <v>2016</v>
      </c>
      <c r="B1361" s="21" t="s">
        <v>1842</v>
      </c>
      <c r="C1361" s="26" t="s">
        <v>1843</v>
      </c>
      <c r="D1361" s="21" t="s">
        <v>1413</v>
      </c>
      <c r="E1361" s="19" t="s">
        <v>2289</v>
      </c>
      <c r="F1361" s="10">
        <v>4</v>
      </c>
      <c r="G1361" s="21" t="s">
        <v>905</v>
      </c>
      <c r="H1361" s="71" t="s">
        <v>906</v>
      </c>
      <c r="I1361" s="21" t="s">
        <v>23</v>
      </c>
      <c r="J1361" s="21" t="s">
        <v>24</v>
      </c>
      <c r="K1361" s="21" t="s">
        <v>411</v>
      </c>
      <c r="L1361" s="10">
        <v>62</v>
      </c>
      <c r="M1361" s="10">
        <v>40</v>
      </c>
      <c r="N1361" s="21" t="s">
        <v>1844</v>
      </c>
      <c r="O1361" s="21" t="s">
        <v>1845</v>
      </c>
      <c r="P1361" s="21" t="s">
        <v>28</v>
      </c>
      <c r="Q1361" s="21" t="s">
        <v>465</v>
      </c>
      <c r="R1361" s="21" t="s">
        <v>1846</v>
      </c>
      <c r="S1361" s="10">
        <v>1</v>
      </c>
      <c r="T1361" s="10">
        <v>64</v>
      </c>
      <c r="U1361" s="10">
        <v>52</v>
      </c>
      <c r="V1361" s="21" t="s">
        <v>31</v>
      </c>
      <c r="W1361" s="10">
        <v>12</v>
      </c>
      <c r="X1361" s="27">
        <v>1</v>
      </c>
      <c r="Y1361" s="28">
        <f>IF(M1361&lt;25,1,1+(M1361-25)/M1361)</f>
        <v>1.375</v>
      </c>
      <c r="Z1361" s="10">
        <v>1</v>
      </c>
      <c r="AA1361" s="28">
        <f>U1361*Y1361*Z1361</f>
        <v>71.5</v>
      </c>
      <c r="AB1361" s="28">
        <f>X1361*W1361*Y1361</f>
        <v>16.5</v>
      </c>
      <c r="AC1361" s="28">
        <f>AA1361+AB1361</f>
        <v>88</v>
      </c>
      <c r="AD1361" s="10"/>
    </row>
    <row r="1362" spans="1:30" outlineLevel="2" x14ac:dyDescent="0.15">
      <c r="A1362" s="10">
        <v>2015</v>
      </c>
      <c r="B1362" s="21" t="s">
        <v>991</v>
      </c>
      <c r="C1362" s="26" t="s">
        <v>992</v>
      </c>
      <c r="D1362" s="21" t="s">
        <v>1379</v>
      </c>
      <c r="E1362" s="21" t="s">
        <v>2290</v>
      </c>
      <c r="F1362" s="10">
        <v>3</v>
      </c>
      <c r="G1362" s="21" t="s">
        <v>905</v>
      </c>
      <c r="H1362" s="71" t="s">
        <v>906</v>
      </c>
      <c r="I1362" s="21" t="s">
        <v>23</v>
      </c>
      <c r="J1362" s="21" t="s">
        <v>24</v>
      </c>
      <c r="K1362" s="21" t="s">
        <v>411</v>
      </c>
      <c r="L1362" s="10">
        <v>30</v>
      </c>
      <c r="M1362" s="10">
        <v>60</v>
      </c>
      <c r="N1362" s="21" t="s">
        <v>781</v>
      </c>
      <c r="O1362" s="21" t="s">
        <v>434</v>
      </c>
      <c r="P1362" s="21" t="s">
        <v>28</v>
      </c>
      <c r="Q1362" s="21" t="s">
        <v>260</v>
      </c>
      <c r="R1362" s="21" t="s">
        <v>995</v>
      </c>
      <c r="S1362" s="10">
        <v>1</v>
      </c>
      <c r="T1362" s="10">
        <v>48</v>
      </c>
      <c r="U1362" s="10">
        <v>40</v>
      </c>
      <c r="V1362" s="21" t="s">
        <v>31</v>
      </c>
      <c r="W1362" s="10">
        <v>8</v>
      </c>
      <c r="X1362" s="27">
        <v>1</v>
      </c>
      <c r="Y1362" s="28">
        <f>IF(M1362&lt;25,1,1+(M1362-25)/M1362)</f>
        <v>1.5833333333333335</v>
      </c>
      <c r="Z1362" s="10">
        <v>1</v>
      </c>
      <c r="AA1362" s="28">
        <f>U1362*Y1362*Z1362</f>
        <v>63.333333333333343</v>
      </c>
      <c r="AB1362" s="28">
        <f>X1362*W1362*Y1362</f>
        <v>12.666666666666668</v>
      </c>
      <c r="AC1362" s="28">
        <f>AA1362+AB1362</f>
        <v>76.000000000000014</v>
      </c>
      <c r="AD1362" s="10"/>
    </row>
    <row r="1363" spans="1:30" outlineLevel="2" x14ac:dyDescent="0.15">
      <c r="A1363" s="21"/>
      <c r="B1363" s="21"/>
      <c r="C1363" s="21" t="s">
        <v>2152</v>
      </c>
      <c r="D1363" s="21" t="s">
        <v>1380</v>
      </c>
      <c r="E1363" s="21" t="s">
        <v>2578</v>
      </c>
      <c r="F1363" s="21"/>
      <c r="G1363" s="21" t="s">
        <v>905</v>
      </c>
      <c r="H1363" s="71" t="s">
        <v>2575</v>
      </c>
      <c r="I1363" s="21"/>
      <c r="J1363" s="21"/>
      <c r="K1363" s="21"/>
      <c r="L1363" s="21"/>
      <c r="M1363" s="21"/>
      <c r="N1363" s="21"/>
      <c r="O1363" s="21"/>
      <c r="P1363" s="21"/>
      <c r="Q1363" s="21"/>
      <c r="R1363" s="21"/>
      <c r="S1363" s="21"/>
      <c r="T1363" s="21"/>
      <c r="U1363" s="21"/>
      <c r="V1363" s="21"/>
      <c r="W1363" s="21"/>
      <c r="X1363" s="21"/>
      <c r="Y1363" s="21"/>
      <c r="Z1363" s="21"/>
      <c r="AA1363" s="21"/>
      <c r="AB1363" s="21"/>
      <c r="AC1363" s="21">
        <v>37.58</v>
      </c>
      <c r="AD1363" s="21" t="s">
        <v>2745</v>
      </c>
    </row>
    <row r="1364" spans="1:30" outlineLevel="2" x14ac:dyDescent="0.15">
      <c r="A1364" s="21"/>
      <c r="B1364" s="21"/>
      <c r="C1364" s="21" t="s">
        <v>2691</v>
      </c>
      <c r="D1364" s="21" t="s">
        <v>2580</v>
      </c>
      <c r="E1364" s="21" t="s">
        <v>2581</v>
      </c>
      <c r="F1364" s="21"/>
      <c r="G1364" s="21" t="s">
        <v>905</v>
      </c>
      <c r="H1364" s="71" t="s">
        <v>2692</v>
      </c>
      <c r="I1364" s="21"/>
      <c r="J1364" s="21"/>
      <c r="K1364" s="21"/>
      <c r="L1364" s="21"/>
      <c r="M1364" s="21"/>
      <c r="N1364" s="21"/>
      <c r="O1364" s="21"/>
      <c r="P1364" s="21"/>
      <c r="Q1364" s="21"/>
      <c r="R1364" s="21"/>
      <c r="S1364" s="21"/>
      <c r="T1364" s="21"/>
      <c r="U1364" s="21"/>
      <c r="V1364" s="21"/>
      <c r="W1364" s="21"/>
      <c r="X1364" s="21"/>
      <c r="Y1364" s="21"/>
      <c r="Z1364" s="21"/>
      <c r="AA1364" s="21"/>
      <c r="AB1364" s="21" t="s">
        <v>29</v>
      </c>
      <c r="AC1364" s="21">
        <v>25.33</v>
      </c>
      <c r="AD1364" s="21" t="s">
        <v>2745</v>
      </c>
    </row>
    <row r="1365" spans="1:30" outlineLevel="2" x14ac:dyDescent="0.15">
      <c r="A1365" s="10"/>
      <c r="B1365" s="10"/>
      <c r="C1365" s="25"/>
      <c r="D1365" s="10"/>
      <c r="E1365" s="27" t="s">
        <v>2320</v>
      </c>
      <c r="F1365" s="10"/>
      <c r="G1365" s="21" t="s">
        <v>905</v>
      </c>
      <c r="H1365" s="72" t="s">
        <v>906</v>
      </c>
      <c r="I1365" s="10"/>
      <c r="J1365" s="10"/>
      <c r="K1365" s="10"/>
      <c r="L1365" s="10"/>
      <c r="M1365" s="29">
        <v>6</v>
      </c>
      <c r="N1365" s="10"/>
      <c r="O1365" s="10"/>
      <c r="P1365" s="10"/>
      <c r="Q1365" s="10"/>
      <c r="R1365" s="10"/>
      <c r="S1365" s="10"/>
      <c r="T1365" s="10"/>
      <c r="U1365" s="10"/>
      <c r="V1365" s="10"/>
      <c r="W1365" s="10"/>
      <c r="X1365" s="10"/>
      <c r="Y1365" s="28"/>
      <c r="Z1365" s="10"/>
      <c r="AA1365" s="28"/>
      <c r="AB1365" s="28"/>
      <c r="AC1365" s="28">
        <f>M1365*14</f>
        <v>84</v>
      </c>
      <c r="AD1365" s="10"/>
    </row>
    <row r="1366" spans="1:30" ht="27" outlineLevel="2" x14ac:dyDescent="0.15">
      <c r="A1366" s="21"/>
      <c r="B1366" s="21"/>
      <c r="C1366" s="26" t="s">
        <v>2442</v>
      </c>
      <c r="D1366" s="21"/>
      <c r="E1366" s="21" t="s">
        <v>2385</v>
      </c>
      <c r="F1366" s="21"/>
      <c r="G1366" s="21" t="s">
        <v>905</v>
      </c>
      <c r="H1366" s="71" t="s">
        <v>2480</v>
      </c>
      <c r="I1366" s="21"/>
      <c r="J1366" s="21"/>
      <c r="K1366" s="21"/>
      <c r="L1366" s="21"/>
      <c r="M1366" s="21"/>
      <c r="N1366" s="21"/>
      <c r="O1366" s="21"/>
      <c r="P1366" s="21"/>
      <c r="Q1366" s="21"/>
      <c r="R1366" s="21"/>
      <c r="S1366" s="21"/>
      <c r="T1366" s="21"/>
      <c r="U1366" s="21"/>
      <c r="V1366" s="21"/>
      <c r="W1366" s="21"/>
      <c r="X1366" s="21"/>
      <c r="Y1366" s="21"/>
      <c r="Z1366" s="21"/>
      <c r="AA1366" s="21"/>
      <c r="AB1366" s="21"/>
      <c r="AC1366" s="28">
        <v>15</v>
      </c>
      <c r="AD1366" s="10"/>
    </row>
    <row r="1367" spans="1:30" ht="27" outlineLevel="2" x14ac:dyDescent="0.15">
      <c r="A1367" s="21"/>
      <c r="B1367" s="21"/>
      <c r="C1367" s="26" t="s">
        <v>2344</v>
      </c>
      <c r="D1367" s="21"/>
      <c r="E1367" s="21" t="s">
        <v>2385</v>
      </c>
      <c r="F1367" s="21"/>
      <c r="G1367" s="21" t="s">
        <v>905</v>
      </c>
      <c r="H1367" s="71" t="s">
        <v>2375</v>
      </c>
      <c r="I1367" s="21"/>
      <c r="J1367" s="21"/>
      <c r="K1367" s="21"/>
      <c r="L1367" s="21"/>
      <c r="M1367" s="21"/>
      <c r="N1367" s="21"/>
      <c r="O1367" s="21"/>
      <c r="P1367" s="21"/>
      <c r="Q1367" s="21"/>
      <c r="R1367" s="21"/>
      <c r="S1367" s="21"/>
      <c r="T1367" s="21"/>
      <c r="U1367" s="21"/>
      <c r="V1367" s="21"/>
      <c r="W1367" s="21"/>
      <c r="X1367" s="21"/>
      <c r="Y1367" s="21"/>
      <c r="Z1367" s="21"/>
      <c r="AA1367" s="21"/>
      <c r="AB1367" s="21"/>
      <c r="AC1367" s="28">
        <v>15</v>
      </c>
      <c r="AD1367" s="10"/>
    </row>
    <row r="1368" spans="1:30" ht="27" outlineLevel="2" x14ac:dyDescent="0.15">
      <c r="A1368" s="21"/>
      <c r="B1368" s="21"/>
      <c r="C1368" s="26" t="s">
        <v>2427</v>
      </c>
      <c r="D1368" s="21"/>
      <c r="E1368" s="21" t="s">
        <v>2385</v>
      </c>
      <c r="F1368" s="21"/>
      <c r="G1368" s="21" t="s">
        <v>905</v>
      </c>
      <c r="H1368" s="71" t="s">
        <v>2480</v>
      </c>
      <c r="I1368" s="21"/>
      <c r="J1368" s="21"/>
      <c r="K1368" s="21"/>
      <c r="L1368" s="21"/>
      <c r="M1368" s="21"/>
      <c r="N1368" s="21"/>
      <c r="O1368" s="21"/>
      <c r="P1368" s="21"/>
      <c r="Q1368" s="21"/>
      <c r="R1368" s="21"/>
      <c r="S1368" s="21"/>
      <c r="T1368" s="21"/>
      <c r="U1368" s="21"/>
      <c r="V1368" s="21"/>
      <c r="W1368" s="21"/>
      <c r="X1368" s="21"/>
      <c r="Y1368" s="21"/>
      <c r="Z1368" s="21"/>
      <c r="AA1368" s="21"/>
      <c r="AB1368" s="21"/>
      <c r="AC1368" s="28">
        <v>15</v>
      </c>
      <c r="AD1368" s="10"/>
    </row>
    <row r="1369" spans="1:30" outlineLevel="2" x14ac:dyDescent="0.15">
      <c r="A1369" s="21"/>
      <c r="B1369" s="21"/>
      <c r="C1369" s="26"/>
      <c r="D1369" s="21"/>
      <c r="E1369" s="21" t="s">
        <v>2744</v>
      </c>
      <c r="F1369" s="21"/>
      <c r="G1369" s="21" t="s">
        <v>905</v>
      </c>
      <c r="H1369" s="71" t="s">
        <v>2480</v>
      </c>
      <c r="I1369" s="21"/>
      <c r="J1369" s="21"/>
      <c r="K1369" s="21"/>
      <c r="L1369" s="21"/>
      <c r="M1369" s="21"/>
      <c r="N1369" s="21"/>
      <c r="O1369" s="21"/>
      <c r="P1369" s="21"/>
      <c r="Q1369" s="21"/>
      <c r="R1369" s="21"/>
      <c r="S1369" s="21"/>
      <c r="T1369" s="21"/>
      <c r="U1369" s="21"/>
      <c r="V1369" s="21"/>
      <c r="W1369" s="21"/>
      <c r="X1369" s="21"/>
      <c r="Y1369" s="21"/>
      <c r="Z1369" s="21"/>
      <c r="AA1369" s="21"/>
      <c r="AB1369" s="21"/>
      <c r="AC1369" s="28">
        <v>20</v>
      </c>
      <c r="AD1369" s="10"/>
    </row>
    <row r="1370" spans="1:30" outlineLevel="2" x14ac:dyDescent="0.15">
      <c r="A1370" s="10">
        <v>2014</v>
      </c>
      <c r="B1370" s="21" t="s">
        <v>1347</v>
      </c>
      <c r="C1370" s="26" t="s">
        <v>1348</v>
      </c>
      <c r="D1370" s="21" t="s">
        <v>1379</v>
      </c>
      <c r="E1370" s="19" t="s">
        <v>2530</v>
      </c>
      <c r="F1370" s="10" t="s">
        <v>2531</v>
      </c>
      <c r="G1370" s="21" t="s">
        <v>905</v>
      </c>
      <c r="H1370" s="71" t="s">
        <v>2480</v>
      </c>
      <c r="I1370" s="21"/>
      <c r="J1370" s="21"/>
      <c r="K1370" s="21"/>
      <c r="L1370" s="10"/>
      <c r="M1370" s="10">
        <v>6</v>
      </c>
      <c r="N1370" s="21"/>
      <c r="O1370" s="21"/>
      <c r="P1370" s="21"/>
      <c r="Q1370" s="21"/>
      <c r="R1370" s="21"/>
      <c r="S1370" s="10"/>
      <c r="T1370" s="21"/>
      <c r="U1370" s="21"/>
      <c r="V1370" s="21"/>
      <c r="W1370" s="21"/>
      <c r="X1370" s="10"/>
      <c r="Y1370" s="28">
        <f>IF(M1370&lt;25,1,1+(M1370-25)/M1370)</f>
        <v>1</v>
      </c>
      <c r="Z1370" s="10"/>
      <c r="AA1370" s="28"/>
      <c r="AB1370" s="28"/>
      <c r="AC1370" s="28">
        <f>0.3*13*M1370</f>
        <v>23.4</v>
      </c>
      <c r="AD1370" s="10"/>
    </row>
    <row r="1371" spans="1:30" outlineLevel="2" x14ac:dyDescent="0.15">
      <c r="A1371" s="57"/>
      <c r="B1371" s="52"/>
      <c r="C1371" s="58"/>
      <c r="D1371" s="52"/>
      <c r="E1371" s="52" t="s">
        <v>2798</v>
      </c>
      <c r="F1371" s="52"/>
      <c r="G1371" s="21" t="s">
        <v>905</v>
      </c>
      <c r="H1371" s="78" t="s">
        <v>3028</v>
      </c>
      <c r="I1371" s="52">
        <v>5</v>
      </c>
      <c r="J1371" s="52"/>
      <c r="K1371" s="52"/>
      <c r="L1371" s="52"/>
      <c r="M1371" s="53">
        <v>18</v>
      </c>
      <c r="N1371" s="53"/>
      <c r="O1371" s="53"/>
      <c r="P1371" s="53"/>
      <c r="Q1371" s="53"/>
      <c r="R1371" s="53"/>
      <c r="S1371" s="53"/>
      <c r="T1371" s="53"/>
      <c r="U1371" s="53"/>
      <c r="V1371" s="53"/>
      <c r="W1371" s="53"/>
      <c r="X1371" s="54"/>
      <c r="Y1371" s="55"/>
      <c r="Z1371" s="54"/>
      <c r="AA1371" s="55"/>
      <c r="AB1371" s="55"/>
      <c r="AC1371" s="55">
        <f>2*M1371</f>
        <v>36</v>
      </c>
      <c r="AD1371" s="54"/>
    </row>
    <row r="1372" spans="1:30" outlineLevel="1" x14ac:dyDescent="0.15">
      <c r="A1372" s="57"/>
      <c r="B1372" s="52"/>
      <c r="C1372" s="58"/>
      <c r="D1372" s="52"/>
      <c r="E1372" s="52"/>
      <c r="F1372" s="52"/>
      <c r="G1372" s="88" t="s">
        <v>3252</v>
      </c>
      <c r="H1372" s="78"/>
      <c r="I1372" s="52"/>
      <c r="J1372" s="52"/>
      <c r="K1372" s="52"/>
      <c r="L1372" s="52"/>
      <c r="M1372" s="53"/>
      <c r="N1372" s="53"/>
      <c r="O1372" s="53"/>
      <c r="P1372" s="53"/>
      <c r="Q1372" s="53"/>
      <c r="R1372" s="53"/>
      <c r="S1372" s="53"/>
      <c r="T1372" s="53"/>
      <c r="U1372" s="53"/>
      <c r="V1372" s="53"/>
      <c r="W1372" s="53"/>
      <c r="X1372" s="54"/>
      <c r="Y1372" s="55"/>
      <c r="Z1372" s="54"/>
      <c r="AA1372" s="55"/>
      <c r="AB1372" s="55"/>
      <c r="AC1372" s="55">
        <f>SUBTOTAL(9,AC1359:AC1371)</f>
        <v>612.45465408805023</v>
      </c>
      <c r="AD1372" s="54"/>
    </row>
    <row r="1373" spans="1:30" outlineLevel="2" x14ac:dyDescent="0.15">
      <c r="A1373" s="10">
        <v>2014</v>
      </c>
      <c r="B1373" s="21" t="s">
        <v>1466</v>
      </c>
      <c r="C1373" s="26" t="s">
        <v>1467</v>
      </c>
      <c r="D1373" s="21" t="s">
        <v>1413</v>
      </c>
      <c r="E1373" s="19" t="s">
        <v>2270</v>
      </c>
      <c r="F1373" s="10">
        <v>2</v>
      </c>
      <c r="G1373" s="21" t="s">
        <v>50</v>
      </c>
      <c r="H1373" s="71" t="s">
        <v>51</v>
      </c>
      <c r="I1373" s="21" t="s">
        <v>41</v>
      </c>
      <c r="J1373" s="21" t="s">
        <v>52</v>
      </c>
      <c r="K1373" s="21" t="s">
        <v>53</v>
      </c>
      <c r="L1373" s="10">
        <v>124</v>
      </c>
      <c r="M1373" s="10">
        <v>38</v>
      </c>
      <c r="N1373" s="21" t="s">
        <v>1433</v>
      </c>
      <c r="O1373" s="21" t="s">
        <v>1813</v>
      </c>
      <c r="P1373" s="21" t="s">
        <v>28</v>
      </c>
      <c r="Q1373" s="21" t="s">
        <v>1349</v>
      </c>
      <c r="R1373" s="21" t="s">
        <v>1814</v>
      </c>
      <c r="S1373" s="10">
        <v>1</v>
      </c>
      <c r="T1373" s="10">
        <v>32</v>
      </c>
      <c r="U1373" s="10">
        <v>32</v>
      </c>
      <c r="V1373" s="21" t="s">
        <v>31</v>
      </c>
      <c r="W1373" s="21" t="s">
        <v>31</v>
      </c>
      <c r="X1373" s="10"/>
      <c r="Y1373" s="28">
        <f>IF(M1373&lt;25,1,1+(M1373-25)/M1373)</f>
        <v>1.3421052631578947</v>
      </c>
      <c r="Z1373" s="10">
        <v>1</v>
      </c>
      <c r="AA1373" s="28">
        <f>U1373*Y1373*Z1373</f>
        <v>42.94736842105263</v>
      </c>
      <c r="AB1373" s="28"/>
      <c r="AC1373" s="28">
        <f>AA1373+AB1373</f>
        <v>42.94736842105263</v>
      </c>
      <c r="AD1373" s="10"/>
    </row>
    <row r="1374" spans="1:30" outlineLevel="2" x14ac:dyDescent="0.15">
      <c r="A1374" s="10">
        <v>2015</v>
      </c>
      <c r="B1374" s="21" t="s">
        <v>39</v>
      </c>
      <c r="C1374" s="26" t="s">
        <v>40</v>
      </c>
      <c r="D1374" s="21" t="s">
        <v>1379</v>
      </c>
      <c r="E1374" s="21" t="s">
        <v>2280</v>
      </c>
      <c r="F1374" s="10">
        <v>3</v>
      </c>
      <c r="G1374" s="21" t="s">
        <v>50</v>
      </c>
      <c r="H1374" s="71" t="s">
        <v>51</v>
      </c>
      <c r="I1374" s="21" t="s">
        <v>41</v>
      </c>
      <c r="J1374" s="21" t="s">
        <v>52</v>
      </c>
      <c r="K1374" s="21" t="s">
        <v>53</v>
      </c>
      <c r="L1374" s="10">
        <v>70</v>
      </c>
      <c r="M1374" s="10">
        <v>25</v>
      </c>
      <c r="N1374" s="21" t="s">
        <v>46</v>
      </c>
      <c r="O1374" s="21" t="s">
        <v>54</v>
      </c>
      <c r="P1374" s="21" t="s">
        <v>28</v>
      </c>
      <c r="Q1374" s="21" t="s">
        <v>42</v>
      </c>
      <c r="R1374" s="21" t="s">
        <v>55</v>
      </c>
      <c r="S1374" s="10">
        <v>1</v>
      </c>
      <c r="T1374" s="10">
        <v>48</v>
      </c>
      <c r="U1374" s="10">
        <v>48</v>
      </c>
      <c r="V1374" s="21" t="s">
        <v>31</v>
      </c>
      <c r="W1374" s="21" t="s">
        <v>31</v>
      </c>
      <c r="X1374" s="10"/>
      <c r="Y1374" s="28">
        <f>IF(M1374&lt;25,1,1+(M1374-25)/M1374)</f>
        <v>1</v>
      </c>
      <c r="Z1374" s="10">
        <v>1</v>
      </c>
      <c r="AA1374" s="28">
        <f>U1374*Y1374*Z1374</f>
        <v>48</v>
      </c>
      <c r="AB1374" s="28"/>
      <c r="AC1374" s="28">
        <f>AA1374+AB1374</f>
        <v>48</v>
      </c>
      <c r="AD1374" s="10"/>
    </row>
    <row r="1375" spans="1:30" outlineLevel="2" x14ac:dyDescent="0.15">
      <c r="A1375" s="10">
        <v>2014</v>
      </c>
      <c r="B1375" s="21" t="s">
        <v>1909</v>
      </c>
      <c r="C1375" s="26" t="s">
        <v>1910</v>
      </c>
      <c r="D1375" s="21" t="s">
        <v>1413</v>
      </c>
      <c r="E1375" s="21" t="s">
        <v>2280</v>
      </c>
      <c r="F1375" s="10">
        <v>3</v>
      </c>
      <c r="G1375" s="21" t="s">
        <v>50</v>
      </c>
      <c r="H1375" s="71" t="s">
        <v>51</v>
      </c>
      <c r="I1375" s="21" t="s">
        <v>41</v>
      </c>
      <c r="J1375" s="21" t="s">
        <v>52</v>
      </c>
      <c r="K1375" s="21" t="s">
        <v>53</v>
      </c>
      <c r="L1375" s="10">
        <v>60</v>
      </c>
      <c r="M1375" s="10">
        <v>57</v>
      </c>
      <c r="N1375" s="21" t="s">
        <v>1576</v>
      </c>
      <c r="O1375" s="21" t="s">
        <v>246</v>
      </c>
      <c r="P1375" s="21" t="s">
        <v>28</v>
      </c>
      <c r="Q1375" s="21" t="s">
        <v>1349</v>
      </c>
      <c r="R1375" s="21" t="s">
        <v>2012</v>
      </c>
      <c r="S1375" s="10">
        <v>1</v>
      </c>
      <c r="T1375" s="10">
        <v>48</v>
      </c>
      <c r="U1375" s="10">
        <v>48</v>
      </c>
      <c r="V1375" s="21" t="s">
        <v>31</v>
      </c>
      <c r="W1375" s="21" t="s">
        <v>31</v>
      </c>
      <c r="X1375" s="10"/>
      <c r="Y1375" s="28">
        <f>IF(M1375&lt;25,1,1+(M1375-25)/M1375)</f>
        <v>1.5614035087719298</v>
      </c>
      <c r="Z1375" s="10">
        <v>1</v>
      </c>
      <c r="AA1375" s="28">
        <f>U1375*Y1375*Z1375</f>
        <v>74.94736842105263</v>
      </c>
      <c r="AB1375" s="28"/>
      <c r="AC1375" s="28">
        <f>AA1375+AB1375</f>
        <v>74.94736842105263</v>
      </c>
      <c r="AD1375" s="10"/>
    </row>
    <row r="1376" spans="1:30" outlineLevel="2" x14ac:dyDescent="0.15">
      <c r="A1376" s="21"/>
      <c r="B1376" s="21"/>
      <c r="C1376" s="21" t="s">
        <v>2593</v>
      </c>
      <c r="D1376" s="21" t="s">
        <v>2580</v>
      </c>
      <c r="E1376" s="21" t="s">
        <v>2581</v>
      </c>
      <c r="F1376" s="21"/>
      <c r="G1376" s="21" t="s">
        <v>50</v>
      </c>
      <c r="H1376" s="71" t="s">
        <v>2595</v>
      </c>
      <c r="I1376" s="21"/>
      <c r="J1376" s="21"/>
      <c r="K1376" s="21"/>
      <c r="L1376" s="21"/>
      <c r="M1376" s="21"/>
      <c r="N1376" s="21"/>
      <c r="O1376" s="21"/>
      <c r="P1376" s="21"/>
      <c r="Q1376" s="21"/>
      <c r="R1376" s="21"/>
      <c r="S1376" s="21"/>
      <c r="T1376" s="21"/>
      <c r="U1376" s="21"/>
      <c r="V1376" s="21"/>
      <c r="W1376" s="21"/>
      <c r="X1376" s="21"/>
      <c r="Y1376" s="21"/>
      <c r="Z1376" s="21"/>
      <c r="AA1376" s="21"/>
      <c r="AB1376" s="21" t="s">
        <v>29</v>
      </c>
      <c r="AC1376" s="21">
        <v>21.47</v>
      </c>
      <c r="AD1376" s="21" t="s">
        <v>2745</v>
      </c>
    </row>
    <row r="1377" spans="1:30" ht="27" outlineLevel="2" x14ac:dyDescent="0.15">
      <c r="A1377" s="21"/>
      <c r="B1377" s="21"/>
      <c r="C1377" s="26" t="s">
        <v>2408</v>
      </c>
      <c r="D1377" s="21"/>
      <c r="E1377" s="21" t="s">
        <v>2385</v>
      </c>
      <c r="F1377" s="21"/>
      <c r="G1377" s="21" t="s">
        <v>50</v>
      </c>
      <c r="H1377" s="71" t="s">
        <v>2462</v>
      </c>
      <c r="I1377" s="21"/>
      <c r="J1377" s="21"/>
      <c r="K1377" s="21"/>
      <c r="L1377" s="21"/>
      <c r="M1377" s="21"/>
      <c r="N1377" s="21"/>
      <c r="O1377" s="21"/>
      <c r="P1377" s="21"/>
      <c r="Q1377" s="21"/>
      <c r="R1377" s="21"/>
      <c r="S1377" s="21"/>
      <c r="T1377" s="21"/>
      <c r="U1377" s="21"/>
      <c r="V1377" s="21"/>
      <c r="W1377" s="21"/>
      <c r="X1377" s="21"/>
      <c r="Y1377" s="21"/>
      <c r="Z1377" s="21"/>
      <c r="AA1377" s="21"/>
      <c r="AB1377" s="21"/>
      <c r="AC1377" s="28">
        <v>15</v>
      </c>
      <c r="AD1377" s="10"/>
    </row>
    <row r="1378" spans="1:30" ht="27" outlineLevel="2" x14ac:dyDescent="0.15">
      <c r="A1378" s="21"/>
      <c r="B1378" s="21"/>
      <c r="C1378" s="26" t="s">
        <v>2398</v>
      </c>
      <c r="D1378" s="21"/>
      <c r="E1378" s="21" t="s">
        <v>2385</v>
      </c>
      <c r="F1378" s="21"/>
      <c r="G1378" s="21" t="s">
        <v>50</v>
      </c>
      <c r="H1378" s="71" t="s">
        <v>2462</v>
      </c>
      <c r="I1378" s="21"/>
      <c r="J1378" s="21"/>
      <c r="K1378" s="21"/>
      <c r="L1378" s="21"/>
      <c r="M1378" s="21"/>
      <c r="N1378" s="21"/>
      <c r="O1378" s="21"/>
      <c r="P1378" s="21"/>
      <c r="Q1378" s="21"/>
      <c r="R1378" s="21"/>
      <c r="S1378" s="21"/>
      <c r="T1378" s="21"/>
      <c r="U1378" s="21"/>
      <c r="V1378" s="21"/>
      <c r="W1378" s="21"/>
      <c r="X1378" s="21"/>
      <c r="Y1378" s="21"/>
      <c r="Z1378" s="21"/>
      <c r="AA1378" s="21"/>
      <c r="AB1378" s="21"/>
      <c r="AC1378" s="28">
        <v>15</v>
      </c>
      <c r="AD1378" s="10"/>
    </row>
    <row r="1379" spans="1:30" outlineLevel="2" x14ac:dyDescent="0.15">
      <c r="A1379" s="21"/>
      <c r="B1379" s="21"/>
      <c r="C1379" s="26" t="s">
        <v>2435</v>
      </c>
      <c r="D1379" s="21"/>
      <c r="E1379" s="21" t="s">
        <v>2385</v>
      </c>
      <c r="F1379" s="21"/>
      <c r="G1379" s="21" t="s">
        <v>50</v>
      </c>
      <c r="H1379" s="71" t="s">
        <v>2462</v>
      </c>
      <c r="I1379" s="21"/>
      <c r="J1379" s="21"/>
      <c r="K1379" s="21"/>
      <c r="L1379" s="21"/>
      <c r="M1379" s="21"/>
      <c r="N1379" s="21"/>
      <c r="O1379" s="21"/>
      <c r="P1379" s="21"/>
      <c r="Q1379" s="21"/>
      <c r="R1379" s="21"/>
      <c r="S1379" s="21"/>
      <c r="T1379" s="21"/>
      <c r="U1379" s="21"/>
      <c r="V1379" s="21"/>
      <c r="W1379" s="21"/>
      <c r="X1379" s="21"/>
      <c r="Y1379" s="21"/>
      <c r="Z1379" s="21"/>
      <c r="AA1379" s="21"/>
      <c r="AB1379" s="21"/>
      <c r="AC1379" s="28">
        <v>15</v>
      </c>
      <c r="AD1379" s="10"/>
    </row>
    <row r="1380" spans="1:30" outlineLevel="2" x14ac:dyDescent="0.15">
      <c r="A1380" s="21"/>
      <c r="B1380" s="21"/>
      <c r="C1380" s="26" t="s">
        <v>2426</v>
      </c>
      <c r="D1380" s="21"/>
      <c r="E1380" s="21" t="s">
        <v>2385</v>
      </c>
      <c r="F1380" s="21"/>
      <c r="G1380" s="21" t="s">
        <v>50</v>
      </c>
      <c r="H1380" s="71" t="s">
        <v>2462</v>
      </c>
      <c r="I1380" s="21"/>
      <c r="J1380" s="21"/>
      <c r="K1380" s="21"/>
      <c r="L1380" s="21"/>
      <c r="M1380" s="21"/>
      <c r="N1380" s="21"/>
      <c r="O1380" s="21"/>
      <c r="P1380" s="21"/>
      <c r="Q1380" s="21"/>
      <c r="R1380" s="21"/>
      <c r="S1380" s="21"/>
      <c r="T1380" s="21"/>
      <c r="U1380" s="21"/>
      <c r="V1380" s="21"/>
      <c r="W1380" s="21"/>
      <c r="X1380" s="21"/>
      <c r="Y1380" s="21"/>
      <c r="Z1380" s="21"/>
      <c r="AA1380" s="21"/>
      <c r="AB1380" s="21"/>
      <c r="AC1380" s="28">
        <v>15</v>
      </c>
      <c r="AD1380" s="10"/>
    </row>
    <row r="1381" spans="1:30" outlineLevel="2" x14ac:dyDescent="0.15">
      <c r="A1381" s="21"/>
      <c r="B1381" s="21"/>
      <c r="C1381" s="26" t="s">
        <v>2411</v>
      </c>
      <c r="D1381" s="21"/>
      <c r="E1381" s="21" t="s">
        <v>2385</v>
      </c>
      <c r="F1381" s="21"/>
      <c r="G1381" s="21" t="s">
        <v>50</v>
      </c>
      <c r="H1381" s="71" t="s">
        <v>2462</v>
      </c>
      <c r="I1381" s="21"/>
      <c r="J1381" s="21"/>
      <c r="K1381" s="21"/>
      <c r="L1381" s="21"/>
      <c r="M1381" s="21"/>
      <c r="N1381" s="21"/>
      <c r="O1381" s="21"/>
      <c r="P1381" s="21"/>
      <c r="Q1381" s="21"/>
      <c r="R1381" s="21"/>
      <c r="S1381" s="21"/>
      <c r="T1381" s="21"/>
      <c r="U1381" s="21"/>
      <c r="V1381" s="21"/>
      <c r="W1381" s="21"/>
      <c r="X1381" s="21"/>
      <c r="Y1381" s="21"/>
      <c r="Z1381" s="21"/>
      <c r="AA1381" s="21"/>
      <c r="AB1381" s="21"/>
      <c r="AC1381" s="28">
        <v>15</v>
      </c>
      <c r="AD1381" s="10"/>
    </row>
    <row r="1382" spans="1:30" outlineLevel="2" x14ac:dyDescent="0.15">
      <c r="A1382" s="21"/>
      <c r="B1382" s="21"/>
      <c r="C1382" s="26" t="s">
        <v>2343</v>
      </c>
      <c r="D1382" s="21"/>
      <c r="E1382" s="21" t="s">
        <v>2385</v>
      </c>
      <c r="F1382" s="21"/>
      <c r="G1382" s="21" t="s">
        <v>50</v>
      </c>
      <c r="H1382" s="71" t="s">
        <v>2374</v>
      </c>
      <c r="I1382" s="21"/>
      <c r="J1382" s="21"/>
      <c r="K1382" s="21"/>
      <c r="L1382" s="21"/>
      <c r="M1382" s="21"/>
      <c r="N1382" s="21"/>
      <c r="O1382" s="21"/>
      <c r="P1382" s="21"/>
      <c r="Q1382" s="21"/>
      <c r="R1382" s="21"/>
      <c r="S1382" s="21"/>
      <c r="T1382" s="21"/>
      <c r="U1382" s="21"/>
      <c r="V1382" s="21"/>
      <c r="W1382" s="21"/>
      <c r="X1382" s="21"/>
      <c r="Y1382" s="21"/>
      <c r="Z1382" s="21"/>
      <c r="AA1382" s="21"/>
      <c r="AB1382" s="21"/>
      <c r="AC1382" s="28">
        <v>15</v>
      </c>
      <c r="AD1382" s="10"/>
    </row>
    <row r="1383" spans="1:30" outlineLevel="2" x14ac:dyDescent="0.15">
      <c r="A1383" s="10"/>
      <c r="B1383" s="10"/>
      <c r="C1383" s="25"/>
      <c r="D1383" s="10"/>
      <c r="E1383" s="27" t="s">
        <v>2320</v>
      </c>
      <c r="F1383" s="10"/>
      <c r="G1383" s="21" t="s">
        <v>50</v>
      </c>
      <c r="H1383" s="71" t="s">
        <v>2374</v>
      </c>
      <c r="I1383" s="10"/>
      <c r="J1383" s="10"/>
      <c r="K1383" s="10"/>
      <c r="L1383" s="10"/>
      <c r="M1383" s="29">
        <v>7</v>
      </c>
      <c r="N1383" s="10"/>
      <c r="O1383" s="10"/>
      <c r="P1383" s="10"/>
      <c r="Q1383" s="10"/>
      <c r="R1383" s="10"/>
      <c r="S1383" s="10"/>
      <c r="T1383" s="10"/>
      <c r="U1383" s="10"/>
      <c r="V1383" s="10"/>
      <c r="W1383" s="10"/>
      <c r="X1383" s="10"/>
      <c r="Y1383" s="28"/>
      <c r="Z1383" s="10"/>
      <c r="AA1383" s="28"/>
      <c r="AB1383" s="28"/>
      <c r="AC1383" s="28">
        <f>M1383*14</f>
        <v>98</v>
      </c>
      <c r="AD1383" s="10"/>
    </row>
    <row r="1384" spans="1:30" outlineLevel="2" x14ac:dyDescent="0.15">
      <c r="A1384" s="57"/>
      <c r="B1384" s="52"/>
      <c r="C1384" s="58"/>
      <c r="D1384" s="52"/>
      <c r="E1384" s="52" t="s">
        <v>2798</v>
      </c>
      <c r="F1384" s="52"/>
      <c r="G1384" s="21" t="s">
        <v>50</v>
      </c>
      <c r="H1384" s="78" t="s">
        <v>3029</v>
      </c>
      <c r="I1384" s="52">
        <v>5</v>
      </c>
      <c r="J1384" s="52"/>
      <c r="K1384" s="52"/>
      <c r="L1384" s="52"/>
      <c r="M1384" s="53">
        <v>9</v>
      </c>
      <c r="N1384" s="53"/>
      <c r="O1384" s="53"/>
      <c r="P1384" s="53"/>
      <c r="Q1384" s="53"/>
      <c r="R1384" s="53"/>
      <c r="S1384" s="53"/>
      <c r="T1384" s="53"/>
      <c r="U1384" s="53"/>
      <c r="V1384" s="53"/>
      <c r="W1384" s="53"/>
      <c r="X1384" s="54"/>
      <c r="Y1384" s="55"/>
      <c r="Z1384" s="54"/>
      <c r="AA1384" s="55"/>
      <c r="AB1384" s="55"/>
      <c r="AC1384" s="55">
        <f>2*M1384</f>
        <v>18</v>
      </c>
      <c r="AD1384" s="54"/>
    </row>
    <row r="1385" spans="1:30" outlineLevel="1" x14ac:dyDescent="0.15">
      <c r="A1385" s="57"/>
      <c r="B1385" s="52"/>
      <c r="C1385" s="58"/>
      <c r="D1385" s="52"/>
      <c r="E1385" s="52"/>
      <c r="F1385" s="52"/>
      <c r="G1385" s="88" t="s">
        <v>3253</v>
      </c>
      <c r="H1385" s="78"/>
      <c r="I1385" s="52"/>
      <c r="J1385" s="52"/>
      <c r="K1385" s="52"/>
      <c r="L1385" s="52"/>
      <c r="M1385" s="53"/>
      <c r="N1385" s="53"/>
      <c r="O1385" s="53"/>
      <c r="P1385" s="53"/>
      <c r="Q1385" s="53"/>
      <c r="R1385" s="53"/>
      <c r="S1385" s="53"/>
      <c r="T1385" s="53"/>
      <c r="U1385" s="53"/>
      <c r="V1385" s="53"/>
      <c r="W1385" s="53"/>
      <c r="X1385" s="54"/>
      <c r="Y1385" s="55"/>
      <c r="Z1385" s="54"/>
      <c r="AA1385" s="55"/>
      <c r="AB1385" s="55"/>
      <c r="AC1385" s="55">
        <f>SUBTOTAL(9,AC1373:AC1384)</f>
        <v>393.36473684210523</v>
      </c>
      <c r="AD1385" s="54"/>
    </row>
    <row r="1386" spans="1:30" outlineLevel="2" x14ac:dyDescent="0.15">
      <c r="A1386" s="10">
        <v>2016</v>
      </c>
      <c r="B1386" s="21" t="s">
        <v>591</v>
      </c>
      <c r="C1386" s="26" t="s">
        <v>592</v>
      </c>
      <c r="D1386" s="21" t="s">
        <v>1379</v>
      </c>
      <c r="E1386" s="21" t="s">
        <v>2280</v>
      </c>
      <c r="F1386" s="10">
        <v>4</v>
      </c>
      <c r="G1386" s="21" t="s">
        <v>635</v>
      </c>
      <c r="H1386" s="71" t="s">
        <v>636</v>
      </c>
      <c r="I1386" s="21" t="s">
        <v>456</v>
      </c>
      <c r="J1386" s="21" t="s">
        <v>52</v>
      </c>
      <c r="K1386" s="21" t="s">
        <v>29</v>
      </c>
      <c r="L1386" s="10">
        <v>60</v>
      </c>
      <c r="M1386" s="10">
        <v>95</v>
      </c>
      <c r="N1386" s="21" t="s">
        <v>618</v>
      </c>
      <c r="O1386" s="21" t="s">
        <v>604</v>
      </c>
      <c r="P1386" s="21" t="s">
        <v>28</v>
      </c>
      <c r="Q1386" s="21" t="s">
        <v>637</v>
      </c>
      <c r="R1386" s="21" t="s">
        <v>638</v>
      </c>
      <c r="S1386" s="10">
        <v>1</v>
      </c>
      <c r="T1386" s="10">
        <v>64</v>
      </c>
      <c r="U1386" s="10">
        <v>64</v>
      </c>
      <c r="V1386" s="21" t="s">
        <v>31</v>
      </c>
      <c r="W1386" s="21" t="s">
        <v>31</v>
      </c>
      <c r="X1386" s="10"/>
      <c r="Y1386" s="28">
        <f>IF(M1386&lt;25,1,1+(M1386-25)/M1386)</f>
        <v>1.736842105263158</v>
      </c>
      <c r="Z1386" s="10">
        <v>1</v>
      </c>
      <c r="AA1386" s="28">
        <f>U1386*Y1386*Z1386</f>
        <v>111.15789473684211</v>
      </c>
      <c r="AB1386" s="28"/>
      <c r="AC1386" s="28">
        <f>AA1386+AB1386</f>
        <v>111.15789473684211</v>
      </c>
      <c r="AD1386" s="10"/>
    </row>
    <row r="1387" spans="1:30" outlineLevel="2" x14ac:dyDescent="0.15">
      <c r="A1387" s="10">
        <v>2016</v>
      </c>
      <c r="B1387" s="21" t="s">
        <v>591</v>
      </c>
      <c r="C1387" s="26" t="s">
        <v>592</v>
      </c>
      <c r="D1387" s="21" t="s">
        <v>1379</v>
      </c>
      <c r="E1387" s="21" t="s">
        <v>2280</v>
      </c>
      <c r="F1387" s="10">
        <v>4</v>
      </c>
      <c r="G1387" s="21" t="s">
        <v>635</v>
      </c>
      <c r="H1387" s="71" t="s">
        <v>636</v>
      </c>
      <c r="I1387" s="21" t="s">
        <v>456</v>
      </c>
      <c r="J1387" s="21" t="s">
        <v>52</v>
      </c>
      <c r="K1387" s="21" t="s">
        <v>29</v>
      </c>
      <c r="L1387" s="10">
        <v>100</v>
      </c>
      <c r="M1387" s="10">
        <v>81</v>
      </c>
      <c r="N1387" s="21" t="s">
        <v>615</v>
      </c>
      <c r="O1387" s="21" t="s">
        <v>604</v>
      </c>
      <c r="P1387" s="21" t="s">
        <v>28</v>
      </c>
      <c r="Q1387" s="21" t="s">
        <v>639</v>
      </c>
      <c r="R1387" s="21" t="s">
        <v>640</v>
      </c>
      <c r="S1387" s="10">
        <v>1</v>
      </c>
      <c r="T1387" s="10">
        <v>64</v>
      </c>
      <c r="U1387" s="10">
        <v>64</v>
      </c>
      <c r="V1387" s="21" t="s">
        <v>31</v>
      </c>
      <c r="W1387" s="21" t="s">
        <v>31</v>
      </c>
      <c r="X1387" s="10"/>
      <c r="Y1387" s="28">
        <f>IF(M1387&lt;25,1,1+(M1387-25)/M1387)</f>
        <v>1.691358024691358</v>
      </c>
      <c r="Z1387" s="10">
        <v>1</v>
      </c>
      <c r="AA1387" s="28">
        <f>U1387*Y1387*Z1387</f>
        <v>108.24691358024691</v>
      </c>
      <c r="AB1387" s="28"/>
      <c r="AC1387" s="28">
        <f>AA1387+AB1387</f>
        <v>108.24691358024691</v>
      </c>
      <c r="AD1387" s="10"/>
    </row>
    <row r="1388" spans="1:30" outlineLevel="2" x14ac:dyDescent="0.15">
      <c r="A1388" s="10">
        <v>2016</v>
      </c>
      <c r="B1388" s="21" t="s">
        <v>692</v>
      </c>
      <c r="C1388" s="26" t="s">
        <v>693</v>
      </c>
      <c r="D1388" s="21" t="s">
        <v>1413</v>
      </c>
      <c r="E1388" s="21" t="s">
        <v>2280</v>
      </c>
      <c r="F1388" s="10">
        <v>4</v>
      </c>
      <c r="G1388" s="21" t="s">
        <v>635</v>
      </c>
      <c r="H1388" s="71" t="s">
        <v>636</v>
      </c>
      <c r="I1388" s="21" t="s">
        <v>456</v>
      </c>
      <c r="J1388" s="21" t="s">
        <v>52</v>
      </c>
      <c r="K1388" s="21" t="s">
        <v>29</v>
      </c>
      <c r="L1388" s="10">
        <v>76</v>
      </c>
      <c r="M1388" s="10">
        <v>86</v>
      </c>
      <c r="N1388" s="21" t="s">
        <v>1880</v>
      </c>
      <c r="O1388" s="21" t="s">
        <v>2168</v>
      </c>
      <c r="P1388" s="21" t="s">
        <v>28</v>
      </c>
      <c r="Q1388" s="21" t="s">
        <v>159</v>
      </c>
      <c r="R1388" s="21" t="s">
        <v>2169</v>
      </c>
      <c r="S1388" s="10">
        <v>1</v>
      </c>
      <c r="T1388" s="10">
        <v>64</v>
      </c>
      <c r="U1388" s="10">
        <v>64</v>
      </c>
      <c r="V1388" s="21" t="s">
        <v>31</v>
      </c>
      <c r="W1388" s="21" t="s">
        <v>31</v>
      </c>
      <c r="X1388" s="10"/>
      <c r="Y1388" s="28">
        <f>IF(M1388&lt;25,1,1+(M1388-25)/M1388)</f>
        <v>1.7093023255813953</v>
      </c>
      <c r="Z1388" s="10">
        <v>1</v>
      </c>
      <c r="AA1388" s="28">
        <f>U1388*Y1388*Z1388</f>
        <v>109.3953488372093</v>
      </c>
      <c r="AB1388" s="28"/>
      <c r="AC1388" s="28">
        <f>AA1388+AB1388</f>
        <v>109.3953488372093</v>
      </c>
      <c r="AD1388" s="10"/>
    </row>
    <row r="1389" spans="1:30" outlineLevel="2" x14ac:dyDescent="0.15">
      <c r="A1389" s="10">
        <v>2016</v>
      </c>
      <c r="B1389" s="21" t="s">
        <v>692</v>
      </c>
      <c r="C1389" s="26" t="s">
        <v>693</v>
      </c>
      <c r="D1389" s="21" t="s">
        <v>1413</v>
      </c>
      <c r="E1389" s="21" t="s">
        <v>2280</v>
      </c>
      <c r="F1389" s="10">
        <v>4</v>
      </c>
      <c r="G1389" s="21" t="s">
        <v>635</v>
      </c>
      <c r="H1389" s="71" t="s">
        <v>636</v>
      </c>
      <c r="I1389" s="21" t="s">
        <v>456</v>
      </c>
      <c r="J1389" s="21" t="s">
        <v>52</v>
      </c>
      <c r="K1389" s="21" t="s">
        <v>29</v>
      </c>
      <c r="L1389" s="10">
        <v>70</v>
      </c>
      <c r="M1389" s="10">
        <v>70</v>
      </c>
      <c r="N1389" s="21" t="s">
        <v>2113</v>
      </c>
      <c r="O1389" s="21" t="s">
        <v>2116</v>
      </c>
      <c r="P1389" s="21" t="s">
        <v>28</v>
      </c>
      <c r="Q1389" s="21" t="s">
        <v>159</v>
      </c>
      <c r="R1389" s="21" t="s">
        <v>2117</v>
      </c>
      <c r="S1389" s="10">
        <v>1</v>
      </c>
      <c r="T1389" s="10">
        <v>64</v>
      </c>
      <c r="U1389" s="10">
        <v>64</v>
      </c>
      <c r="V1389" s="21" t="s">
        <v>31</v>
      </c>
      <c r="W1389" s="21" t="s">
        <v>31</v>
      </c>
      <c r="X1389" s="10"/>
      <c r="Y1389" s="28">
        <f>IF(M1389&lt;25,1,1+(M1389-25)/M1389)</f>
        <v>1.6428571428571428</v>
      </c>
      <c r="Z1389" s="10">
        <v>1</v>
      </c>
      <c r="AA1389" s="28">
        <f>U1389*Y1389*Z1389</f>
        <v>105.14285714285714</v>
      </c>
      <c r="AB1389" s="28"/>
      <c r="AC1389" s="28">
        <f>AA1389+AB1389</f>
        <v>105.14285714285714</v>
      </c>
      <c r="AD1389" s="10"/>
    </row>
    <row r="1390" spans="1:30" outlineLevel="2" x14ac:dyDescent="0.15">
      <c r="A1390" s="57"/>
      <c r="B1390" s="52"/>
      <c r="C1390" s="58"/>
      <c r="D1390" s="52"/>
      <c r="E1390" s="52" t="s">
        <v>2798</v>
      </c>
      <c r="F1390" s="52"/>
      <c r="G1390" s="21" t="s">
        <v>635</v>
      </c>
      <c r="H1390" s="78" t="s">
        <v>3030</v>
      </c>
      <c r="I1390" s="52">
        <v>5</v>
      </c>
      <c r="J1390" s="52"/>
      <c r="K1390" s="52"/>
      <c r="L1390" s="52"/>
      <c r="M1390" s="53">
        <v>10</v>
      </c>
      <c r="N1390" s="53"/>
      <c r="O1390" s="53"/>
      <c r="P1390" s="53"/>
      <c r="Q1390" s="53"/>
      <c r="R1390" s="53"/>
      <c r="S1390" s="53"/>
      <c r="T1390" s="53"/>
      <c r="U1390" s="53"/>
      <c r="V1390" s="53"/>
      <c r="W1390" s="53"/>
      <c r="X1390" s="54"/>
      <c r="Y1390" s="55"/>
      <c r="Z1390" s="54"/>
      <c r="AA1390" s="55"/>
      <c r="AB1390" s="55"/>
      <c r="AC1390" s="55">
        <f>2*M1390</f>
        <v>20</v>
      </c>
      <c r="AD1390" s="54"/>
    </row>
    <row r="1391" spans="1:30" outlineLevel="1" x14ac:dyDescent="0.15">
      <c r="A1391" s="57"/>
      <c r="B1391" s="52"/>
      <c r="C1391" s="58"/>
      <c r="D1391" s="52"/>
      <c r="E1391" s="52"/>
      <c r="F1391" s="52"/>
      <c r="G1391" s="88" t="s">
        <v>3254</v>
      </c>
      <c r="H1391" s="78"/>
      <c r="I1391" s="52"/>
      <c r="J1391" s="52"/>
      <c r="K1391" s="52"/>
      <c r="L1391" s="52"/>
      <c r="M1391" s="53"/>
      <c r="N1391" s="53"/>
      <c r="O1391" s="53"/>
      <c r="P1391" s="53"/>
      <c r="Q1391" s="53"/>
      <c r="R1391" s="53"/>
      <c r="S1391" s="53"/>
      <c r="T1391" s="53"/>
      <c r="U1391" s="53"/>
      <c r="V1391" s="53"/>
      <c r="W1391" s="53"/>
      <c r="X1391" s="54"/>
      <c r="Y1391" s="55"/>
      <c r="Z1391" s="54"/>
      <c r="AA1391" s="55"/>
      <c r="AB1391" s="55"/>
      <c r="AC1391" s="55">
        <f>SUBTOTAL(9,AC1386:AC1390)</f>
        <v>453.9430142971554</v>
      </c>
      <c r="AD1391" s="54"/>
    </row>
    <row r="1392" spans="1:30" outlineLevel="2" x14ac:dyDescent="0.15">
      <c r="A1392" s="10">
        <v>2015</v>
      </c>
      <c r="B1392" s="21" t="s">
        <v>1401</v>
      </c>
      <c r="C1392" s="26" t="s">
        <v>992</v>
      </c>
      <c r="D1392" s="21" t="s">
        <v>1380</v>
      </c>
      <c r="E1392" s="21" t="s">
        <v>139</v>
      </c>
      <c r="F1392" s="10">
        <v>3</v>
      </c>
      <c r="G1392" s="21" t="s">
        <v>161</v>
      </c>
      <c r="H1392" s="71" t="s">
        <v>162</v>
      </c>
      <c r="I1392" s="21" t="s">
        <v>163</v>
      </c>
      <c r="J1392" s="21" t="s">
        <v>24</v>
      </c>
      <c r="K1392" s="21" t="s">
        <v>164</v>
      </c>
      <c r="L1392" s="10">
        <v>50</v>
      </c>
      <c r="M1392" s="10">
        <v>9</v>
      </c>
      <c r="N1392" s="21" t="s">
        <v>1402</v>
      </c>
      <c r="O1392" s="21" t="s">
        <v>143</v>
      </c>
      <c r="P1392" s="21" t="s">
        <v>28</v>
      </c>
      <c r="Q1392" s="21" t="s">
        <v>29</v>
      </c>
      <c r="R1392" s="21" t="s">
        <v>1403</v>
      </c>
      <c r="S1392" s="10">
        <v>1</v>
      </c>
      <c r="T1392" s="10">
        <v>48</v>
      </c>
      <c r="U1392" s="10">
        <v>32</v>
      </c>
      <c r="V1392" s="21" t="s">
        <v>31</v>
      </c>
      <c r="W1392" s="10">
        <v>16</v>
      </c>
      <c r="X1392" s="10"/>
      <c r="Y1392" s="28">
        <f>IF(M1392&lt;25,1,1+(M1392-25)/M1392)</f>
        <v>1</v>
      </c>
      <c r="Z1392" s="10">
        <v>1</v>
      </c>
      <c r="AA1392" s="28"/>
      <c r="AB1392" s="28"/>
      <c r="AC1392" s="28">
        <f>T1392*Z1392</f>
        <v>48</v>
      </c>
      <c r="AD1392" s="10"/>
    </row>
    <row r="1393" spans="1:30" outlineLevel="2" x14ac:dyDescent="0.15">
      <c r="A1393" s="10">
        <v>2016</v>
      </c>
      <c r="B1393" s="21" t="s">
        <v>145</v>
      </c>
      <c r="C1393" s="26" t="s">
        <v>146</v>
      </c>
      <c r="D1393" s="21" t="s">
        <v>1379</v>
      </c>
      <c r="E1393" s="21" t="s">
        <v>2280</v>
      </c>
      <c r="F1393" s="10">
        <v>4</v>
      </c>
      <c r="G1393" s="21" t="s">
        <v>161</v>
      </c>
      <c r="H1393" s="71" t="s">
        <v>162</v>
      </c>
      <c r="I1393" s="21" t="s">
        <v>163</v>
      </c>
      <c r="J1393" s="21" t="s">
        <v>24</v>
      </c>
      <c r="K1393" s="21" t="s">
        <v>164</v>
      </c>
      <c r="L1393" s="10">
        <v>230</v>
      </c>
      <c r="M1393" s="10">
        <v>46</v>
      </c>
      <c r="N1393" s="21" t="s">
        <v>149</v>
      </c>
      <c r="O1393" s="21" t="s">
        <v>165</v>
      </c>
      <c r="P1393" s="21" t="s">
        <v>28</v>
      </c>
      <c r="Q1393" s="21" t="s">
        <v>166</v>
      </c>
      <c r="R1393" s="21" t="s">
        <v>167</v>
      </c>
      <c r="S1393" s="10">
        <v>1</v>
      </c>
      <c r="T1393" s="10">
        <v>64</v>
      </c>
      <c r="U1393" s="10">
        <v>64</v>
      </c>
      <c r="V1393" s="21" t="s">
        <v>31</v>
      </c>
      <c r="W1393" s="21" t="s">
        <v>31</v>
      </c>
      <c r="X1393" s="10"/>
      <c r="Y1393" s="28">
        <f>IF(M1393&lt;25,1,1+(M1393-25)/M1393)</f>
        <v>1.4565217391304348</v>
      </c>
      <c r="Z1393" s="10">
        <v>1</v>
      </c>
      <c r="AA1393" s="28">
        <f>U1393*Y1393*Z1393</f>
        <v>93.217391304347828</v>
      </c>
      <c r="AB1393" s="28"/>
      <c r="AC1393" s="28">
        <f>AA1393+AB1393</f>
        <v>93.217391304347828</v>
      </c>
      <c r="AD1393" s="10"/>
    </row>
    <row r="1394" spans="1:30" outlineLevel="2" x14ac:dyDescent="0.15">
      <c r="A1394" s="10">
        <v>2014</v>
      </c>
      <c r="B1394" s="21" t="s">
        <v>1912</v>
      </c>
      <c r="C1394" s="26" t="s">
        <v>1913</v>
      </c>
      <c r="D1394" s="21" t="s">
        <v>1413</v>
      </c>
      <c r="E1394" s="19" t="s">
        <v>2270</v>
      </c>
      <c r="F1394" s="10">
        <v>2</v>
      </c>
      <c r="G1394" s="21" t="s">
        <v>161</v>
      </c>
      <c r="H1394" s="71" t="s">
        <v>162</v>
      </c>
      <c r="I1394" s="21" t="s">
        <v>163</v>
      </c>
      <c r="J1394" s="21" t="s">
        <v>24</v>
      </c>
      <c r="K1394" s="21" t="s">
        <v>164</v>
      </c>
      <c r="L1394" s="10">
        <v>50</v>
      </c>
      <c r="M1394" s="10">
        <v>47</v>
      </c>
      <c r="N1394" s="21" t="s">
        <v>1387</v>
      </c>
      <c r="O1394" s="21" t="s">
        <v>412</v>
      </c>
      <c r="P1394" s="21" t="s">
        <v>28</v>
      </c>
      <c r="Q1394" s="21" t="s">
        <v>1362</v>
      </c>
      <c r="R1394" s="21" t="s">
        <v>1914</v>
      </c>
      <c r="S1394" s="10">
        <v>1</v>
      </c>
      <c r="T1394" s="10">
        <v>32</v>
      </c>
      <c r="U1394" s="10">
        <v>32</v>
      </c>
      <c r="V1394" s="21" t="s">
        <v>31</v>
      </c>
      <c r="W1394" s="21" t="s">
        <v>31</v>
      </c>
      <c r="X1394" s="10"/>
      <c r="Y1394" s="28">
        <f>IF(M1394&lt;25,1,1+(M1394-25)/M1394)</f>
        <v>1.4680851063829787</v>
      </c>
      <c r="Z1394" s="10">
        <v>1</v>
      </c>
      <c r="AA1394" s="28">
        <f>U1394*Y1394*Z1394</f>
        <v>46.978723404255319</v>
      </c>
      <c r="AB1394" s="28"/>
      <c r="AC1394" s="28">
        <f>AA1394+AB1394</f>
        <v>46.978723404255319</v>
      </c>
      <c r="AD1394" s="10"/>
    </row>
    <row r="1395" spans="1:30" outlineLevel="2" x14ac:dyDescent="0.15">
      <c r="A1395" s="21"/>
      <c r="B1395" s="21"/>
      <c r="C1395" s="21" t="s">
        <v>2646</v>
      </c>
      <c r="D1395" s="21" t="s">
        <v>2580</v>
      </c>
      <c r="E1395" s="21" t="s">
        <v>2581</v>
      </c>
      <c r="F1395" s="21"/>
      <c r="G1395" s="21" t="s">
        <v>161</v>
      </c>
      <c r="H1395" s="71" t="s">
        <v>2649</v>
      </c>
      <c r="I1395" s="21"/>
      <c r="J1395" s="21"/>
      <c r="K1395" s="21"/>
      <c r="L1395" s="21"/>
      <c r="M1395" s="21"/>
      <c r="N1395" s="21"/>
      <c r="O1395" s="21"/>
      <c r="P1395" s="21"/>
      <c r="Q1395" s="21"/>
      <c r="R1395" s="21"/>
      <c r="S1395" s="21"/>
      <c r="T1395" s="21"/>
      <c r="U1395" s="21"/>
      <c r="V1395" s="21"/>
      <c r="W1395" s="21"/>
      <c r="X1395" s="21"/>
      <c r="Y1395" s="21"/>
      <c r="Z1395" s="21"/>
      <c r="AA1395" s="21"/>
      <c r="AB1395" s="21"/>
      <c r="AC1395" s="21">
        <v>22.91</v>
      </c>
      <c r="AD1395" s="21" t="s">
        <v>2745</v>
      </c>
    </row>
    <row r="1396" spans="1:30" outlineLevel="2" x14ac:dyDescent="0.15">
      <c r="A1396" s="10"/>
      <c r="B1396" s="10"/>
      <c r="C1396" s="25"/>
      <c r="D1396" s="10"/>
      <c r="E1396" s="27" t="s">
        <v>2320</v>
      </c>
      <c r="F1396" s="10"/>
      <c r="G1396" s="21" t="s">
        <v>161</v>
      </c>
      <c r="H1396" s="72" t="s">
        <v>162</v>
      </c>
      <c r="I1396" s="10"/>
      <c r="J1396" s="10"/>
      <c r="K1396" s="10"/>
      <c r="L1396" s="10"/>
      <c r="M1396" s="29">
        <v>6</v>
      </c>
      <c r="N1396" s="10"/>
      <c r="O1396" s="10"/>
      <c r="P1396" s="10"/>
      <c r="Q1396" s="10"/>
      <c r="R1396" s="10"/>
      <c r="S1396" s="10"/>
      <c r="T1396" s="10"/>
      <c r="U1396" s="10"/>
      <c r="V1396" s="10"/>
      <c r="W1396" s="10"/>
      <c r="X1396" s="10"/>
      <c r="Y1396" s="28"/>
      <c r="Z1396" s="10"/>
      <c r="AA1396" s="28"/>
      <c r="AB1396" s="28"/>
      <c r="AC1396" s="28">
        <f>M1396*14</f>
        <v>84</v>
      </c>
      <c r="AD1396" s="10"/>
    </row>
    <row r="1397" spans="1:30" outlineLevel="2" x14ac:dyDescent="0.15">
      <c r="A1397" s="10">
        <v>2014</v>
      </c>
      <c r="B1397" s="21" t="s">
        <v>1935</v>
      </c>
      <c r="C1397" s="26" t="s">
        <v>1936</v>
      </c>
      <c r="D1397" s="21" t="s">
        <v>1413</v>
      </c>
      <c r="E1397" s="21" t="s">
        <v>2277</v>
      </c>
      <c r="F1397" s="10">
        <v>2</v>
      </c>
      <c r="G1397" s="21" t="s">
        <v>161</v>
      </c>
      <c r="H1397" s="71" t="s">
        <v>162</v>
      </c>
      <c r="I1397" s="21" t="s">
        <v>163</v>
      </c>
      <c r="J1397" s="21" t="s">
        <v>24</v>
      </c>
      <c r="K1397" s="21" t="s">
        <v>164</v>
      </c>
      <c r="L1397" s="10">
        <v>50</v>
      </c>
      <c r="M1397" s="10">
        <v>50</v>
      </c>
      <c r="N1397" s="21" t="s">
        <v>1598</v>
      </c>
      <c r="O1397" s="21" t="s">
        <v>1937</v>
      </c>
      <c r="P1397" s="21" t="s">
        <v>28</v>
      </c>
      <c r="Q1397" s="21" t="s">
        <v>1362</v>
      </c>
      <c r="R1397" s="21" t="s">
        <v>1938</v>
      </c>
      <c r="S1397" s="10">
        <v>1</v>
      </c>
      <c r="T1397" s="21" t="s">
        <v>31</v>
      </c>
      <c r="U1397" s="21" t="s">
        <v>31</v>
      </c>
      <c r="V1397" s="21" t="s">
        <v>31</v>
      </c>
      <c r="W1397" s="21" t="s">
        <v>31</v>
      </c>
      <c r="X1397" s="10"/>
      <c r="Y1397" s="28">
        <f>IF(M1397&lt;25,1,1+(M1397-25)/M1397)</f>
        <v>1.5</v>
      </c>
      <c r="Z1397" s="10"/>
      <c r="AA1397" s="28"/>
      <c r="AB1397" s="28"/>
      <c r="AC1397" s="28">
        <f>32*Y1397*F1397</f>
        <v>96</v>
      </c>
      <c r="AD1397" s="10"/>
    </row>
    <row r="1398" spans="1:30" outlineLevel="2" x14ac:dyDescent="0.15">
      <c r="A1398" s="10"/>
      <c r="B1398" s="21"/>
      <c r="C1398" s="26"/>
      <c r="D1398" s="21"/>
      <c r="E1398" s="21" t="s">
        <v>2739</v>
      </c>
      <c r="F1398" s="10"/>
      <c r="G1398" s="21" t="s">
        <v>161</v>
      </c>
      <c r="H1398" s="71" t="s">
        <v>162</v>
      </c>
      <c r="I1398" s="21"/>
      <c r="J1398" s="21"/>
      <c r="K1398" s="21"/>
      <c r="L1398" s="10"/>
      <c r="M1398" s="10"/>
      <c r="N1398" s="21"/>
      <c r="O1398" s="21"/>
      <c r="P1398" s="21"/>
      <c r="Q1398" s="21"/>
      <c r="R1398" s="21"/>
      <c r="S1398" s="10"/>
      <c r="T1398" s="21"/>
      <c r="U1398" s="21"/>
      <c r="V1398" s="21"/>
      <c r="W1398" s="21"/>
      <c r="X1398" s="10"/>
      <c r="Y1398" s="28"/>
      <c r="Z1398" s="10"/>
      <c r="AA1398" s="28"/>
      <c r="AB1398" s="28"/>
      <c r="AC1398" s="28">
        <v>15</v>
      </c>
      <c r="AD1398" s="10"/>
    </row>
    <row r="1399" spans="1:30" outlineLevel="2" x14ac:dyDescent="0.15">
      <c r="A1399" s="10">
        <v>2014</v>
      </c>
      <c r="B1399" s="21" t="s">
        <v>1347</v>
      </c>
      <c r="C1399" s="26" t="s">
        <v>1348</v>
      </c>
      <c r="D1399" s="21" t="s">
        <v>1379</v>
      </c>
      <c r="E1399" s="19" t="s">
        <v>2530</v>
      </c>
      <c r="F1399" s="10" t="s">
        <v>2531</v>
      </c>
      <c r="G1399" s="21" t="s">
        <v>161</v>
      </c>
      <c r="H1399" s="71" t="s">
        <v>162</v>
      </c>
      <c r="I1399" s="21"/>
      <c r="J1399" s="21"/>
      <c r="K1399" s="21"/>
      <c r="L1399" s="10"/>
      <c r="M1399" s="10">
        <v>6</v>
      </c>
      <c r="N1399" s="21"/>
      <c r="O1399" s="21"/>
      <c r="P1399" s="21"/>
      <c r="Q1399" s="21"/>
      <c r="R1399" s="21"/>
      <c r="S1399" s="10"/>
      <c r="T1399" s="21"/>
      <c r="U1399" s="21"/>
      <c r="V1399" s="21"/>
      <c r="W1399" s="21"/>
      <c r="X1399" s="10"/>
      <c r="Y1399" s="28">
        <f>IF(M1399&lt;25,1,1+(M1399-25)/M1399)</f>
        <v>1</v>
      </c>
      <c r="Z1399" s="10"/>
      <c r="AA1399" s="28"/>
      <c r="AB1399" s="28"/>
      <c r="AC1399" s="28">
        <f>0.3*13*M1399</f>
        <v>23.4</v>
      </c>
      <c r="AD1399" s="10"/>
    </row>
    <row r="1400" spans="1:30" outlineLevel="2" x14ac:dyDescent="0.15">
      <c r="A1400" s="57"/>
      <c r="B1400" s="52"/>
      <c r="C1400" s="58"/>
      <c r="D1400" s="52"/>
      <c r="E1400" s="52" t="s">
        <v>2798</v>
      </c>
      <c r="F1400" s="52"/>
      <c r="G1400" s="21" t="s">
        <v>161</v>
      </c>
      <c r="H1400" s="78" t="s">
        <v>3031</v>
      </c>
      <c r="I1400" s="52">
        <v>5</v>
      </c>
      <c r="J1400" s="52"/>
      <c r="K1400" s="52"/>
      <c r="L1400" s="52"/>
      <c r="M1400" s="53">
        <v>18</v>
      </c>
      <c r="N1400" s="53"/>
      <c r="O1400" s="53"/>
      <c r="P1400" s="53"/>
      <c r="Q1400" s="53"/>
      <c r="R1400" s="53"/>
      <c r="S1400" s="53"/>
      <c r="T1400" s="53"/>
      <c r="U1400" s="53"/>
      <c r="V1400" s="53"/>
      <c r="W1400" s="53"/>
      <c r="X1400" s="54"/>
      <c r="Y1400" s="55"/>
      <c r="Z1400" s="54"/>
      <c r="AA1400" s="55"/>
      <c r="AB1400" s="55"/>
      <c r="AC1400" s="55">
        <f>2*M1400</f>
        <v>36</v>
      </c>
      <c r="AD1400" s="54"/>
    </row>
    <row r="1401" spans="1:30" outlineLevel="1" x14ac:dyDescent="0.15">
      <c r="A1401" s="57"/>
      <c r="B1401" s="52"/>
      <c r="C1401" s="58"/>
      <c r="D1401" s="52"/>
      <c r="E1401" s="52"/>
      <c r="F1401" s="52"/>
      <c r="G1401" s="88" t="s">
        <v>3255</v>
      </c>
      <c r="H1401" s="78"/>
      <c r="I1401" s="52"/>
      <c r="J1401" s="52"/>
      <c r="K1401" s="52"/>
      <c r="L1401" s="52"/>
      <c r="M1401" s="53"/>
      <c r="N1401" s="53"/>
      <c r="O1401" s="53"/>
      <c r="P1401" s="53"/>
      <c r="Q1401" s="53"/>
      <c r="R1401" s="53"/>
      <c r="S1401" s="53"/>
      <c r="T1401" s="53"/>
      <c r="U1401" s="53"/>
      <c r="V1401" s="53"/>
      <c r="W1401" s="53"/>
      <c r="X1401" s="54"/>
      <c r="Y1401" s="55"/>
      <c r="Z1401" s="54"/>
      <c r="AA1401" s="55"/>
      <c r="AB1401" s="55"/>
      <c r="AC1401" s="55">
        <f>SUBTOTAL(9,AC1392:AC1400)</f>
        <v>465.50611470860315</v>
      </c>
      <c r="AD1401" s="54"/>
    </row>
    <row r="1402" spans="1:30" outlineLevel="2" x14ac:dyDescent="0.15">
      <c r="A1402" s="10">
        <v>2015</v>
      </c>
      <c r="B1402" s="21" t="s">
        <v>991</v>
      </c>
      <c r="C1402" s="26" t="s">
        <v>992</v>
      </c>
      <c r="D1402" s="21" t="s">
        <v>1379</v>
      </c>
      <c r="E1402" s="21" t="s">
        <v>2290</v>
      </c>
      <c r="F1402" s="10">
        <v>3</v>
      </c>
      <c r="G1402" s="21" t="s">
        <v>996</v>
      </c>
      <c r="H1402" s="71" t="s">
        <v>997</v>
      </c>
      <c r="I1402" s="21" t="s">
        <v>41</v>
      </c>
      <c r="J1402" s="21" t="s">
        <v>24</v>
      </c>
      <c r="K1402" s="21" t="s">
        <v>45</v>
      </c>
      <c r="L1402" s="10">
        <v>34</v>
      </c>
      <c r="M1402" s="10">
        <v>48</v>
      </c>
      <c r="N1402" s="21" t="s">
        <v>781</v>
      </c>
      <c r="O1402" s="21" t="s">
        <v>92</v>
      </c>
      <c r="P1402" s="21" t="s">
        <v>28</v>
      </c>
      <c r="Q1402" s="21" t="s">
        <v>260</v>
      </c>
      <c r="R1402" s="21" t="s">
        <v>998</v>
      </c>
      <c r="S1402" s="10">
        <v>1</v>
      </c>
      <c r="T1402" s="10">
        <v>48</v>
      </c>
      <c r="U1402" s="10">
        <v>40</v>
      </c>
      <c r="V1402" s="21" t="s">
        <v>31</v>
      </c>
      <c r="W1402" s="10">
        <v>8</v>
      </c>
      <c r="X1402" s="27">
        <v>1</v>
      </c>
      <c r="Y1402" s="28">
        <f>IF(M1402&lt;25,1,1+(M1402-25)/M1402)</f>
        <v>1.4791666666666667</v>
      </c>
      <c r="Z1402" s="10">
        <v>1</v>
      </c>
      <c r="AA1402" s="28">
        <f>U1402*Y1402*Z1402</f>
        <v>59.166666666666671</v>
      </c>
      <c r="AB1402" s="28">
        <f>X1402*W1402*Y1402</f>
        <v>11.833333333333334</v>
      </c>
      <c r="AC1402" s="28">
        <f>AA1402+AB1402</f>
        <v>71</v>
      </c>
      <c r="AD1402" s="10"/>
    </row>
    <row r="1403" spans="1:30" outlineLevel="2" x14ac:dyDescent="0.15">
      <c r="A1403" s="21"/>
      <c r="B1403" s="21"/>
      <c r="C1403" s="21" t="s">
        <v>2691</v>
      </c>
      <c r="D1403" s="21" t="s">
        <v>2580</v>
      </c>
      <c r="E1403" s="21" t="s">
        <v>2581</v>
      </c>
      <c r="F1403" s="21"/>
      <c r="G1403" s="21" t="s">
        <v>996</v>
      </c>
      <c r="H1403" s="71" t="s">
        <v>2693</v>
      </c>
      <c r="I1403" s="21"/>
      <c r="J1403" s="21"/>
      <c r="K1403" s="21"/>
      <c r="L1403" s="21"/>
      <c r="M1403" s="21"/>
      <c r="N1403" s="21"/>
      <c r="O1403" s="21"/>
      <c r="P1403" s="21"/>
      <c r="Q1403" s="21"/>
      <c r="R1403" s="21"/>
      <c r="S1403" s="21"/>
      <c r="T1403" s="21"/>
      <c r="U1403" s="21"/>
      <c r="V1403" s="21"/>
      <c r="W1403" s="21"/>
      <c r="X1403" s="21"/>
      <c r="Y1403" s="21"/>
      <c r="Z1403" s="21"/>
      <c r="AA1403" s="21"/>
      <c r="AB1403" s="21" t="s">
        <v>29</v>
      </c>
      <c r="AC1403" s="21">
        <v>22.48</v>
      </c>
      <c r="AD1403" s="21" t="s">
        <v>2745</v>
      </c>
    </row>
    <row r="1404" spans="1:30" outlineLevel="2" x14ac:dyDescent="0.15">
      <c r="A1404" s="10">
        <v>2014</v>
      </c>
      <c r="B1404" s="21" t="s">
        <v>1347</v>
      </c>
      <c r="C1404" s="26" t="s">
        <v>1348</v>
      </c>
      <c r="D1404" s="21" t="s">
        <v>1379</v>
      </c>
      <c r="E1404" s="19" t="s">
        <v>2530</v>
      </c>
      <c r="F1404" s="10" t="s">
        <v>2531</v>
      </c>
      <c r="G1404" s="21" t="s">
        <v>996</v>
      </c>
      <c r="H1404" s="71" t="s">
        <v>2693</v>
      </c>
      <c r="I1404" s="21"/>
      <c r="J1404" s="21"/>
      <c r="K1404" s="21"/>
      <c r="L1404" s="10"/>
      <c r="M1404" s="10">
        <v>2</v>
      </c>
      <c r="N1404" s="21"/>
      <c r="O1404" s="21"/>
      <c r="P1404" s="21"/>
      <c r="Q1404" s="21"/>
      <c r="R1404" s="21"/>
      <c r="S1404" s="10"/>
      <c r="T1404" s="21"/>
      <c r="U1404" s="21"/>
      <c r="V1404" s="21"/>
      <c r="W1404" s="21"/>
      <c r="X1404" s="10"/>
      <c r="Y1404" s="28">
        <f>IF(M1404&lt;25,1,1+(M1404-25)/M1404)</f>
        <v>1</v>
      </c>
      <c r="Z1404" s="10"/>
      <c r="AA1404" s="28"/>
      <c r="AB1404" s="28"/>
      <c r="AC1404" s="28">
        <f>0.3*13*M1404</f>
        <v>7.8</v>
      </c>
      <c r="AD1404" s="10"/>
    </row>
    <row r="1405" spans="1:30" outlineLevel="2" x14ac:dyDescent="0.15">
      <c r="A1405" s="57"/>
      <c r="B1405" s="52"/>
      <c r="C1405" s="58"/>
      <c r="D1405" s="52"/>
      <c r="E1405" s="52" t="s">
        <v>2798</v>
      </c>
      <c r="F1405" s="52"/>
      <c r="G1405" s="21" t="s">
        <v>996</v>
      </c>
      <c r="H1405" s="78" t="s">
        <v>3032</v>
      </c>
      <c r="I1405" s="52">
        <v>5</v>
      </c>
      <c r="J1405" s="52"/>
      <c r="K1405" s="52"/>
      <c r="L1405" s="52"/>
      <c r="M1405" s="53">
        <v>18</v>
      </c>
      <c r="N1405" s="53"/>
      <c r="O1405" s="53"/>
      <c r="P1405" s="53"/>
      <c r="Q1405" s="53"/>
      <c r="R1405" s="53"/>
      <c r="S1405" s="53"/>
      <c r="T1405" s="53"/>
      <c r="U1405" s="53"/>
      <c r="V1405" s="53"/>
      <c r="W1405" s="53"/>
      <c r="X1405" s="54"/>
      <c r="Y1405" s="55"/>
      <c r="Z1405" s="54"/>
      <c r="AA1405" s="55"/>
      <c r="AB1405" s="55"/>
      <c r="AC1405" s="55">
        <f>2*M1405</f>
        <v>36</v>
      </c>
      <c r="AD1405" s="54"/>
    </row>
    <row r="1406" spans="1:30" outlineLevel="1" x14ac:dyDescent="0.15">
      <c r="A1406" s="57"/>
      <c r="B1406" s="52"/>
      <c r="C1406" s="58"/>
      <c r="D1406" s="52"/>
      <c r="E1406" s="52"/>
      <c r="F1406" s="52"/>
      <c r="G1406" s="88" t="s">
        <v>3256</v>
      </c>
      <c r="H1406" s="78"/>
      <c r="I1406" s="52"/>
      <c r="J1406" s="52"/>
      <c r="K1406" s="52"/>
      <c r="L1406" s="52"/>
      <c r="M1406" s="53"/>
      <c r="N1406" s="53"/>
      <c r="O1406" s="53"/>
      <c r="P1406" s="53"/>
      <c r="Q1406" s="53"/>
      <c r="R1406" s="53"/>
      <c r="S1406" s="53"/>
      <c r="T1406" s="53"/>
      <c r="U1406" s="53"/>
      <c r="V1406" s="53"/>
      <c r="W1406" s="53"/>
      <c r="X1406" s="54"/>
      <c r="Y1406" s="55"/>
      <c r="Z1406" s="54"/>
      <c r="AA1406" s="55"/>
      <c r="AB1406" s="55"/>
      <c r="AC1406" s="55">
        <f>SUBTOTAL(9,AC1402:AC1405)</f>
        <v>137.28</v>
      </c>
      <c r="AD1406" s="54"/>
    </row>
    <row r="1407" spans="1:30" outlineLevel="2" x14ac:dyDescent="0.15">
      <c r="A1407" s="10">
        <v>2015</v>
      </c>
      <c r="B1407" s="21" t="s">
        <v>662</v>
      </c>
      <c r="C1407" s="26" t="s">
        <v>663</v>
      </c>
      <c r="D1407" s="21" t="s">
        <v>1379</v>
      </c>
      <c r="E1407" s="21" t="s">
        <v>2280</v>
      </c>
      <c r="F1407" s="10">
        <v>3</v>
      </c>
      <c r="G1407" s="21" t="s">
        <v>668</v>
      </c>
      <c r="H1407" s="71" t="s">
        <v>669</v>
      </c>
      <c r="I1407" s="21" t="s">
        <v>23</v>
      </c>
      <c r="J1407" s="21" t="s">
        <v>24</v>
      </c>
      <c r="K1407" s="21" t="s">
        <v>45</v>
      </c>
      <c r="L1407" s="10">
        <v>47</v>
      </c>
      <c r="M1407" s="10">
        <v>38</v>
      </c>
      <c r="N1407" s="21" t="s">
        <v>287</v>
      </c>
      <c r="O1407" s="21" t="s">
        <v>670</v>
      </c>
      <c r="P1407" s="21" t="s">
        <v>28</v>
      </c>
      <c r="Q1407" s="21" t="s">
        <v>217</v>
      </c>
      <c r="R1407" s="21" t="s">
        <v>671</v>
      </c>
      <c r="S1407" s="10">
        <v>1</v>
      </c>
      <c r="T1407" s="10">
        <v>48</v>
      </c>
      <c r="U1407" s="10">
        <v>48</v>
      </c>
      <c r="V1407" s="21" t="s">
        <v>31</v>
      </c>
      <c r="W1407" s="21" t="s">
        <v>31</v>
      </c>
      <c r="X1407" s="10"/>
      <c r="Y1407" s="28">
        <f>IF(M1407&lt;25,1,1+(M1407-25)/M1407)</f>
        <v>1.3421052631578947</v>
      </c>
      <c r="Z1407" s="10">
        <v>1</v>
      </c>
      <c r="AA1407" s="28">
        <f>U1407*Y1407*Z1407</f>
        <v>64.421052631578945</v>
      </c>
      <c r="AB1407" s="28"/>
      <c r="AC1407" s="28">
        <f>AA1407+AB1407</f>
        <v>64.421052631578945</v>
      </c>
      <c r="AD1407" s="10"/>
    </row>
    <row r="1408" spans="1:30" outlineLevel="2" x14ac:dyDescent="0.15">
      <c r="A1408" s="10">
        <v>2014</v>
      </c>
      <c r="B1408" s="21" t="s">
        <v>1485</v>
      </c>
      <c r="C1408" s="26" t="s">
        <v>1486</v>
      </c>
      <c r="D1408" s="21" t="s">
        <v>1413</v>
      </c>
      <c r="E1408" s="21" t="s">
        <v>2280</v>
      </c>
      <c r="F1408" s="10">
        <v>3</v>
      </c>
      <c r="G1408" s="21" t="s">
        <v>668</v>
      </c>
      <c r="H1408" s="71" t="s">
        <v>669</v>
      </c>
      <c r="I1408" s="21" t="s">
        <v>23</v>
      </c>
      <c r="J1408" s="21" t="s">
        <v>24</v>
      </c>
      <c r="K1408" s="21" t="s">
        <v>45</v>
      </c>
      <c r="L1408" s="10">
        <v>30</v>
      </c>
      <c r="M1408" s="10">
        <v>20</v>
      </c>
      <c r="N1408" s="21" t="s">
        <v>1425</v>
      </c>
      <c r="O1408" s="21" t="s">
        <v>512</v>
      </c>
      <c r="P1408" s="21" t="s">
        <v>28</v>
      </c>
      <c r="Q1408" s="21" t="s">
        <v>1357</v>
      </c>
      <c r="R1408" s="21" t="s">
        <v>1509</v>
      </c>
      <c r="S1408" s="10">
        <v>1</v>
      </c>
      <c r="T1408" s="10">
        <v>48</v>
      </c>
      <c r="U1408" s="10">
        <v>48</v>
      </c>
      <c r="V1408" s="21" t="s">
        <v>31</v>
      </c>
      <c r="W1408" s="21" t="s">
        <v>31</v>
      </c>
      <c r="X1408" s="10"/>
      <c r="Y1408" s="28">
        <f>IF(M1408&lt;25,1,1+(M1408-25)/M1408)</f>
        <v>1</v>
      </c>
      <c r="Z1408" s="10">
        <v>1</v>
      </c>
      <c r="AA1408" s="28">
        <f>U1408*Y1408*Z1408</f>
        <v>48</v>
      </c>
      <c r="AB1408" s="28"/>
      <c r="AC1408" s="28">
        <f>AA1408+AB1408</f>
        <v>48</v>
      </c>
      <c r="AD1408" s="10"/>
    </row>
    <row r="1409" spans="1:30" outlineLevel="2" x14ac:dyDescent="0.15">
      <c r="A1409" s="21"/>
      <c r="B1409" s="21"/>
      <c r="C1409" s="21" t="s">
        <v>2644</v>
      </c>
      <c r="D1409" s="21" t="s">
        <v>2580</v>
      </c>
      <c r="E1409" s="21" t="s">
        <v>2581</v>
      </c>
      <c r="F1409" s="21"/>
      <c r="G1409" s="21" t="s">
        <v>668</v>
      </c>
      <c r="H1409" s="71" t="s">
        <v>2645</v>
      </c>
      <c r="I1409" s="21"/>
      <c r="J1409" s="21"/>
      <c r="K1409" s="21"/>
      <c r="L1409" s="21"/>
      <c r="M1409" s="21"/>
      <c r="N1409" s="21"/>
      <c r="O1409" s="21"/>
      <c r="P1409" s="21"/>
      <c r="Q1409" s="21"/>
      <c r="R1409" s="21"/>
      <c r="S1409" s="21"/>
      <c r="T1409" s="21"/>
      <c r="U1409" s="21"/>
      <c r="V1409" s="21"/>
      <c r="W1409" s="21"/>
      <c r="X1409" s="21"/>
      <c r="Y1409" s="21"/>
      <c r="Z1409" s="21"/>
      <c r="AA1409" s="21"/>
      <c r="AB1409" s="21" t="s">
        <v>29</v>
      </c>
      <c r="AC1409" s="21">
        <v>17.71</v>
      </c>
      <c r="AD1409" s="21" t="s">
        <v>2745</v>
      </c>
    </row>
    <row r="1410" spans="1:30" outlineLevel="2" x14ac:dyDescent="0.15">
      <c r="A1410" s="21"/>
      <c r="B1410" s="21"/>
      <c r="C1410" s="21" t="s">
        <v>1442</v>
      </c>
      <c r="D1410" s="21" t="s">
        <v>1380</v>
      </c>
      <c r="E1410" s="21" t="s">
        <v>2578</v>
      </c>
      <c r="F1410" s="21"/>
      <c r="G1410" s="21" t="s">
        <v>668</v>
      </c>
      <c r="H1410" s="71" t="s">
        <v>669</v>
      </c>
      <c r="I1410" s="21"/>
      <c r="J1410" s="21"/>
      <c r="K1410" s="21"/>
      <c r="L1410" s="21"/>
      <c r="M1410" s="21"/>
      <c r="N1410" s="21"/>
      <c r="O1410" s="21"/>
      <c r="P1410" s="21"/>
      <c r="Q1410" s="21"/>
      <c r="R1410" s="21"/>
      <c r="S1410" s="21"/>
      <c r="T1410" s="21"/>
      <c r="U1410" s="21"/>
      <c r="V1410" s="21"/>
      <c r="W1410" s="21"/>
      <c r="X1410" s="21"/>
      <c r="Y1410" s="21"/>
      <c r="Z1410" s="21"/>
      <c r="AA1410" s="21"/>
      <c r="AB1410" s="21"/>
      <c r="AC1410" s="21">
        <v>16</v>
      </c>
      <c r="AD1410" s="21" t="s">
        <v>2745</v>
      </c>
    </row>
    <row r="1411" spans="1:30" outlineLevel="2" x14ac:dyDescent="0.15">
      <c r="A1411" s="10"/>
      <c r="B1411" s="10"/>
      <c r="C1411" s="25"/>
      <c r="D1411" s="10"/>
      <c r="E1411" s="27" t="s">
        <v>2320</v>
      </c>
      <c r="F1411" s="10"/>
      <c r="G1411" s="21" t="s">
        <v>668</v>
      </c>
      <c r="H1411" s="72" t="s">
        <v>669</v>
      </c>
      <c r="I1411" s="10"/>
      <c r="J1411" s="10"/>
      <c r="K1411" s="10"/>
      <c r="L1411" s="10"/>
      <c r="M1411" s="29">
        <v>6</v>
      </c>
      <c r="N1411" s="10"/>
      <c r="O1411" s="10"/>
      <c r="P1411" s="10"/>
      <c r="Q1411" s="10"/>
      <c r="R1411" s="10"/>
      <c r="S1411" s="10"/>
      <c r="T1411" s="10"/>
      <c r="U1411" s="10"/>
      <c r="V1411" s="10"/>
      <c r="W1411" s="10"/>
      <c r="X1411" s="10"/>
      <c r="Y1411" s="28"/>
      <c r="Z1411" s="10"/>
      <c r="AA1411" s="28"/>
      <c r="AB1411" s="28"/>
      <c r="AC1411" s="28">
        <f>M1411*14</f>
        <v>84</v>
      </c>
      <c r="AD1411" s="10"/>
    </row>
    <row r="1412" spans="1:30" outlineLevel="2" x14ac:dyDescent="0.15">
      <c r="A1412" s="57"/>
      <c r="B1412" s="52"/>
      <c r="C1412" s="58"/>
      <c r="D1412" s="52"/>
      <c r="E1412" s="52" t="s">
        <v>2798</v>
      </c>
      <c r="F1412" s="52"/>
      <c r="G1412" s="21" t="s">
        <v>668</v>
      </c>
      <c r="H1412" s="78" t="s">
        <v>3033</v>
      </c>
      <c r="I1412" s="52">
        <v>5</v>
      </c>
      <c r="J1412" s="52"/>
      <c r="K1412" s="52"/>
      <c r="L1412" s="52"/>
      <c r="M1412" s="53">
        <v>12</v>
      </c>
      <c r="N1412" s="53"/>
      <c r="O1412" s="53"/>
      <c r="P1412" s="53"/>
      <c r="Q1412" s="53"/>
      <c r="R1412" s="53"/>
      <c r="S1412" s="53"/>
      <c r="T1412" s="53"/>
      <c r="U1412" s="53"/>
      <c r="V1412" s="53"/>
      <c r="W1412" s="53"/>
      <c r="X1412" s="54"/>
      <c r="Y1412" s="55"/>
      <c r="Z1412" s="54"/>
      <c r="AA1412" s="55"/>
      <c r="AB1412" s="55"/>
      <c r="AC1412" s="55">
        <f>2*M1412</f>
        <v>24</v>
      </c>
      <c r="AD1412" s="54"/>
    </row>
    <row r="1413" spans="1:30" outlineLevel="1" x14ac:dyDescent="0.15">
      <c r="A1413" s="57"/>
      <c r="B1413" s="52"/>
      <c r="C1413" s="58"/>
      <c r="D1413" s="52"/>
      <c r="E1413" s="52"/>
      <c r="F1413" s="52"/>
      <c r="G1413" s="88" t="s">
        <v>3257</v>
      </c>
      <c r="H1413" s="78"/>
      <c r="I1413" s="52"/>
      <c r="J1413" s="52"/>
      <c r="K1413" s="52"/>
      <c r="L1413" s="52"/>
      <c r="M1413" s="53"/>
      <c r="N1413" s="53"/>
      <c r="O1413" s="53"/>
      <c r="P1413" s="53"/>
      <c r="Q1413" s="53"/>
      <c r="R1413" s="53"/>
      <c r="S1413" s="53"/>
      <c r="T1413" s="53"/>
      <c r="U1413" s="53"/>
      <c r="V1413" s="53"/>
      <c r="W1413" s="53"/>
      <c r="X1413" s="54"/>
      <c r="Y1413" s="55"/>
      <c r="Z1413" s="54"/>
      <c r="AA1413" s="55"/>
      <c r="AB1413" s="55"/>
      <c r="AC1413" s="55">
        <f>SUBTOTAL(9,AC1407:AC1412)</f>
        <v>254.13105263157894</v>
      </c>
      <c r="AD1413" s="54"/>
    </row>
    <row r="1414" spans="1:30" outlineLevel="2" x14ac:dyDescent="0.15">
      <c r="A1414" s="10">
        <v>2017</v>
      </c>
      <c r="B1414" s="21" t="s">
        <v>1328</v>
      </c>
      <c r="C1414" s="26" t="s">
        <v>1329</v>
      </c>
      <c r="D1414" s="21" t="s">
        <v>1379</v>
      </c>
      <c r="E1414" s="21" t="s">
        <v>2281</v>
      </c>
      <c r="F1414" s="10">
        <v>3</v>
      </c>
      <c r="G1414" s="21" t="s">
        <v>1330</v>
      </c>
      <c r="H1414" s="71" t="s">
        <v>1331</v>
      </c>
      <c r="I1414" s="21" t="s">
        <v>163</v>
      </c>
      <c r="J1414" s="21" t="s">
        <v>24</v>
      </c>
      <c r="K1414" s="21" t="s">
        <v>25</v>
      </c>
      <c r="L1414" s="10">
        <v>35</v>
      </c>
      <c r="M1414" s="10">
        <v>31</v>
      </c>
      <c r="N1414" s="21" t="s">
        <v>303</v>
      </c>
      <c r="O1414" s="21" t="s">
        <v>241</v>
      </c>
      <c r="P1414" s="21" t="s">
        <v>28</v>
      </c>
      <c r="Q1414" s="21" t="s">
        <v>37</v>
      </c>
      <c r="R1414" s="21" t="s">
        <v>1332</v>
      </c>
      <c r="S1414" s="10">
        <v>1</v>
      </c>
      <c r="T1414" s="10">
        <v>48</v>
      </c>
      <c r="U1414" s="10">
        <v>48</v>
      </c>
      <c r="V1414" s="21" t="s">
        <v>31</v>
      </c>
      <c r="W1414" s="21" t="s">
        <v>31</v>
      </c>
      <c r="X1414" s="10"/>
      <c r="Y1414" s="28">
        <f>IF(M1414&lt;25,1,1+(M1414-25)/M1414)</f>
        <v>1.1935483870967742</v>
      </c>
      <c r="Z1414" s="10">
        <v>2</v>
      </c>
      <c r="AA1414" s="28">
        <f>U1414*Y1414*Z1414</f>
        <v>114.58064516129033</v>
      </c>
      <c r="AB1414" s="28"/>
      <c r="AC1414" s="28">
        <f>AA1414+AB1414</f>
        <v>114.58064516129033</v>
      </c>
      <c r="AD1414" s="10"/>
    </row>
    <row r="1415" spans="1:30" outlineLevel="2" x14ac:dyDescent="0.15">
      <c r="A1415" s="10">
        <v>2014</v>
      </c>
      <c r="B1415" s="21" t="s">
        <v>1418</v>
      </c>
      <c r="C1415" s="26" t="s">
        <v>1419</v>
      </c>
      <c r="D1415" s="21" t="s">
        <v>1413</v>
      </c>
      <c r="E1415" s="21" t="s">
        <v>2294</v>
      </c>
      <c r="F1415" s="10">
        <v>2</v>
      </c>
      <c r="G1415" s="21" t="s">
        <v>1330</v>
      </c>
      <c r="H1415" s="71" t="s">
        <v>1331</v>
      </c>
      <c r="I1415" s="21" t="s">
        <v>163</v>
      </c>
      <c r="J1415" s="21" t="s">
        <v>24</v>
      </c>
      <c r="K1415" s="21" t="s">
        <v>25</v>
      </c>
      <c r="L1415" s="10">
        <v>28</v>
      </c>
      <c r="M1415" s="10">
        <v>11</v>
      </c>
      <c r="N1415" s="21" t="s">
        <v>1420</v>
      </c>
      <c r="O1415" s="21" t="s">
        <v>232</v>
      </c>
      <c r="P1415" s="21" t="s">
        <v>28</v>
      </c>
      <c r="Q1415" s="21" t="s">
        <v>1351</v>
      </c>
      <c r="R1415" s="21" t="s">
        <v>1421</v>
      </c>
      <c r="S1415" s="10">
        <v>1</v>
      </c>
      <c r="T1415" s="10">
        <v>32</v>
      </c>
      <c r="U1415" s="10">
        <v>30</v>
      </c>
      <c r="V1415" s="10">
        <v>2</v>
      </c>
      <c r="W1415" s="21" t="s">
        <v>31</v>
      </c>
      <c r="X1415" s="10"/>
      <c r="Y1415" s="28">
        <f>IF(M1415&lt;25,1,1+(M1415-25)/M1415)</f>
        <v>1</v>
      </c>
      <c r="Z1415" s="10">
        <v>1.2</v>
      </c>
      <c r="AA1415" s="28">
        <f>T1415*Y1415*Z1415</f>
        <v>38.4</v>
      </c>
      <c r="AB1415" s="28"/>
      <c r="AC1415" s="28">
        <f>AA1415+AB1415</f>
        <v>38.4</v>
      </c>
      <c r="AD1415" s="10"/>
    </row>
    <row r="1416" spans="1:30" outlineLevel="2" x14ac:dyDescent="0.15">
      <c r="A1416" s="10"/>
      <c r="B1416" s="10"/>
      <c r="C1416" s="25"/>
      <c r="D1416" s="10"/>
      <c r="E1416" s="27" t="s">
        <v>2320</v>
      </c>
      <c r="F1416" s="10"/>
      <c r="G1416" s="21" t="s">
        <v>1330</v>
      </c>
      <c r="H1416" s="72" t="s">
        <v>1331</v>
      </c>
      <c r="I1416" s="10"/>
      <c r="J1416" s="10"/>
      <c r="K1416" s="10"/>
      <c r="L1416" s="10"/>
      <c r="M1416" s="29">
        <v>4</v>
      </c>
      <c r="N1416" s="10"/>
      <c r="O1416" s="10"/>
      <c r="P1416" s="10"/>
      <c r="Q1416" s="10"/>
      <c r="R1416" s="10"/>
      <c r="S1416" s="10"/>
      <c r="T1416" s="10"/>
      <c r="U1416" s="10"/>
      <c r="V1416" s="10"/>
      <c r="W1416" s="10"/>
      <c r="X1416" s="10"/>
      <c r="Y1416" s="28"/>
      <c r="Z1416" s="10"/>
      <c r="AA1416" s="28"/>
      <c r="AB1416" s="28"/>
      <c r="AC1416" s="28">
        <f>M1416*14</f>
        <v>56</v>
      </c>
      <c r="AD1416" s="10"/>
    </row>
    <row r="1417" spans="1:30" outlineLevel="2" x14ac:dyDescent="0.15">
      <c r="A1417" s="57"/>
      <c r="B1417" s="52"/>
      <c r="C1417" s="58"/>
      <c r="D1417" s="52"/>
      <c r="E1417" s="52" t="s">
        <v>2798</v>
      </c>
      <c r="F1417" s="52"/>
      <c r="G1417" s="21" t="s">
        <v>1330</v>
      </c>
      <c r="H1417" s="78" t="s">
        <v>3034</v>
      </c>
      <c r="I1417" s="52">
        <v>5</v>
      </c>
      <c r="J1417" s="52"/>
      <c r="K1417" s="52"/>
      <c r="L1417" s="52"/>
      <c r="M1417" s="53">
        <v>12</v>
      </c>
      <c r="N1417" s="53"/>
      <c r="O1417" s="53"/>
      <c r="P1417" s="53"/>
      <c r="Q1417" s="53"/>
      <c r="R1417" s="53"/>
      <c r="S1417" s="53"/>
      <c r="T1417" s="53"/>
      <c r="U1417" s="53"/>
      <c r="V1417" s="53"/>
      <c r="W1417" s="53"/>
      <c r="X1417" s="54"/>
      <c r="Y1417" s="55"/>
      <c r="Z1417" s="54"/>
      <c r="AA1417" s="55"/>
      <c r="AB1417" s="55"/>
      <c r="AC1417" s="55">
        <f>2*M1417</f>
        <v>24</v>
      </c>
      <c r="AD1417" s="54"/>
    </row>
    <row r="1418" spans="1:30" outlineLevel="1" x14ac:dyDescent="0.15">
      <c r="A1418" s="57"/>
      <c r="B1418" s="52"/>
      <c r="C1418" s="58"/>
      <c r="D1418" s="52"/>
      <c r="E1418" s="52"/>
      <c r="F1418" s="52"/>
      <c r="G1418" s="88" t="s">
        <v>3258</v>
      </c>
      <c r="H1418" s="78"/>
      <c r="I1418" s="52"/>
      <c r="J1418" s="52"/>
      <c r="K1418" s="52"/>
      <c r="L1418" s="52"/>
      <c r="M1418" s="53"/>
      <c r="N1418" s="53"/>
      <c r="O1418" s="53"/>
      <c r="P1418" s="53"/>
      <c r="Q1418" s="53"/>
      <c r="R1418" s="53"/>
      <c r="S1418" s="53"/>
      <c r="T1418" s="53"/>
      <c r="U1418" s="53"/>
      <c r="V1418" s="53"/>
      <c r="W1418" s="53"/>
      <c r="X1418" s="54"/>
      <c r="Y1418" s="55"/>
      <c r="Z1418" s="54"/>
      <c r="AA1418" s="55"/>
      <c r="AB1418" s="55"/>
      <c r="AC1418" s="55">
        <f>SUBTOTAL(9,AC1414:AC1417)</f>
        <v>232.98064516129034</v>
      </c>
      <c r="AD1418" s="54"/>
    </row>
    <row r="1419" spans="1:30" outlineLevel="2" x14ac:dyDescent="0.15">
      <c r="A1419" s="10">
        <v>2014</v>
      </c>
      <c r="B1419" s="21" t="s">
        <v>1572</v>
      </c>
      <c r="C1419" s="26" t="s">
        <v>1573</v>
      </c>
      <c r="D1419" s="21" t="s">
        <v>1413</v>
      </c>
      <c r="E1419" s="21" t="s">
        <v>2287</v>
      </c>
      <c r="F1419" s="10">
        <v>3</v>
      </c>
      <c r="G1419" s="21" t="s">
        <v>1574</v>
      </c>
      <c r="H1419" s="71" t="s">
        <v>1575</v>
      </c>
      <c r="I1419" s="21" t="s">
        <v>23</v>
      </c>
      <c r="J1419" s="21" t="s">
        <v>24</v>
      </c>
      <c r="K1419" s="21" t="s">
        <v>45</v>
      </c>
      <c r="L1419" s="10">
        <v>20</v>
      </c>
      <c r="M1419" s="10">
        <v>26</v>
      </c>
      <c r="N1419" s="21" t="s">
        <v>1576</v>
      </c>
      <c r="O1419" s="21" t="s">
        <v>744</v>
      </c>
      <c r="P1419" s="21" t="s">
        <v>28</v>
      </c>
      <c r="Q1419" s="21" t="s">
        <v>1360</v>
      </c>
      <c r="R1419" s="21" t="s">
        <v>1577</v>
      </c>
      <c r="S1419" s="10">
        <v>1</v>
      </c>
      <c r="T1419" s="10">
        <v>48</v>
      </c>
      <c r="U1419" s="10">
        <v>42</v>
      </c>
      <c r="V1419" s="10">
        <v>6</v>
      </c>
      <c r="W1419" s="21" t="s">
        <v>31</v>
      </c>
      <c r="X1419" s="10">
        <v>1</v>
      </c>
      <c r="Y1419" s="28">
        <f>IF(M1419&lt;25,1,1+(M1419-25)/M1419)</f>
        <v>1.0384615384615385</v>
      </c>
      <c r="Z1419" s="10">
        <v>1</v>
      </c>
      <c r="AA1419" s="28">
        <f>U1419*Y1419*Z1419</f>
        <v>43.61538461538462</v>
      </c>
      <c r="AB1419" s="28">
        <f>X1419*V1419*Y1419</f>
        <v>6.2307692307692317</v>
      </c>
      <c r="AC1419" s="28">
        <f>AA1419+AB1419</f>
        <v>49.846153846153854</v>
      </c>
      <c r="AD1419" s="10"/>
    </row>
    <row r="1420" spans="1:30" outlineLevel="2" x14ac:dyDescent="0.15">
      <c r="A1420" s="10"/>
      <c r="B1420" s="10"/>
      <c r="C1420" s="25"/>
      <c r="D1420" s="10"/>
      <c r="E1420" s="27" t="s">
        <v>2320</v>
      </c>
      <c r="F1420" s="10"/>
      <c r="G1420" s="21" t="s">
        <v>1574</v>
      </c>
      <c r="H1420" s="72" t="s">
        <v>1575</v>
      </c>
      <c r="I1420" s="10"/>
      <c r="J1420" s="10"/>
      <c r="K1420" s="10"/>
      <c r="L1420" s="10"/>
      <c r="M1420" s="29">
        <v>3</v>
      </c>
      <c r="N1420" s="10"/>
      <c r="O1420" s="10"/>
      <c r="P1420" s="10"/>
      <c r="Q1420" s="10"/>
      <c r="R1420" s="10"/>
      <c r="S1420" s="10"/>
      <c r="T1420" s="10"/>
      <c r="U1420" s="10"/>
      <c r="V1420" s="10"/>
      <c r="W1420" s="10"/>
      <c r="X1420" s="10"/>
      <c r="Y1420" s="28"/>
      <c r="Z1420" s="10"/>
      <c r="AA1420" s="28"/>
      <c r="AB1420" s="28"/>
      <c r="AC1420" s="28">
        <f>M1420*14</f>
        <v>42</v>
      </c>
      <c r="AD1420" s="10"/>
    </row>
    <row r="1421" spans="1:30" outlineLevel="2" x14ac:dyDescent="0.15">
      <c r="A1421" s="10">
        <v>2014</v>
      </c>
      <c r="B1421" s="21" t="s">
        <v>1347</v>
      </c>
      <c r="C1421" s="26" t="s">
        <v>1348</v>
      </c>
      <c r="D1421" s="21" t="s">
        <v>1379</v>
      </c>
      <c r="E1421" s="19" t="s">
        <v>2530</v>
      </c>
      <c r="F1421" s="10" t="s">
        <v>2531</v>
      </c>
      <c r="G1421" s="21" t="s">
        <v>1574</v>
      </c>
      <c r="H1421" s="74" t="s">
        <v>1575</v>
      </c>
      <c r="I1421" s="52"/>
      <c r="J1421" s="52"/>
      <c r="K1421" s="52"/>
      <c r="L1421" s="52"/>
      <c r="M1421" s="51">
        <v>2</v>
      </c>
      <c r="N1421" s="53"/>
      <c r="O1421" s="53"/>
      <c r="P1421" s="53"/>
      <c r="Q1421" s="53"/>
      <c r="R1421" s="53"/>
      <c r="S1421" s="53"/>
      <c r="T1421" s="53"/>
      <c r="U1421" s="53"/>
      <c r="V1421" s="53"/>
      <c r="W1421" s="53"/>
      <c r="X1421" s="54"/>
      <c r="Y1421" s="55"/>
      <c r="Z1421" s="54"/>
      <c r="AA1421" s="55"/>
      <c r="AB1421" s="55"/>
      <c r="AC1421" s="28">
        <f>0.3*13*M1421</f>
        <v>7.8</v>
      </c>
      <c r="AD1421" s="54"/>
    </row>
    <row r="1422" spans="1:30" outlineLevel="2" x14ac:dyDescent="0.15">
      <c r="A1422" s="57"/>
      <c r="B1422" s="52"/>
      <c r="C1422" s="58"/>
      <c r="D1422" s="52"/>
      <c r="E1422" s="52" t="s">
        <v>2798</v>
      </c>
      <c r="F1422" s="52"/>
      <c r="G1422" s="21" t="s">
        <v>1574</v>
      </c>
      <c r="H1422" s="78" t="s">
        <v>3035</v>
      </c>
      <c r="I1422" s="52">
        <v>3</v>
      </c>
      <c r="J1422" s="52"/>
      <c r="K1422" s="52"/>
      <c r="L1422" s="52"/>
      <c r="M1422" s="53">
        <v>10</v>
      </c>
      <c r="N1422" s="53"/>
      <c r="O1422" s="53"/>
      <c r="P1422" s="53"/>
      <c r="Q1422" s="53"/>
      <c r="R1422" s="53"/>
      <c r="S1422" s="53"/>
      <c r="T1422" s="53"/>
      <c r="U1422" s="53"/>
      <c r="V1422" s="53"/>
      <c r="W1422" s="53"/>
      <c r="X1422" s="54"/>
      <c r="Y1422" s="55"/>
      <c r="Z1422" s="54"/>
      <c r="AA1422" s="55"/>
      <c r="AB1422" s="55"/>
      <c r="AC1422" s="55">
        <f>2*M1422</f>
        <v>20</v>
      </c>
      <c r="AD1422" s="54"/>
    </row>
    <row r="1423" spans="1:30" outlineLevel="1" x14ac:dyDescent="0.15">
      <c r="A1423" s="57"/>
      <c r="B1423" s="52"/>
      <c r="C1423" s="58"/>
      <c r="D1423" s="52"/>
      <c r="E1423" s="52"/>
      <c r="F1423" s="52"/>
      <c r="G1423" s="88" t="s">
        <v>3259</v>
      </c>
      <c r="H1423" s="78"/>
      <c r="I1423" s="52"/>
      <c r="J1423" s="52"/>
      <c r="K1423" s="52"/>
      <c r="L1423" s="52"/>
      <c r="M1423" s="53"/>
      <c r="N1423" s="53"/>
      <c r="O1423" s="53"/>
      <c r="P1423" s="53"/>
      <c r="Q1423" s="53"/>
      <c r="R1423" s="53"/>
      <c r="S1423" s="53"/>
      <c r="T1423" s="53"/>
      <c r="U1423" s="53"/>
      <c r="V1423" s="53"/>
      <c r="W1423" s="53"/>
      <c r="X1423" s="54"/>
      <c r="Y1423" s="55"/>
      <c r="Z1423" s="54"/>
      <c r="AA1423" s="55"/>
      <c r="AB1423" s="55"/>
      <c r="AC1423" s="55">
        <f>SUBTOTAL(9,AC1419:AC1422)</f>
        <v>119.64615384615385</v>
      </c>
      <c r="AD1423" s="54"/>
    </row>
    <row r="1424" spans="1:30" outlineLevel="2" x14ac:dyDescent="0.15">
      <c r="A1424" s="10">
        <v>2015</v>
      </c>
      <c r="B1424" s="21" t="s">
        <v>795</v>
      </c>
      <c r="C1424" s="26" t="s">
        <v>796</v>
      </c>
      <c r="D1424" s="21" t="s">
        <v>1379</v>
      </c>
      <c r="E1424" s="21" t="s">
        <v>2280</v>
      </c>
      <c r="F1424" s="10">
        <v>3</v>
      </c>
      <c r="G1424" s="21" t="s">
        <v>803</v>
      </c>
      <c r="H1424" s="71" t="s">
        <v>804</v>
      </c>
      <c r="I1424" s="21" t="s">
        <v>163</v>
      </c>
      <c r="J1424" s="21" t="s">
        <v>24</v>
      </c>
      <c r="K1424" s="21" t="s">
        <v>25</v>
      </c>
      <c r="L1424" s="10">
        <v>14</v>
      </c>
      <c r="M1424" s="10">
        <v>33</v>
      </c>
      <c r="N1424" s="21" t="s">
        <v>303</v>
      </c>
      <c r="O1424" s="21" t="s">
        <v>361</v>
      </c>
      <c r="P1424" s="21" t="s">
        <v>28</v>
      </c>
      <c r="Q1424" s="21" t="s">
        <v>233</v>
      </c>
      <c r="R1424" s="21" t="s">
        <v>805</v>
      </c>
      <c r="S1424" s="10">
        <v>1</v>
      </c>
      <c r="T1424" s="10">
        <v>48</v>
      </c>
      <c r="U1424" s="10">
        <v>48</v>
      </c>
      <c r="V1424" s="21" t="s">
        <v>31</v>
      </c>
      <c r="W1424" s="21" t="s">
        <v>31</v>
      </c>
      <c r="X1424" s="10"/>
      <c r="Y1424" s="28">
        <f>IF(M1424&lt;25,1,1+(M1424-25)/M1424)</f>
        <v>1.2424242424242424</v>
      </c>
      <c r="Z1424" s="10">
        <v>1</v>
      </c>
      <c r="AA1424" s="28">
        <f>U1424*Y1424*Z1424</f>
        <v>59.63636363636364</v>
      </c>
      <c r="AB1424" s="28"/>
      <c r="AC1424" s="28">
        <f>AA1424+AB1424</f>
        <v>59.63636363636364</v>
      </c>
      <c r="AD1424" s="10"/>
    </row>
    <row r="1425" spans="1:30" outlineLevel="2" x14ac:dyDescent="0.15">
      <c r="A1425" s="10">
        <v>2014</v>
      </c>
      <c r="B1425" s="21" t="s">
        <v>1491</v>
      </c>
      <c r="C1425" s="26" t="s">
        <v>1492</v>
      </c>
      <c r="D1425" s="21" t="s">
        <v>1380</v>
      </c>
      <c r="E1425" s="19" t="s">
        <v>2270</v>
      </c>
      <c r="F1425" s="10">
        <v>2</v>
      </c>
      <c r="G1425" s="21" t="s">
        <v>803</v>
      </c>
      <c r="H1425" s="71" t="s">
        <v>2510</v>
      </c>
      <c r="I1425" s="21" t="s">
        <v>810</v>
      </c>
      <c r="J1425" s="21" t="s">
        <v>120</v>
      </c>
      <c r="K1425" s="21" t="s">
        <v>1690</v>
      </c>
      <c r="L1425" s="10">
        <v>74</v>
      </c>
      <c r="M1425" s="10">
        <v>62</v>
      </c>
      <c r="N1425" s="21" t="s">
        <v>1383</v>
      </c>
      <c r="O1425" s="21" t="s">
        <v>1054</v>
      </c>
      <c r="P1425" s="21" t="s">
        <v>28</v>
      </c>
      <c r="Q1425" s="21" t="s">
        <v>1354</v>
      </c>
      <c r="R1425" s="21" t="s">
        <v>2084</v>
      </c>
      <c r="S1425" s="10">
        <v>1</v>
      </c>
      <c r="T1425" s="10">
        <v>32</v>
      </c>
      <c r="U1425" s="10">
        <v>32</v>
      </c>
      <c r="V1425" s="21" t="s">
        <v>31</v>
      </c>
      <c r="W1425" s="21" t="s">
        <v>31</v>
      </c>
      <c r="X1425" s="10"/>
      <c r="Y1425" s="28">
        <f>IF(M1425&lt;25,1,1+(M1425-25)/M1425)</f>
        <v>1.596774193548387</v>
      </c>
      <c r="Z1425" s="10">
        <v>1</v>
      </c>
      <c r="AA1425" s="28">
        <f>U1425*Y1425*Z1425</f>
        <v>51.096774193548384</v>
      </c>
      <c r="AB1425" s="28"/>
      <c r="AC1425" s="28">
        <f>(AA1425+AB1425)/2</f>
        <v>25.548387096774192</v>
      </c>
      <c r="AD1425" s="10"/>
    </row>
    <row r="1426" spans="1:30" outlineLevel="2" x14ac:dyDescent="0.15">
      <c r="A1426" s="21"/>
      <c r="B1426" s="21"/>
      <c r="C1426" s="21" t="s">
        <v>2708</v>
      </c>
      <c r="D1426" s="21" t="s">
        <v>2580</v>
      </c>
      <c r="E1426" s="21" t="s">
        <v>2581</v>
      </c>
      <c r="F1426" s="21"/>
      <c r="G1426" s="21" t="s">
        <v>803</v>
      </c>
      <c r="H1426" s="71" t="s">
        <v>2711</v>
      </c>
      <c r="I1426" s="21"/>
      <c r="J1426" s="21"/>
      <c r="K1426" s="21"/>
      <c r="L1426" s="21"/>
      <c r="M1426" s="21"/>
      <c r="N1426" s="21"/>
      <c r="O1426" s="21"/>
      <c r="P1426" s="21"/>
      <c r="Q1426" s="21"/>
      <c r="R1426" s="21"/>
      <c r="S1426" s="21"/>
      <c r="T1426" s="21"/>
      <c r="U1426" s="21"/>
      <c r="V1426" s="21"/>
      <c r="W1426" s="21"/>
      <c r="X1426" s="21"/>
      <c r="Y1426" s="21"/>
      <c r="Z1426" s="21"/>
      <c r="AA1426" s="21"/>
      <c r="AB1426" s="21" t="s">
        <v>29</v>
      </c>
      <c r="AC1426" s="21">
        <v>20.239999999999998</v>
      </c>
      <c r="AD1426" s="21" t="s">
        <v>2745</v>
      </c>
    </row>
    <row r="1427" spans="1:30" outlineLevel="2" x14ac:dyDescent="0.15">
      <c r="A1427" s="10"/>
      <c r="B1427" s="10"/>
      <c r="C1427" s="25"/>
      <c r="D1427" s="10"/>
      <c r="E1427" s="27" t="s">
        <v>2320</v>
      </c>
      <c r="F1427" s="10"/>
      <c r="G1427" s="21" t="s">
        <v>803</v>
      </c>
      <c r="H1427" s="72" t="s">
        <v>804</v>
      </c>
      <c r="I1427" s="10"/>
      <c r="J1427" s="10"/>
      <c r="K1427" s="10"/>
      <c r="L1427" s="10"/>
      <c r="M1427" s="29">
        <v>1</v>
      </c>
      <c r="N1427" s="10"/>
      <c r="O1427" s="10"/>
      <c r="P1427" s="10"/>
      <c r="Q1427" s="10"/>
      <c r="R1427" s="10"/>
      <c r="S1427" s="10"/>
      <c r="T1427" s="10"/>
      <c r="U1427" s="10"/>
      <c r="V1427" s="10"/>
      <c r="W1427" s="10"/>
      <c r="X1427" s="10"/>
      <c r="Y1427" s="28"/>
      <c r="Z1427" s="10"/>
      <c r="AA1427" s="28"/>
      <c r="AB1427" s="28"/>
      <c r="AC1427" s="28">
        <f>M1427*14</f>
        <v>14</v>
      </c>
      <c r="AD1427" s="10"/>
    </row>
    <row r="1428" spans="1:30" ht="27" outlineLevel="2" x14ac:dyDescent="0.15">
      <c r="A1428" s="21"/>
      <c r="B1428" s="21"/>
      <c r="C1428" s="26" t="s">
        <v>2324</v>
      </c>
      <c r="D1428" s="21"/>
      <c r="E1428" s="21" t="s">
        <v>2385</v>
      </c>
      <c r="F1428" s="21"/>
      <c r="G1428" s="21" t="s">
        <v>803</v>
      </c>
      <c r="H1428" s="71" t="s">
        <v>2357</v>
      </c>
      <c r="I1428" s="21"/>
      <c r="J1428" s="21"/>
      <c r="K1428" s="21"/>
      <c r="L1428" s="21"/>
      <c r="M1428" s="21"/>
      <c r="N1428" s="21"/>
      <c r="O1428" s="21"/>
      <c r="P1428" s="21"/>
      <c r="Q1428" s="21"/>
      <c r="R1428" s="21"/>
      <c r="S1428" s="21"/>
      <c r="T1428" s="21"/>
      <c r="U1428" s="21"/>
      <c r="V1428" s="21"/>
      <c r="W1428" s="21"/>
      <c r="X1428" s="21"/>
      <c r="Y1428" s="21"/>
      <c r="Z1428" s="21"/>
      <c r="AA1428" s="21"/>
      <c r="AB1428" s="21"/>
      <c r="AC1428" s="28">
        <v>15</v>
      </c>
      <c r="AD1428" s="10"/>
    </row>
    <row r="1429" spans="1:30" outlineLevel="2" x14ac:dyDescent="0.15">
      <c r="A1429" s="57"/>
      <c r="B1429" s="52"/>
      <c r="C1429" s="58"/>
      <c r="D1429" s="52"/>
      <c r="E1429" s="52" t="s">
        <v>2798</v>
      </c>
      <c r="F1429" s="52"/>
      <c r="G1429" s="21" t="s">
        <v>803</v>
      </c>
      <c r="H1429" s="78" t="s">
        <v>3036</v>
      </c>
      <c r="I1429" s="52">
        <v>5</v>
      </c>
      <c r="J1429" s="52"/>
      <c r="K1429" s="52"/>
      <c r="L1429" s="52"/>
      <c r="M1429" s="53">
        <v>13</v>
      </c>
      <c r="N1429" s="53"/>
      <c r="O1429" s="53"/>
      <c r="P1429" s="53"/>
      <c r="Q1429" s="53"/>
      <c r="R1429" s="53"/>
      <c r="S1429" s="53"/>
      <c r="T1429" s="53"/>
      <c r="U1429" s="53"/>
      <c r="V1429" s="53"/>
      <c r="W1429" s="53"/>
      <c r="X1429" s="54"/>
      <c r="Y1429" s="55"/>
      <c r="Z1429" s="54"/>
      <c r="AA1429" s="55"/>
      <c r="AB1429" s="55"/>
      <c r="AC1429" s="55">
        <f>2*M1429</f>
        <v>26</v>
      </c>
      <c r="AD1429" s="54"/>
    </row>
    <row r="1430" spans="1:30" outlineLevel="1" x14ac:dyDescent="0.15">
      <c r="A1430" s="57"/>
      <c r="B1430" s="52"/>
      <c r="C1430" s="58"/>
      <c r="D1430" s="52"/>
      <c r="E1430" s="52"/>
      <c r="F1430" s="52"/>
      <c r="G1430" s="88" t="s">
        <v>3260</v>
      </c>
      <c r="H1430" s="78"/>
      <c r="I1430" s="52"/>
      <c r="J1430" s="52"/>
      <c r="K1430" s="52"/>
      <c r="L1430" s="52"/>
      <c r="M1430" s="53"/>
      <c r="N1430" s="53"/>
      <c r="O1430" s="53"/>
      <c r="P1430" s="53"/>
      <c r="Q1430" s="53"/>
      <c r="R1430" s="53"/>
      <c r="S1430" s="53"/>
      <c r="T1430" s="53"/>
      <c r="U1430" s="53"/>
      <c r="V1430" s="53"/>
      <c r="W1430" s="53"/>
      <c r="X1430" s="54"/>
      <c r="Y1430" s="55"/>
      <c r="Z1430" s="54"/>
      <c r="AA1430" s="55"/>
      <c r="AB1430" s="55"/>
      <c r="AC1430" s="55">
        <f>SUBTOTAL(9,AC1424:AC1429)</f>
        <v>160.42475073313784</v>
      </c>
      <c r="AD1430" s="54"/>
    </row>
    <row r="1431" spans="1:30" outlineLevel="2" x14ac:dyDescent="0.15">
      <c r="A1431" s="10">
        <v>2015</v>
      </c>
      <c r="B1431" s="21" t="s">
        <v>1623</v>
      </c>
      <c r="C1431" s="26" t="s">
        <v>1624</v>
      </c>
      <c r="D1431" s="21" t="s">
        <v>1413</v>
      </c>
      <c r="E1431" s="21" t="s">
        <v>2280</v>
      </c>
      <c r="F1431" s="10">
        <v>4</v>
      </c>
      <c r="G1431" s="21" t="s">
        <v>529</v>
      </c>
      <c r="H1431" s="71" t="s">
        <v>530</v>
      </c>
      <c r="I1431" s="21" t="s">
        <v>531</v>
      </c>
      <c r="J1431" s="21" t="s">
        <v>24</v>
      </c>
      <c r="K1431" s="21" t="s">
        <v>80</v>
      </c>
      <c r="L1431" s="10">
        <v>31</v>
      </c>
      <c r="M1431" s="10">
        <v>34</v>
      </c>
      <c r="N1431" s="21" t="s">
        <v>1741</v>
      </c>
      <c r="O1431" s="21" t="s">
        <v>1742</v>
      </c>
      <c r="P1431" s="21" t="s">
        <v>28</v>
      </c>
      <c r="Q1431" s="21" t="s">
        <v>1686</v>
      </c>
      <c r="R1431" s="21" t="s">
        <v>1743</v>
      </c>
      <c r="S1431" s="10">
        <v>1</v>
      </c>
      <c r="T1431" s="10">
        <v>64</v>
      </c>
      <c r="U1431" s="10">
        <v>64</v>
      </c>
      <c r="V1431" s="21" t="s">
        <v>31</v>
      </c>
      <c r="W1431" s="21" t="s">
        <v>31</v>
      </c>
      <c r="X1431" s="10"/>
      <c r="Y1431" s="28">
        <f>IF(M1431&lt;25,1,1+(M1431-25)/M1431)</f>
        <v>1.2647058823529411</v>
      </c>
      <c r="Z1431" s="10">
        <v>1</v>
      </c>
      <c r="AA1431" s="28">
        <f>U1431*Y1431*Z1431</f>
        <v>80.941176470588232</v>
      </c>
      <c r="AB1431" s="28"/>
      <c r="AC1431" s="28">
        <f>AA1431+AB1431</f>
        <v>80.941176470588232</v>
      </c>
      <c r="AD1431" s="10"/>
    </row>
    <row r="1432" spans="1:30" outlineLevel="2" x14ac:dyDescent="0.15">
      <c r="A1432" s="10">
        <v>2016</v>
      </c>
      <c r="B1432" s="21" t="s">
        <v>527</v>
      </c>
      <c r="C1432" s="26" t="s">
        <v>528</v>
      </c>
      <c r="D1432" s="21" t="s">
        <v>1379</v>
      </c>
      <c r="E1432" s="21" t="s">
        <v>2280</v>
      </c>
      <c r="F1432" s="10">
        <v>4</v>
      </c>
      <c r="G1432" s="21" t="s">
        <v>529</v>
      </c>
      <c r="H1432" s="71" t="s">
        <v>530</v>
      </c>
      <c r="I1432" s="21" t="s">
        <v>531</v>
      </c>
      <c r="J1432" s="21" t="s">
        <v>24</v>
      </c>
      <c r="K1432" s="21" t="s">
        <v>80</v>
      </c>
      <c r="L1432" s="10">
        <v>30</v>
      </c>
      <c r="M1432" s="10">
        <v>29</v>
      </c>
      <c r="N1432" s="21" t="s">
        <v>532</v>
      </c>
      <c r="O1432" s="21" t="s">
        <v>533</v>
      </c>
      <c r="P1432" s="21" t="s">
        <v>28</v>
      </c>
      <c r="Q1432" s="21" t="s">
        <v>192</v>
      </c>
      <c r="R1432" s="21" t="s">
        <v>534</v>
      </c>
      <c r="S1432" s="10">
        <v>1</v>
      </c>
      <c r="T1432" s="10">
        <v>64</v>
      </c>
      <c r="U1432" s="10">
        <v>64</v>
      </c>
      <c r="V1432" s="21" t="s">
        <v>31</v>
      </c>
      <c r="W1432" s="21" t="s">
        <v>31</v>
      </c>
      <c r="X1432" s="10"/>
      <c r="Y1432" s="28">
        <f>IF(M1432&lt;25,1,1+(M1432-25)/M1432)</f>
        <v>1.1379310344827587</v>
      </c>
      <c r="Z1432" s="10">
        <v>1</v>
      </c>
      <c r="AA1432" s="28">
        <f>U1432*Y1432*Z1432</f>
        <v>72.827586206896555</v>
      </c>
      <c r="AB1432" s="28"/>
      <c r="AC1432" s="28">
        <f>AA1432+AB1432</f>
        <v>72.827586206896555</v>
      </c>
      <c r="AD1432" s="10"/>
    </row>
    <row r="1433" spans="1:30" outlineLevel="1" x14ac:dyDescent="0.15">
      <c r="A1433" s="10"/>
      <c r="B1433" s="21"/>
      <c r="C1433" s="26"/>
      <c r="D1433" s="21"/>
      <c r="E1433" s="21"/>
      <c r="F1433" s="10"/>
      <c r="G1433" s="88" t="s">
        <v>3261</v>
      </c>
      <c r="H1433" s="71"/>
      <c r="I1433" s="21"/>
      <c r="J1433" s="21"/>
      <c r="K1433" s="21"/>
      <c r="L1433" s="10"/>
      <c r="M1433" s="10"/>
      <c r="N1433" s="21"/>
      <c r="O1433" s="21"/>
      <c r="P1433" s="21"/>
      <c r="Q1433" s="21"/>
      <c r="R1433" s="21"/>
      <c r="S1433" s="10"/>
      <c r="T1433" s="10"/>
      <c r="U1433" s="10"/>
      <c r="V1433" s="21"/>
      <c r="W1433" s="21"/>
      <c r="X1433" s="10"/>
      <c r="Y1433" s="28"/>
      <c r="Z1433" s="10"/>
      <c r="AA1433" s="28"/>
      <c r="AB1433" s="28"/>
      <c r="AC1433" s="28">
        <f>SUBTOTAL(9,AC1431:AC1432)</f>
        <v>153.7687626774848</v>
      </c>
      <c r="AD1433" s="10"/>
    </row>
    <row r="1434" spans="1:30" outlineLevel="2" x14ac:dyDescent="0.15">
      <c r="A1434" s="10">
        <v>2015</v>
      </c>
      <c r="B1434" s="21" t="s">
        <v>1619</v>
      </c>
      <c r="C1434" s="26" t="s">
        <v>1620</v>
      </c>
      <c r="D1434" s="21" t="s">
        <v>1413</v>
      </c>
      <c r="E1434" s="21" t="s">
        <v>2280</v>
      </c>
      <c r="F1434" s="10">
        <v>3</v>
      </c>
      <c r="G1434" s="21" t="s">
        <v>1437</v>
      </c>
      <c r="H1434" s="71" t="s">
        <v>1438</v>
      </c>
      <c r="I1434" s="21" t="s">
        <v>23</v>
      </c>
      <c r="J1434" s="21" t="s">
        <v>24</v>
      </c>
      <c r="K1434" s="21" t="s">
        <v>80</v>
      </c>
      <c r="L1434" s="10">
        <v>42</v>
      </c>
      <c r="M1434" s="10">
        <v>53</v>
      </c>
      <c r="N1434" s="21" t="s">
        <v>1568</v>
      </c>
      <c r="O1434" s="21" t="s">
        <v>1204</v>
      </c>
      <c r="P1434" s="21" t="s">
        <v>28</v>
      </c>
      <c r="Q1434" s="21" t="s">
        <v>1649</v>
      </c>
      <c r="R1434" s="21" t="s">
        <v>1966</v>
      </c>
      <c r="S1434" s="10">
        <v>1</v>
      </c>
      <c r="T1434" s="10">
        <v>48</v>
      </c>
      <c r="U1434" s="10">
        <v>48</v>
      </c>
      <c r="V1434" s="21" t="s">
        <v>31</v>
      </c>
      <c r="W1434" s="21" t="s">
        <v>31</v>
      </c>
      <c r="X1434" s="10"/>
      <c r="Y1434" s="28">
        <f>IF(M1434&lt;25,1,1+(M1434-25)/M1434)</f>
        <v>1.5283018867924527</v>
      </c>
      <c r="Z1434" s="10">
        <v>1</v>
      </c>
      <c r="AA1434" s="28">
        <f>U1434*Y1434*Z1434</f>
        <v>73.35849056603773</v>
      </c>
      <c r="AB1434" s="28"/>
      <c r="AC1434" s="28">
        <f>AA1434+AB1434</f>
        <v>73.35849056603773</v>
      </c>
      <c r="AD1434" s="10"/>
    </row>
    <row r="1435" spans="1:30" outlineLevel="2" x14ac:dyDescent="0.15">
      <c r="A1435" s="10">
        <v>2014</v>
      </c>
      <c r="B1435" s="21" t="s">
        <v>1435</v>
      </c>
      <c r="C1435" s="26" t="s">
        <v>1436</v>
      </c>
      <c r="D1435" s="10"/>
      <c r="E1435" s="21" t="s">
        <v>2293</v>
      </c>
      <c r="F1435" s="10">
        <v>2</v>
      </c>
      <c r="G1435" s="21" t="s">
        <v>1437</v>
      </c>
      <c r="H1435" s="71" t="s">
        <v>1438</v>
      </c>
      <c r="I1435" s="21" t="s">
        <v>23</v>
      </c>
      <c r="J1435" s="21" t="s">
        <v>24</v>
      </c>
      <c r="K1435" s="21" t="s">
        <v>80</v>
      </c>
      <c r="L1435" s="10">
        <v>38</v>
      </c>
      <c r="M1435" s="10">
        <v>12</v>
      </c>
      <c r="N1435" s="21" t="s">
        <v>1439</v>
      </c>
      <c r="O1435" s="21" t="s">
        <v>361</v>
      </c>
      <c r="P1435" s="21" t="s">
        <v>28</v>
      </c>
      <c r="Q1435" s="21" t="s">
        <v>1360</v>
      </c>
      <c r="R1435" s="21" t="s">
        <v>1440</v>
      </c>
      <c r="S1435" s="10">
        <v>1</v>
      </c>
      <c r="T1435" s="10">
        <v>32</v>
      </c>
      <c r="U1435" s="10">
        <v>28</v>
      </c>
      <c r="V1435" s="10">
        <v>4</v>
      </c>
      <c r="W1435" s="21" t="s">
        <v>31</v>
      </c>
      <c r="X1435" s="10">
        <v>1</v>
      </c>
      <c r="Y1435" s="28">
        <f>IF(M1435&lt;25,1,1+(M1435-25)/M1435)</f>
        <v>1</v>
      </c>
      <c r="Z1435" s="10">
        <v>1</v>
      </c>
      <c r="AA1435" s="28">
        <f>U1435*Y1435*Z1435</f>
        <v>28</v>
      </c>
      <c r="AB1435" s="28">
        <f>X1435*V1435*Y1435</f>
        <v>4</v>
      </c>
      <c r="AC1435" s="28">
        <f>AA1435+AB1435</f>
        <v>32</v>
      </c>
      <c r="AD1435" s="10"/>
    </row>
    <row r="1436" spans="1:30" outlineLevel="2" x14ac:dyDescent="0.15">
      <c r="A1436" s="21"/>
      <c r="B1436" s="21"/>
      <c r="C1436" s="21" t="s">
        <v>1828</v>
      </c>
      <c r="D1436" s="21" t="s">
        <v>1380</v>
      </c>
      <c r="E1436" s="21" t="s">
        <v>2578</v>
      </c>
      <c r="F1436" s="21"/>
      <c r="G1436" s="21" t="s">
        <v>1437</v>
      </c>
      <c r="H1436" s="71" t="s">
        <v>2549</v>
      </c>
      <c r="I1436" s="21"/>
      <c r="J1436" s="21"/>
      <c r="K1436" s="21"/>
      <c r="L1436" s="21"/>
      <c r="M1436" s="21"/>
      <c r="N1436" s="21"/>
      <c r="O1436" s="21"/>
      <c r="P1436" s="21"/>
      <c r="Q1436" s="21"/>
      <c r="R1436" s="21"/>
      <c r="S1436" s="21"/>
      <c r="T1436" s="21"/>
      <c r="U1436" s="21"/>
      <c r="V1436" s="21"/>
      <c r="W1436" s="21"/>
      <c r="X1436" s="21"/>
      <c r="Y1436" s="21"/>
      <c r="Z1436" s="21"/>
      <c r="AA1436" s="21"/>
      <c r="AB1436" s="21"/>
      <c r="AC1436" s="21">
        <v>36.880000000000003</v>
      </c>
      <c r="AD1436" s="21" t="s">
        <v>2745</v>
      </c>
    </row>
    <row r="1437" spans="1:30" outlineLevel="2" x14ac:dyDescent="0.15">
      <c r="A1437" s="61">
        <v>2014</v>
      </c>
      <c r="B1437" s="61" t="s">
        <v>1810</v>
      </c>
      <c r="C1437" s="61" t="s">
        <v>1811</v>
      </c>
      <c r="D1437" s="62" t="s">
        <v>2765</v>
      </c>
      <c r="E1437" s="21" t="s">
        <v>2758</v>
      </c>
      <c r="F1437" s="62">
        <v>1</v>
      </c>
      <c r="G1437" s="65" t="s">
        <v>2771</v>
      </c>
      <c r="H1437" s="75" t="s">
        <v>2772</v>
      </c>
      <c r="I1437" s="62"/>
      <c r="J1437" s="62"/>
      <c r="K1437" s="62"/>
      <c r="L1437" s="62">
        <v>38</v>
      </c>
      <c r="M1437" s="62">
        <v>37</v>
      </c>
      <c r="N1437" s="62" t="s">
        <v>29</v>
      </c>
      <c r="O1437" s="62" t="s">
        <v>29</v>
      </c>
      <c r="P1437" s="62" t="s">
        <v>28</v>
      </c>
      <c r="Q1437" s="62" t="s">
        <v>1360</v>
      </c>
      <c r="R1437" s="62" t="s">
        <v>1812</v>
      </c>
      <c r="S1437" s="62">
        <v>1</v>
      </c>
      <c r="T1437" s="62">
        <v>32</v>
      </c>
      <c r="U1437" s="62" t="s">
        <v>31</v>
      </c>
      <c r="V1437" s="62">
        <v>32</v>
      </c>
      <c r="W1437" s="62" t="s">
        <v>31</v>
      </c>
      <c r="X1437" s="62">
        <v>1</v>
      </c>
      <c r="Y1437" s="62"/>
      <c r="Z1437" s="62"/>
      <c r="AA1437" s="62"/>
      <c r="AB1437" s="62"/>
      <c r="AC1437" s="62">
        <v>42.38</v>
      </c>
      <c r="AD1437" s="21" t="s">
        <v>2761</v>
      </c>
    </row>
    <row r="1438" spans="1:30" outlineLevel="2" x14ac:dyDescent="0.15">
      <c r="A1438" s="21"/>
      <c r="B1438" s="21"/>
      <c r="C1438" s="21"/>
      <c r="D1438" s="21"/>
      <c r="E1438" s="21" t="s">
        <v>2320</v>
      </c>
      <c r="F1438" s="21"/>
      <c r="G1438" s="21" t="s">
        <v>1437</v>
      </c>
      <c r="H1438" s="71" t="s">
        <v>1438</v>
      </c>
      <c r="I1438" s="21"/>
      <c r="J1438" s="21"/>
      <c r="K1438" s="21"/>
      <c r="L1438" s="21"/>
      <c r="M1438" s="21">
        <v>3</v>
      </c>
      <c r="N1438" s="21"/>
      <c r="O1438" s="21"/>
      <c r="P1438" s="21"/>
      <c r="Q1438" s="21"/>
      <c r="R1438" s="21"/>
      <c r="S1438" s="21"/>
      <c r="T1438" s="21"/>
      <c r="U1438" s="21"/>
      <c r="V1438" s="21"/>
      <c r="W1438" s="21"/>
      <c r="X1438" s="21"/>
      <c r="Y1438" s="21"/>
      <c r="Z1438" s="21"/>
      <c r="AA1438" s="21"/>
      <c r="AB1438" s="21"/>
      <c r="AC1438" s="21">
        <f>M1438*14</f>
        <v>42</v>
      </c>
      <c r="AD1438" s="21"/>
    </row>
    <row r="1439" spans="1:30" outlineLevel="2" x14ac:dyDescent="0.15">
      <c r="A1439" s="10">
        <v>2015</v>
      </c>
      <c r="B1439" s="21" t="s">
        <v>1596</v>
      </c>
      <c r="C1439" s="26" t="s">
        <v>1597</v>
      </c>
      <c r="D1439" s="21" t="s">
        <v>1413</v>
      </c>
      <c r="E1439" s="21" t="s">
        <v>2277</v>
      </c>
      <c r="F1439" s="10">
        <v>2</v>
      </c>
      <c r="G1439" s="21" t="s">
        <v>1437</v>
      </c>
      <c r="H1439" s="71" t="s">
        <v>2501</v>
      </c>
      <c r="I1439" s="21" t="s">
        <v>101</v>
      </c>
      <c r="J1439" s="21" t="s">
        <v>60</v>
      </c>
      <c r="K1439" s="21" t="s">
        <v>102</v>
      </c>
      <c r="L1439" s="10">
        <v>66</v>
      </c>
      <c r="M1439" s="10">
        <v>61</v>
      </c>
      <c r="N1439" s="21" t="s">
        <v>1598</v>
      </c>
      <c r="O1439" s="21" t="s">
        <v>2078</v>
      </c>
      <c r="P1439" s="21" t="s">
        <v>28</v>
      </c>
      <c r="Q1439" s="21" t="s">
        <v>1524</v>
      </c>
      <c r="R1439" s="21" t="s">
        <v>2079</v>
      </c>
      <c r="S1439" s="10">
        <v>1</v>
      </c>
      <c r="T1439" s="21" t="s">
        <v>31</v>
      </c>
      <c r="U1439" s="21" t="s">
        <v>31</v>
      </c>
      <c r="V1439" s="21" t="s">
        <v>31</v>
      </c>
      <c r="W1439" s="21" t="s">
        <v>31</v>
      </c>
      <c r="X1439" s="10"/>
      <c r="Y1439" s="28">
        <f>IF(M1439&lt;25,1,1+(M1439-25)/M1439)</f>
        <v>1.5901639344262295</v>
      </c>
      <c r="Z1439" s="10"/>
      <c r="AA1439" s="28"/>
      <c r="AB1439" s="28"/>
      <c r="AC1439" s="28">
        <f>32*Y1439*F1439</f>
        <v>101.77049180327869</v>
      </c>
      <c r="AD1439" s="10"/>
    </row>
    <row r="1440" spans="1:30" outlineLevel="2" x14ac:dyDescent="0.15">
      <c r="A1440" s="10">
        <v>2014</v>
      </c>
      <c r="B1440" s="21" t="s">
        <v>1347</v>
      </c>
      <c r="C1440" s="26" t="s">
        <v>1348</v>
      </c>
      <c r="D1440" s="21" t="s">
        <v>1379</v>
      </c>
      <c r="E1440" s="19" t="s">
        <v>2530</v>
      </c>
      <c r="F1440" s="10" t="s">
        <v>2531</v>
      </c>
      <c r="G1440" s="21" t="s">
        <v>1437</v>
      </c>
      <c r="H1440" s="74" t="s">
        <v>1438</v>
      </c>
      <c r="I1440" s="52"/>
      <c r="J1440" s="52"/>
      <c r="K1440" s="52"/>
      <c r="L1440" s="52"/>
      <c r="M1440" s="51">
        <v>2</v>
      </c>
      <c r="N1440" s="53"/>
      <c r="O1440" s="53"/>
      <c r="P1440" s="53"/>
      <c r="Q1440" s="53"/>
      <c r="R1440" s="53"/>
      <c r="S1440" s="53"/>
      <c r="T1440" s="53"/>
      <c r="U1440" s="53"/>
      <c r="V1440" s="53"/>
      <c r="W1440" s="53"/>
      <c r="X1440" s="54"/>
      <c r="Y1440" s="55"/>
      <c r="Z1440" s="54"/>
      <c r="AA1440" s="55"/>
      <c r="AB1440" s="55"/>
      <c r="AC1440" s="28">
        <f>0.3*13*M1440</f>
        <v>7.8</v>
      </c>
      <c r="AD1440" s="54"/>
    </row>
    <row r="1441" spans="1:30" outlineLevel="2" x14ac:dyDescent="0.15">
      <c r="A1441" s="57"/>
      <c r="B1441" s="52"/>
      <c r="C1441" s="58"/>
      <c r="D1441" s="52"/>
      <c r="E1441" s="52" t="s">
        <v>2798</v>
      </c>
      <c r="F1441" s="52"/>
      <c r="G1441" s="21" t="s">
        <v>1437</v>
      </c>
      <c r="H1441" s="78" t="s">
        <v>3037</v>
      </c>
      <c r="I1441" s="52"/>
      <c r="J1441" s="52"/>
      <c r="K1441" s="52"/>
      <c r="L1441" s="52"/>
      <c r="M1441" s="53">
        <v>10</v>
      </c>
      <c r="N1441" s="53"/>
      <c r="O1441" s="53"/>
      <c r="P1441" s="53"/>
      <c r="Q1441" s="53"/>
      <c r="R1441" s="53"/>
      <c r="S1441" s="53"/>
      <c r="T1441" s="53"/>
      <c r="U1441" s="53"/>
      <c r="V1441" s="53"/>
      <c r="W1441" s="53"/>
      <c r="X1441" s="54"/>
      <c r="Y1441" s="55"/>
      <c r="Z1441" s="54"/>
      <c r="AA1441" s="55"/>
      <c r="AB1441" s="55"/>
      <c r="AC1441" s="55">
        <f>2*M1441</f>
        <v>20</v>
      </c>
      <c r="AD1441" s="54"/>
    </row>
    <row r="1442" spans="1:30" outlineLevel="1" x14ac:dyDescent="0.15">
      <c r="A1442" s="82"/>
      <c r="B1442" s="83"/>
      <c r="C1442" s="84"/>
      <c r="D1442" s="83"/>
      <c r="E1442" s="83"/>
      <c r="F1442" s="83"/>
      <c r="G1442" s="94" t="s">
        <v>3262</v>
      </c>
      <c r="H1442" s="93"/>
      <c r="I1442" s="83"/>
      <c r="J1442" s="83"/>
      <c r="K1442" s="83"/>
      <c r="L1442" s="83"/>
      <c r="M1442" s="85"/>
      <c r="N1442" s="85"/>
      <c r="O1442" s="85"/>
      <c r="P1442" s="85"/>
      <c r="Q1442" s="85"/>
      <c r="R1442" s="85"/>
      <c r="S1442" s="85"/>
      <c r="T1442" s="85"/>
      <c r="U1442" s="85"/>
      <c r="V1442" s="85"/>
      <c r="W1442" s="85"/>
      <c r="X1442" s="86"/>
      <c r="Y1442" s="87"/>
      <c r="Z1442" s="86"/>
      <c r="AA1442" s="87"/>
      <c r="AB1442" s="87"/>
      <c r="AC1442" s="87">
        <f>SUBTOTAL(9,AC1434:AC1441)</f>
        <v>356.18898236931642</v>
      </c>
      <c r="AD1442" s="86"/>
    </row>
    <row r="1443" spans="1:30" x14ac:dyDescent="0.15">
      <c r="A1443" s="82"/>
      <c r="B1443" s="83"/>
      <c r="C1443" s="84"/>
      <c r="D1443" s="83"/>
      <c r="E1443" s="83"/>
      <c r="F1443" s="83"/>
      <c r="G1443" s="94" t="s">
        <v>2840</v>
      </c>
      <c r="H1443" s="93"/>
      <c r="I1443" s="83"/>
      <c r="J1443" s="83"/>
      <c r="K1443" s="83"/>
      <c r="L1443" s="83"/>
      <c r="M1443" s="85"/>
      <c r="N1443" s="85"/>
      <c r="O1443" s="85"/>
      <c r="P1443" s="85"/>
      <c r="Q1443" s="85"/>
      <c r="R1443" s="85"/>
      <c r="S1443" s="85"/>
      <c r="T1443" s="85"/>
      <c r="U1443" s="85"/>
      <c r="V1443" s="85"/>
      <c r="W1443" s="85"/>
      <c r="X1443" s="86"/>
      <c r="Y1443" s="87"/>
      <c r="Z1443" s="86"/>
      <c r="AA1443" s="87"/>
      <c r="AB1443" s="87"/>
      <c r="AC1443" s="87">
        <f>SUBTOTAL(9,AC4:AC1441)</f>
        <v>57456.341411666646</v>
      </c>
      <c r="AD1443" s="86"/>
    </row>
  </sheetData>
  <autoFilter ref="A3:CG1185"/>
  <sortState ref="A4:AD1244">
    <sortCondition ref="H4"/>
  </sortState>
  <mergeCells count="1">
    <mergeCell ref="A1:AD1"/>
  </mergeCells>
  <phoneticPr fontId="2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"/>
  <sheetViews>
    <sheetView workbookViewId="0">
      <selection activeCell="H10" sqref="H10"/>
    </sheetView>
  </sheetViews>
  <sheetFormatPr defaultRowHeight="13.5" x14ac:dyDescent="0.15"/>
  <sheetData>
    <row r="1" spans="1:30" ht="67.5" x14ac:dyDescent="0.15">
      <c r="A1" s="1" t="s">
        <v>0</v>
      </c>
      <c r="B1" s="1" t="s">
        <v>1</v>
      </c>
      <c r="C1" s="1" t="s">
        <v>2</v>
      </c>
      <c r="D1" s="1" t="s">
        <v>1378</v>
      </c>
      <c r="E1" s="1" t="s">
        <v>3</v>
      </c>
      <c r="F1" s="1" t="s">
        <v>2305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2297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2296</v>
      </c>
      <c r="V1" s="1" t="s">
        <v>17</v>
      </c>
      <c r="W1" s="9" t="s">
        <v>18</v>
      </c>
      <c r="X1" s="11" t="s">
        <v>2298</v>
      </c>
      <c r="Y1" s="12" t="s">
        <v>2299</v>
      </c>
      <c r="Z1" s="12" t="s">
        <v>2300</v>
      </c>
      <c r="AA1" s="12" t="s">
        <v>2301</v>
      </c>
      <c r="AB1" s="12" t="s">
        <v>2302</v>
      </c>
      <c r="AC1" s="12" t="s">
        <v>2303</v>
      </c>
      <c r="AD1" s="12" t="s">
        <v>2304</v>
      </c>
    </row>
    <row r="2" spans="1:30" x14ac:dyDescent="0.15">
      <c r="A2" s="4">
        <v>2016</v>
      </c>
      <c r="B2" s="2" t="s">
        <v>1027</v>
      </c>
      <c r="C2" s="2" t="s">
        <v>1028</v>
      </c>
      <c r="D2" s="2" t="s">
        <v>1379</v>
      </c>
      <c r="E2" s="2" t="s">
        <v>139</v>
      </c>
      <c r="F2" s="5">
        <v>3</v>
      </c>
      <c r="G2" s="2" t="s">
        <v>1029</v>
      </c>
      <c r="H2" s="2" t="s">
        <v>1030</v>
      </c>
      <c r="I2" s="2" t="s">
        <v>41</v>
      </c>
      <c r="J2" s="2" t="s">
        <v>24</v>
      </c>
      <c r="K2" s="2" t="s">
        <v>1031</v>
      </c>
      <c r="L2" s="3">
        <v>50</v>
      </c>
      <c r="M2" s="3">
        <v>13</v>
      </c>
      <c r="N2" s="2" t="s">
        <v>1032</v>
      </c>
      <c r="O2" s="2" t="s">
        <v>1033</v>
      </c>
      <c r="P2" s="2" t="s">
        <v>28</v>
      </c>
      <c r="Q2" s="2" t="s">
        <v>29</v>
      </c>
      <c r="R2" s="2" t="s">
        <v>1034</v>
      </c>
      <c r="S2" s="5">
        <v>1</v>
      </c>
      <c r="T2" s="3">
        <v>48</v>
      </c>
      <c r="U2" s="3">
        <v>32</v>
      </c>
      <c r="V2" s="2" t="s">
        <v>31</v>
      </c>
      <c r="W2" s="3">
        <v>16</v>
      </c>
      <c r="X2" s="15"/>
      <c r="Y2" s="16">
        <f>IF(M2&lt;25,1,1+(M2-25)/M2)</f>
        <v>1</v>
      </c>
      <c r="Z2" s="15">
        <v>1</v>
      </c>
      <c r="AA2" s="16"/>
      <c r="AB2" s="16"/>
      <c r="AC2" s="16">
        <f>T2*Z2</f>
        <v>48</v>
      </c>
      <c r="AD2" s="15"/>
    </row>
    <row r="3" spans="1:30" x14ac:dyDescent="0.15">
      <c r="A3" s="4">
        <v>2016</v>
      </c>
      <c r="B3" s="2" t="s">
        <v>1444</v>
      </c>
      <c r="C3" s="2" t="s">
        <v>1445</v>
      </c>
      <c r="D3" s="2" t="s">
        <v>1380</v>
      </c>
      <c r="E3" s="2" t="s">
        <v>139</v>
      </c>
      <c r="F3" s="5">
        <v>3</v>
      </c>
      <c r="G3" s="2" t="s">
        <v>235</v>
      </c>
      <c r="H3" s="2" t="s">
        <v>236</v>
      </c>
      <c r="I3" s="2" t="s">
        <v>23</v>
      </c>
      <c r="J3" s="2" t="s">
        <v>24</v>
      </c>
      <c r="K3" s="2" t="s">
        <v>237</v>
      </c>
      <c r="L3" s="3">
        <v>50</v>
      </c>
      <c r="M3" s="3">
        <v>14</v>
      </c>
      <c r="N3" s="2" t="s">
        <v>1399</v>
      </c>
      <c r="O3" s="2" t="s">
        <v>560</v>
      </c>
      <c r="P3" s="2" t="s">
        <v>28</v>
      </c>
      <c r="Q3" s="2" t="s">
        <v>29</v>
      </c>
      <c r="R3" s="2" t="s">
        <v>1446</v>
      </c>
      <c r="S3" s="5">
        <v>1</v>
      </c>
      <c r="T3" s="3">
        <v>48</v>
      </c>
      <c r="U3" s="3">
        <v>48</v>
      </c>
      <c r="V3" s="2" t="s">
        <v>31</v>
      </c>
      <c r="W3" s="2" t="s">
        <v>31</v>
      </c>
      <c r="X3" s="15"/>
      <c r="Y3" s="16">
        <f t="shared" ref="Y3:Y11" si="0">IF(M3&lt;25,1,1+(M3-25)/M3)</f>
        <v>1</v>
      </c>
      <c r="Z3" s="15">
        <v>1</v>
      </c>
      <c r="AA3" s="16"/>
      <c r="AB3" s="16"/>
      <c r="AC3" s="16">
        <f t="shared" ref="AC3:AC11" si="1">T3*Z3</f>
        <v>48</v>
      </c>
      <c r="AD3" s="15"/>
    </row>
    <row r="4" spans="1:30" x14ac:dyDescent="0.15">
      <c r="A4" s="4">
        <v>2015</v>
      </c>
      <c r="B4" s="2" t="s">
        <v>1392</v>
      </c>
      <c r="C4" s="2" t="s">
        <v>1393</v>
      </c>
      <c r="D4" s="2" t="s">
        <v>1380</v>
      </c>
      <c r="E4" s="2" t="s">
        <v>139</v>
      </c>
      <c r="F4" s="5">
        <v>3</v>
      </c>
      <c r="G4" s="2" t="s">
        <v>140</v>
      </c>
      <c r="H4" s="2" t="s">
        <v>141</v>
      </c>
      <c r="I4" s="2" t="s">
        <v>23</v>
      </c>
      <c r="J4" s="2" t="s">
        <v>24</v>
      </c>
      <c r="K4" s="2" t="s">
        <v>80</v>
      </c>
      <c r="L4" s="3">
        <v>50</v>
      </c>
      <c r="M4" s="3">
        <v>9</v>
      </c>
      <c r="N4" s="2" t="s">
        <v>1394</v>
      </c>
      <c r="O4" s="2" t="s">
        <v>1395</v>
      </c>
      <c r="P4" s="2" t="s">
        <v>28</v>
      </c>
      <c r="Q4" s="2" t="s">
        <v>29</v>
      </c>
      <c r="R4" s="2" t="s">
        <v>1396</v>
      </c>
      <c r="S4" s="5">
        <v>1</v>
      </c>
      <c r="T4" s="3">
        <v>48</v>
      </c>
      <c r="U4" s="3">
        <v>28</v>
      </c>
      <c r="V4" s="3">
        <v>20</v>
      </c>
      <c r="W4" s="2" t="s">
        <v>31</v>
      </c>
      <c r="X4" s="15"/>
      <c r="Y4" s="16">
        <f t="shared" si="0"/>
        <v>1</v>
      </c>
      <c r="Z4" s="15">
        <v>1</v>
      </c>
      <c r="AA4" s="16"/>
      <c r="AB4" s="16"/>
      <c r="AC4" s="16">
        <f t="shared" si="1"/>
        <v>48</v>
      </c>
      <c r="AD4" s="15"/>
    </row>
    <row r="5" spans="1:30" x14ac:dyDescent="0.15">
      <c r="A5" s="4">
        <v>2015</v>
      </c>
      <c r="B5" s="2" t="s">
        <v>137</v>
      </c>
      <c r="C5" s="2" t="s">
        <v>138</v>
      </c>
      <c r="D5" s="2" t="s">
        <v>1379</v>
      </c>
      <c r="E5" s="2" t="s">
        <v>139</v>
      </c>
      <c r="F5" s="5">
        <v>3</v>
      </c>
      <c r="G5" s="2" t="s">
        <v>140</v>
      </c>
      <c r="H5" s="2" t="s">
        <v>141</v>
      </c>
      <c r="I5" s="2" t="s">
        <v>23</v>
      </c>
      <c r="J5" s="2" t="s">
        <v>24</v>
      </c>
      <c r="K5" s="2" t="s">
        <v>80</v>
      </c>
      <c r="L5" s="3">
        <v>50</v>
      </c>
      <c r="M5" s="3">
        <v>7</v>
      </c>
      <c r="N5" s="2" t="s">
        <v>142</v>
      </c>
      <c r="O5" s="2" t="s">
        <v>143</v>
      </c>
      <c r="P5" s="2" t="s">
        <v>28</v>
      </c>
      <c r="Q5" s="2" t="s">
        <v>29</v>
      </c>
      <c r="R5" s="2" t="s">
        <v>144</v>
      </c>
      <c r="S5" s="5">
        <v>1</v>
      </c>
      <c r="T5" s="3">
        <v>48</v>
      </c>
      <c r="U5" s="3">
        <v>28</v>
      </c>
      <c r="V5" s="3">
        <v>20</v>
      </c>
      <c r="W5" s="2" t="s">
        <v>31</v>
      </c>
      <c r="X5" s="15"/>
      <c r="Y5" s="16">
        <f t="shared" si="0"/>
        <v>1</v>
      </c>
      <c r="Z5" s="15">
        <v>1</v>
      </c>
      <c r="AA5" s="16"/>
      <c r="AB5" s="16"/>
      <c r="AC5" s="16">
        <f t="shared" si="1"/>
        <v>48</v>
      </c>
      <c r="AD5" s="15"/>
    </row>
    <row r="6" spans="1:30" x14ac:dyDescent="0.15">
      <c r="A6" s="4">
        <v>2016</v>
      </c>
      <c r="B6" s="2" t="s">
        <v>1451</v>
      </c>
      <c r="C6" s="2" t="s">
        <v>1452</v>
      </c>
      <c r="D6" s="2" t="s">
        <v>1380</v>
      </c>
      <c r="E6" s="2" t="s">
        <v>139</v>
      </c>
      <c r="F6" s="5">
        <v>4</v>
      </c>
      <c r="G6" s="2" t="s">
        <v>1453</v>
      </c>
      <c r="H6" s="2" t="s">
        <v>1454</v>
      </c>
      <c r="I6" s="2" t="s">
        <v>41</v>
      </c>
      <c r="J6" s="2" t="s">
        <v>24</v>
      </c>
      <c r="K6" s="2" t="s">
        <v>45</v>
      </c>
      <c r="L6" s="3">
        <v>50</v>
      </c>
      <c r="M6" s="3">
        <v>14</v>
      </c>
      <c r="N6" s="2" t="s">
        <v>1455</v>
      </c>
      <c r="O6" s="2" t="s">
        <v>560</v>
      </c>
      <c r="P6" s="2" t="s">
        <v>28</v>
      </c>
      <c r="Q6" s="2" t="s">
        <v>29</v>
      </c>
      <c r="R6" s="2" t="s">
        <v>1456</v>
      </c>
      <c r="S6" s="5">
        <v>1</v>
      </c>
      <c r="T6" s="3">
        <v>64</v>
      </c>
      <c r="U6" s="3">
        <v>64</v>
      </c>
      <c r="V6" s="2" t="s">
        <v>31</v>
      </c>
      <c r="W6" s="2" t="s">
        <v>31</v>
      </c>
      <c r="X6" s="15"/>
      <c r="Y6" s="16">
        <f t="shared" si="0"/>
        <v>1</v>
      </c>
      <c r="Z6" s="15">
        <v>1</v>
      </c>
      <c r="AA6" s="16"/>
      <c r="AB6" s="16"/>
      <c r="AC6" s="16">
        <f t="shared" si="1"/>
        <v>64</v>
      </c>
      <c r="AD6" s="15"/>
    </row>
    <row r="7" spans="1:30" x14ac:dyDescent="0.15">
      <c r="A7" s="4">
        <v>2015</v>
      </c>
      <c r="B7" s="2" t="s">
        <v>947</v>
      </c>
      <c r="C7" s="2" t="s">
        <v>948</v>
      </c>
      <c r="D7" s="2" t="s">
        <v>1379</v>
      </c>
      <c r="E7" s="2" t="s">
        <v>139</v>
      </c>
      <c r="F7" s="5">
        <v>2</v>
      </c>
      <c r="G7" s="2" t="s">
        <v>523</v>
      </c>
      <c r="H7" s="2" t="s">
        <v>524</v>
      </c>
      <c r="I7" s="2" t="s">
        <v>41</v>
      </c>
      <c r="J7" s="2" t="s">
        <v>24</v>
      </c>
      <c r="K7" s="2" t="s">
        <v>80</v>
      </c>
      <c r="L7" s="3">
        <v>100</v>
      </c>
      <c r="M7" s="3">
        <v>7</v>
      </c>
      <c r="N7" s="2" t="s">
        <v>949</v>
      </c>
      <c r="O7" s="2" t="s">
        <v>143</v>
      </c>
      <c r="P7" s="2" t="s">
        <v>28</v>
      </c>
      <c r="Q7" s="2" t="s">
        <v>29</v>
      </c>
      <c r="R7" s="2" t="s">
        <v>950</v>
      </c>
      <c r="S7" s="5">
        <v>1</v>
      </c>
      <c r="T7" s="3">
        <v>32</v>
      </c>
      <c r="U7" s="3">
        <v>28</v>
      </c>
      <c r="V7" s="3">
        <v>4</v>
      </c>
      <c r="W7" s="2" t="s">
        <v>31</v>
      </c>
      <c r="X7" s="15"/>
      <c r="Y7" s="16">
        <f t="shared" si="0"/>
        <v>1</v>
      </c>
      <c r="Z7" s="15">
        <v>1</v>
      </c>
      <c r="AA7" s="16"/>
      <c r="AB7" s="16"/>
      <c r="AC7" s="16">
        <f t="shared" si="1"/>
        <v>32</v>
      </c>
      <c r="AD7" s="15"/>
    </row>
    <row r="8" spans="1:30" x14ac:dyDescent="0.15">
      <c r="A8" s="4">
        <v>2016</v>
      </c>
      <c r="B8" s="2" t="s">
        <v>1052</v>
      </c>
      <c r="C8" s="2" t="s">
        <v>1053</v>
      </c>
      <c r="D8" s="2" t="s">
        <v>1379</v>
      </c>
      <c r="E8" s="2" t="s">
        <v>139</v>
      </c>
      <c r="F8" s="5">
        <v>3</v>
      </c>
      <c r="G8" s="2" t="s">
        <v>219</v>
      </c>
      <c r="H8" s="2" t="s">
        <v>220</v>
      </c>
      <c r="I8" s="2" t="s">
        <v>23</v>
      </c>
      <c r="J8" s="2" t="s">
        <v>24</v>
      </c>
      <c r="K8" s="2" t="s">
        <v>25</v>
      </c>
      <c r="L8" s="3">
        <v>100</v>
      </c>
      <c r="M8" s="3">
        <v>13</v>
      </c>
      <c r="N8" s="2" t="s">
        <v>949</v>
      </c>
      <c r="O8" s="2" t="s">
        <v>1054</v>
      </c>
      <c r="P8" s="2" t="s">
        <v>28</v>
      </c>
      <c r="Q8" s="2" t="s">
        <v>29</v>
      </c>
      <c r="R8" s="2" t="s">
        <v>1055</v>
      </c>
      <c r="S8" s="5">
        <v>1</v>
      </c>
      <c r="T8" s="3">
        <v>48</v>
      </c>
      <c r="U8" s="3">
        <v>48</v>
      </c>
      <c r="V8" s="2" t="s">
        <v>31</v>
      </c>
      <c r="W8" s="2" t="s">
        <v>31</v>
      </c>
      <c r="X8" s="15"/>
      <c r="Y8" s="16">
        <f t="shared" si="0"/>
        <v>1</v>
      </c>
      <c r="Z8" s="15">
        <v>1</v>
      </c>
      <c r="AA8" s="16"/>
      <c r="AB8" s="16"/>
      <c r="AC8" s="16">
        <f t="shared" si="1"/>
        <v>48</v>
      </c>
      <c r="AD8" s="15"/>
    </row>
    <row r="9" spans="1:30" x14ac:dyDescent="0.15">
      <c r="A9" s="4">
        <v>2015</v>
      </c>
      <c r="B9" s="2" t="s">
        <v>1397</v>
      </c>
      <c r="C9" s="2" t="s">
        <v>1398</v>
      </c>
      <c r="D9" s="2" t="s">
        <v>1380</v>
      </c>
      <c r="E9" s="2" t="s">
        <v>139</v>
      </c>
      <c r="F9" s="5">
        <v>3</v>
      </c>
      <c r="G9" s="2" t="s">
        <v>156</v>
      </c>
      <c r="H9" s="2" t="s">
        <v>157</v>
      </c>
      <c r="I9" s="2" t="s">
        <v>41</v>
      </c>
      <c r="J9" s="2" t="s">
        <v>24</v>
      </c>
      <c r="K9" s="2" t="s">
        <v>127</v>
      </c>
      <c r="L9" s="3">
        <v>50</v>
      </c>
      <c r="M9" s="3">
        <v>9</v>
      </c>
      <c r="N9" s="2" t="s">
        <v>1399</v>
      </c>
      <c r="O9" s="2" t="s">
        <v>1033</v>
      </c>
      <c r="P9" s="2" t="s">
        <v>28</v>
      </c>
      <c r="Q9" s="2" t="s">
        <v>29</v>
      </c>
      <c r="R9" s="2" t="s">
        <v>1400</v>
      </c>
      <c r="S9" s="5">
        <v>1</v>
      </c>
      <c r="T9" s="3">
        <v>48</v>
      </c>
      <c r="U9" s="3">
        <v>48</v>
      </c>
      <c r="V9" s="2" t="s">
        <v>31</v>
      </c>
      <c r="W9" s="2" t="s">
        <v>31</v>
      </c>
      <c r="X9" s="15"/>
      <c r="Y9" s="16">
        <f t="shared" si="0"/>
        <v>1</v>
      </c>
      <c r="Z9" s="15">
        <v>1</v>
      </c>
      <c r="AA9" s="16"/>
      <c r="AB9" s="16"/>
      <c r="AC9" s="16">
        <f t="shared" si="1"/>
        <v>48</v>
      </c>
      <c r="AD9" s="15"/>
    </row>
    <row r="10" spans="1:30" x14ac:dyDescent="0.15">
      <c r="A10" s="4">
        <v>2016</v>
      </c>
      <c r="B10" s="2" t="s">
        <v>324</v>
      </c>
      <c r="C10" s="2" t="s">
        <v>325</v>
      </c>
      <c r="D10" s="2" t="s">
        <v>1379</v>
      </c>
      <c r="E10" s="2" t="s">
        <v>139</v>
      </c>
      <c r="F10" s="5">
        <v>3</v>
      </c>
      <c r="G10" s="2" t="s">
        <v>320</v>
      </c>
      <c r="H10" s="2" t="s">
        <v>321</v>
      </c>
      <c r="I10" s="2" t="s">
        <v>23</v>
      </c>
      <c r="J10" s="2" t="s">
        <v>52</v>
      </c>
      <c r="K10" s="2" t="s">
        <v>53</v>
      </c>
      <c r="L10" s="3">
        <v>50</v>
      </c>
      <c r="M10" s="3">
        <v>13</v>
      </c>
      <c r="N10" s="2" t="s">
        <v>326</v>
      </c>
      <c r="O10" s="2" t="s">
        <v>143</v>
      </c>
      <c r="P10" s="2" t="s">
        <v>28</v>
      </c>
      <c r="Q10" s="2" t="s">
        <v>29</v>
      </c>
      <c r="R10" s="2" t="s">
        <v>327</v>
      </c>
      <c r="S10" s="5">
        <v>1</v>
      </c>
      <c r="T10" s="3">
        <v>48</v>
      </c>
      <c r="U10" s="3">
        <v>38</v>
      </c>
      <c r="V10" s="2" t="s">
        <v>31</v>
      </c>
      <c r="W10" s="3">
        <v>10</v>
      </c>
      <c r="X10" s="15"/>
      <c r="Y10" s="16">
        <f t="shared" si="0"/>
        <v>1</v>
      </c>
      <c r="Z10" s="15">
        <v>1</v>
      </c>
      <c r="AA10" s="16"/>
      <c r="AB10" s="16"/>
      <c r="AC10" s="16">
        <f t="shared" si="1"/>
        <v>48</v>
      </c>
      <c r="AD10" s="15"/>
    </row>
    <row r="11" spans="1:30" x14ac:dyDescent="0.15">
      <c r="A11" s="4">
        <v>2015</v>
      </c>
      <c r="B11" s="2" t="s">
        <v>1401</v>
      </c>
      <c r="C11" s="2" t="s">
        <v>992</v>
      </c>
      <c r="D11" s="2" t="s">
        <v>1380</v>
      </c>
      <c r="E11" s="2" t="s">
        <v>139</v>
      </c>
      <c r="F11" s="5">
        <v>3</v>
      </c>
      <c r="G11" s="2" t="s">
        <v>161</v>
      </c>
      <c r="H11" s="2" t="s">
        <v>162</v>
      </c>
      <c r="I11" s="2" t="s">
        <v>163</v>
      </c>
      <c r="J11" s="2" t="s">
        <v>24</v>
      </c>
      <c r="K11" s="2" t="s">
        <v>164</v>
      </c>
      <c r="L11" s="3">
        <v>50</v>
      </c>
      <c r="M11" s="3">
        <v>9</v>
      </c>
      <c r="N11" s="2" t="s">
        <v>1402</v>
      </c>
      <c r="O11" s="2" t="s">
        <v>143</v>
      </c>
      <c r="P11" s="2" t="s">
        <v>28</v>
      </c>
      <c r="Q11" s="2" t="s">
        <v>29</v>
      </c>
      <c r="R11" s="2" t="s">
        <v>1403</v>
      </c>
      <c r="S11" s="5">
        <v>1</v>
      </c>
      <c r="T11" s="3">
        <v>48</v>
      </c>
      <c r="U11" s="3">
        <v>32</v>
      </c>
      <c r="V11" s="2" t="s">
        <v>31</v>
      </c>
      <c r="W11" s="3">
        <v>16</v>
      </c>
      <c r="X11" s="15"/>
      <c r="Y11" s="16">
        <f t="shared" si="0"/>
        <v>1</v>
      </c>
      <c r="Z11" s="15">
        <v>1</v>
      </c>
      <c r="AA11" s="16"/>
      <c r="AB11" s="16"/>
      <c r="AC11" s="16">
        <f t="shared" si="1"/>
        <v>48</v>
      </c>
      <c r="AD11" s="15"/>
    </row>
    <row r="12" spans="1:30" x14ac:dyDescent="0.15">
      <c r="A12" s="13"/>
      <c r="B12" s="8"/>
      <c r="C12" s="8"/>
      <c r="D12" s="8"/>
      <c r="E12" s="2" t="s">
        <v>2321</v>
      </c>
      <c r="F12" s="8"/>
      <c r="G12" s="2" t="s">
        <v>1029</v>
      </c>
      <c r="H12" s="14" t="s">
        <v>1030</v>
      </c>
      <c r="I12" s="8"/>
      <c r="J12" s="8"/>
      <c r="K12" s="8"/>
      <c r="L12" s="8"/>
      <c r="M12" s="14">
        <v>1</v>
      </c>
      <c r="N12" s="8"/>
      <c r="O12" s="8"/>
      <c r="P12" s="8"/>
      <c r="Q12" s="8"/>
      <c r="R12" s="8"/>
      <c r="S12" s="8"/>
      <c r="T12" s="8"/>
      <c r="U12" s="8"/>
      <c r="V12" s="8"/>
      <c r="W12" s="3"/>
      <c r="X12" s="15"/>
      <c r="Y12" s="16"/>
      <c r="Z12" s="15"/>
      <c r="AA12" s="16"/>
      <c r="AB12" s="16"/>
      <c r="AC12" s="16">
        <f>M12*14</f>
        <v>14</v>
      </c>
      <c r="AD12" s="15"/>
    </row>
    <row r="13" spans="1:30" x14ac:dyDescent="0.15">
      <c r="A13" s="13"/>
      <c r="B13" s="8"/>
      <c r="C13" s="8"/>
      <c r="D13" s="8"/>
      <c r="E13" s="2" t="s">
        <v>2321</v>
      </c>
      <c r="F13" s="8"/>
      <c r="G13" s="2" t="s">
        <v>898</v>
      </c>
      <c r="H13" s="14" t="s">
        <v>899</v>
      </c>
      <c r="I13" s="8"/>
      <c r="J13" s="8"/>
      <c r="K13" s="8"/>
      <c r="L13" s="8"/>
      <c r="M13" s="14">
        <v>3</v>
      </c>
      <c r="N13" s="8"/>
      <c r="O13" s="8"/>
      <c r="P13" s="8"/>
      <c r="Q13" s="8"/>
      <c r="R13" s="8"/>
      <c r="S13" s="8"/>
      <c r="T13" s="8"/>
      <c r="U13" s="8"/>
      <c r="V13" s="8"/>
      <c r="W13" s="3"/>
      <c r="X13" s="15"/>
      <c r="Y13" s="16"/>
      <c r="Z13" s="15"/>
      <c r="AA13" s="16"/>
      <c r="AB13" s="16"/>
      <c r="AC13" s="16">
        <f>M13*14</f>
        <v>42</v>
      </c>
      <c r="AD13" s="15"/>
    </row>
    <row r="14" spans="1:30" x14ac:dyDescent="0.15">
      <c r="A14" s="13"/>
      <c r="B14" s="8"/>
      <c r="C14" s="8"/>
      <c r="D14" s="8"/>
      <c r="E14" s="2" t="s">
        <v>2321</v>
      </c>
      <c r="F14" s="8"/>
      <c r="G14" s="2" t="s">
        <v>156</v>
      </c>
      <c r="H14" s="14" t="s">
        <v>157</v>
      </c>
      <c r="I14" s="8"/>
      <c r="J14" s="8"/>
      <c r="K14" s="8"/>
      <c r="L14" s="8"/>
      <c r="M14" s="14">
        <v>3</v>
      </c>
      <c r="N14" s="8"/>
      <c r="O14" s="8"/>
      <c r="P14" s="8"/>
      <c r="Q14" s="8"/>
      <c r="R14" s="8"/>
      <c r="S14" s="8"/>
      <c r="T14" s="8"/>
      <c r="U14" s="8"/>
      <c r="V14" s="8"/>
      <c r="W14" s="3"/>
      <c r="X14" s="15"/>
      <c r="Y14" s="16"/>
      <c r="Z14" s="15"/>
      <c r="AA14" s="16"/>
      <c r="AB14" s="16"/>
      <c r="AC14" s="16">
        <f>M14*14</f>
        <v>42</v>
      </c>
      <c r="AD14" s="15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"/>
  <sheetViews>
    <sheetView workbookViewId="0">
      <selection activeCell="H5" sqref="H5"/>
    </sheetView>
  </sheetViews>
  <sheetFormatPr defaultRowHeight="13.5" x14ac:dyDescent="0.15"/>
  <sheetData>
    <row r="1" spans="1:30" ht="67.5" x14ac:dyDescent="0.15">
      <c r="A1" s="1" t="s">
        <v>0</v>
      </c>
      <c r="B1" s="1" t="s">
        <v>1</v>
      </c>
      <c r="C1" s="1" t="s">
        <v>2</v>
      </c>
      <c r="D1" s="1" t="s">
        <v>1378</v>
      </c>
      <c r="E1" s="1" t="s">
        <v>3</v>
      </c>
      <c r="F1" s="1" t="s">
        <v>2305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2297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2296</v>
      </c>
      <c r="V1" s="1" t="s">
        <v>17</v>
      </c>
      <c r="W1" s="9" t="s">
        <v>18</v>
      </c>
      <c r="X1" s="11" t="s">
        <v>2298</v>
      </c>
      <c r="Y1" s="12" t="s">
        <v>2299</v>
      </c>
      <c r="Z1" s="12" t="s">
        <v>2300</v>
      </c>
      <c r="AA1" s="12" t="s">
        <v>2301</v>
      </c>
      <c r="AB1" s="12" t="s">
        <v>2302</v>
      </c>
      <c r="AC1" s="12" t="s">
        <v>2303</v>
      </c>
      <c r="AD1" s="12" t="s">
        <v>2304</v>
      </c>
    </row>
    <row r="2" spans="1:30" x14ac:dyDescent="0.15">
      <c r="A2" s="4">
        <v>2016</v>
      </c>
      <c r="B2" s="2" t="s">
        <v>922</v>
      </c>
      <c r="C2" s="2" t="s">
        <v>923</v>
      </c>
      <c r="D2" s="2" t="s">
        <v>1380</v>
      </c>
      <c r="E2" s="2" t="s">
        <v>2269</v>
      </c>
      <c r="F2" s="5">
        <v>4</v>
      </c>
      <c r="G2" s="2" t="s">
        <v>694</v>
      </c>
      <c r="H2" s="2" t="s">
        <v>695</v>
      </c>
      <c r="I2" s="2" t="s">
        <v>41</v>
      </c>
      <c r="J2" s="2" t="s">
        <v>52</v>
      </c>
      <c r="K2" s="2" t="s">
        <v>53</v>
      </c>
      <c r="L2" s="3">
        <v>100</v>
      </c>
      <c r="M2" s="3">
        <v>138</v>
      </c>
      <c r="N2" s="2" t="s">
        <v>2267</v>
      </c>
      <c r="O2" s="2" t="s">
        <v>2206</v>
      </c>
      <c r="P2" s="2" t="s">
        <v>28</v>
      </c>
      <c r="Q2" s="2" t="s">
        <v>1951</v>
      </c>
      <c r="R2" s="2" t="s">
        <v>2268</v>
      </c>
      <c r="S2" s="5">
        <v>1</v>
      </c>
      <c r="T2" s="3">
        <v>51</v>
      </c>
      <c r="U2" s="3">
        <v>51</v>
      </c>
      <c r="V2" s="2" t="s">
        <v>29</v>
      </c>
      <c r="W2" s="2" t="s">
        <v>29</v>
      </c>
      <c r="X2" s="15"/>
      <c r="Y2" s="16">
        <f t="shared" ref="Y2:Y7" si="0">IF(M2&lt;25,1,1+(M2-25)/M2)</f>
        <v>1.818840579710145</v>
      </c>
      <c r="Z2" s="15">
        <v>1</v>
      </c>
      <c r="AA2" s="16"/>
      <c r="AB2" s="16"/>
      <c r="AC2" s="16">
        <f t="shared" ref="AC2:AC7" si="1">U2*Z2*Y2</f>
        <v>92.760869565217391</v>
      </c>
      <c r="AD2" s="15"/>
    </row>
    <row r="3" spans="1:30" x14ac:dyDescent="0.15">
      <c r="A3" s="4">
        <v>2016</v>
      </c>
      <c r="B3" s="2" t="s">
        <v>591</v>
      </c>
      <c r="C3" s="2" t="s">
        <v>592</v>
      </c>
      <c r="D3" s="2" t="s">
        <v>1380</v>
      </c>
      <c r="E3" s="2" t="s">
        <v>2269</v>
      </c>
      <c r="F3" s="5">
        <v>4</v>
      </c>
      <c r="G3" s="2" t="s">
        <v>613</v>
      </c>
      <c r="H3" s="2" t="s">
        <v>614</v>
      </c>
      <c r="I3" s="2" t="s">
        <v>41</v>
      </c>
      <c r="J3" s="2" t="s">
        <v>24</v>
      </c>
      <c r="K3" s="2" t="s">
        <v>25</v>
      </c>
      <c r="L3" s="3">
        <v>100</v>
      </c>
      <c r="M3" s="3">
        <v>89</v>
      </c>
      <c r="N3" s="2" t="s">
        <v>2205</v>
      </c>
      <c r="O3" s="2" t="s">
        <v>2206</v>
      </c>
      <c r="P3" s="2" t="s">
        <v>28</v>
      </c>
      <c r="Q3" s="2" t="s">
        <v>1951</v>
      </c>
      <c r="R3" s="2" t="s">
        <v>2207</v>
      </c>
      <c r="S3" s="5">
        <v>1</v>
      </c>
      <c r="T3" s="3">
        <v>51</v>
      </c>
      <c r="U3" s="3">
        <v>51</v>
      </c>
      <c r="V3" s="2" t="s">
        <v>29</v>
      </c>
      <c r="W3" s="2" t="s">
        <v>29</v>
      </c>
      <c r="X3" s="15"/>
      <c r="Y3" s="16">
        <f t="shared" si="0"/>
        <v>1.7191011235955056</v>
      </c>
      <c r="Z3" s="15">
        <v>1</v>
      </c>
      <c r="AA3" s="16"/>
      <c r="AB3" s="16"/>
      <c r="AC3" s="16">
        <f t="shared" si="1"/>
        <v>87.674157303370791</v>
      </c>
      <c r="AD3" s="15"/>
    </row>
    <row r="4" spans="1:30" x14ac:dyDescent="0.15">
      <c r="A4" s="4">
        <v>2016</v>
      </c>
      <c r="B4" s="2" t="s">
        <v>591</v>
      </c>
      <c r="C4" s="2" t="s">
        <v>592</v>
      </c>
      <c r="D4" s="2" t="s">
        <v>1380</v>
      </c>
      <c r="E4" s="2" t="s">
        <v>2269</v>
      </c>
      <c r="F4" s="5">
        <v>4</v>
      </c>
      <c r="G4" s="2" t="s">
        <v>613</v>
      </c>
      <c r="H4" s="2" t="s">
        <v>614</v>
      </c>
      <c r="I4" s="2" t="s">
        <v>41</v>
      </c>
      <c r="J4" s="2" t="s">
        <v>24</v>
      </c>
      <c r="K4" s="2" t="s">
        <v>25</v>
      </c>
      <c r="L4" s="3">
        <v>100</v>
      </c>
      <c r="M4" s="3">
        <v>109</v>
      </c>
      <c r="N4" s="2" t="s">
        <v>2253</v>
      </c>
      <c r="O4" s="2" t="s">
        <v>2206</v>
      </c>
      <c r="P4" s="2" t="s">
        <v>28</v>
      </c>
      <c r="Q4" s="2" t="s">
        <v>1951</v>
      </c>
      <c r="R4" s="2" t="s">
        <v>2254</v>
      </c>
      <c r="S4" s="5">
        <v>1</v>
      </c>
      <c r="T4" s="3">
        <v>51</v>
      </c>
      <c r="U4" s="3">
        <v>51</v>
      </c>
      <c r="V4" s="2" t="s">
        <v>29</v>
      </c>
      <c r="W4" s="2" t="s">
        <v>29</v>
      </c>
      <c r="X4" s="15"/>
      <c r="Y4" s="16">
        <f t="shared" si="0"/>
        <v>1.7706422018348624</v>
      </c>
      <c r="Z4" s="15">
        <v>1</v>
      </c>
      <c r="AA4" s="16"/>
      <c r="AB4" s="16"/>
      <c r="AC4" s="16">
        <f t="shared" si="1"/>
        <v>90.302752293577981</v>
      </c>
      <c r="AD4" s="15"/>
    </row>
    <row r="5" spans="1:30" x14ac:dyDescent="0.15">
      <c r="A5" s="4">
        <v>2017</v>
      </c>
      <c r="B5" s="2" t="s">
        <v>1068</v>
      </c>
      <c r="C5" s="2" t="s">
        <v>1069</v>
      </c>
      <c r="D5" s="2" t="s">
        <v>1379</v>
      </c>
      <c r="E5" s="2" t="s">
        <v>2269</v>
      </c>
      <c r="F5" s="5">
        <v>3</v>
      </c>
      <c r="G5" s="2" t="s">
        <v>484</v>
      </c>
      <c r="H5" s="2" t="s">
        <v>485</v>
      </c>
      <c r="I5" s="2" t="s">
        <v>23</v>
      </c>
      <c r="J5" s="2" t="s">
        <v>24</v>
      </c>
      <c r="K5" s="2" t="s">
        <v>25</v>
      </c>
      <c r="L5" s="2" t="s">
        <v>31</v>
      </c>
      <c r="M5" s="3">
        <v>118</v>
      </c>
      <c r="N5" s="2" t="s">
        <v>1070</v>
      </c>
      <c r="O5" s="2" t="s">
        <v>1071</v>
      </c>
      <c r="P5" s="2" t="s">
        <v>28</v>
      </c>
      <c r="Q5" s="2" t="s">
        <v>1072</v>
      </c>
      <c r="R5" s="2" t="s">
        <v>1073</v>
      </c>
      <c r="S5" s="5">
        <v>1</v>
      </c>
      <c r="T5" s="3">
        <v>38</v>
      </c>
      <c r="U5" s="3">
        <v>38</v>
      </c>
      <c r="V5" s="2" t="s">
        <v>29</v>
      </c>
      <c r="W5" s="2" t="s">
        <v>29</v>
      </c>
      <c r="X5" s="15"/>
      <c r="Y5" s="16">
        <f t="shared" si="0"/>
        <v>1.7881355932203391</v>
      </c>
      <c r="Z5" s="15">
        <v>1</v>
      </c>
      <c r="AA5" s="16"/>
      <c r="AB5" s="16"/>
      <c r="AC5" s="16">
        <f t="shared" si="1"/>
        <v>67.949152542372886</v>
      </c>
      <c r="AD5" s="15"/>
    </row>
    <row r="6" spans="1:30" x14ac:dyDescent="0.15">
      <c r="A6" s="4">
        <v>2016</v>
      </c>
      <c r="B6" s="2" t="s">
        <v>591</v>
      </c>
      <c r="C6" s="2" t="s">
        <v>592</v>
      </c>
      <c r="D6" s="2" t="s">
        <v>1380</v>
      </c>
      <c r="E6" s="2" t="s">
        <v>2269</v>
      </c>
      <c r="F6" s="5">
        <v>4</v>
      </c>
      <c r="G6" s="2" t="s">
        <v>624</v>
      </c>
      <c r="H6" s="2" t="s">
        <v>625</v>
      </c>
      <c r="I6" s="2" t="s">
        <v>23</v>
      </c>
      <c r="J6" s="2" t="s">
        <v>52</v>
      </c>
      <c r="K6" s="2" t="s">
        <v>300</v>
      </c>
      <c r="L6" s="3">
        <v>100</v>
      </c>
      <c r="M6" s="3">
        <v>128</v>
      </c>
      <c r="N6" s="2" t="s">
        <v>2262</v>
      </c>
      <c r="O6" s="2" t="s">
        <v>2206</v>
      </c>
      <c r="P6" s="2" t="s">
        <v>28</v>
      </c>
      <c r="Q6" s="2" t="s">
        <v>1951</v>
      </c>
      <c r="R6" s="2" t="s">
        <v>2263</v>
      </c>
      <c r="S6" s="5">
        <v>1</v>
      </c>
      <c r="T6" s="3">
        <v>51</v>
      </c>
      <c r="U6" s="3">
        <v>51</v>
      </c>
      <c r="V6" s="2" t="s">
        <v>29</v>
      </c>
      <c r="W6" s="2" t="s">
        <v>29</v>
      </c>
      <c r="X6" s="15"/>
      <c r="Y6" s="16">
        <f t="shared" si="0"/>
        <v>1.8046875</v>
      </c>
      <c r="Z6" s="15">
        <v>1</v>
      </c>
      <c r="AA6" s="16"/>
      <c r="AB6" s="16"/>
      <c r="AC6" s="16">
        <f t="shared" si="1"/>
        <v>92.0390625</v>
      </c>
      <c r="AD6" s="15"/>
    </row>
    <row r="7" spans="1:30" x14ac:dyDescent="0.15">
      <c r="A7" s="4">
        <v>2016</v>
      </c>
      <c r="B7" s="2" t="s">
        <v>575</v>
      </c>
      <c r="C7" s="2" t="s">
        <v>576</v>
      </c>
      <c r="D7" s="2" t="s">
        <v>1380</v>
      </c>
      <c r="E7" s="2" t="s">
        <v>2269</v>
      </c>
      <c r="F7" s="5">
        <v>3</v>
      </c>
      <c r="G7" s="2" t="s">
        <v>548</v>
      </c>
      <c r="H7" s="2" t="s">
        <v>549</v>
      </c>
      <c r="I7" s="2" t="s">
        <v>163</v>
      </c>
      <c r="J7" s="2" t="s">
        <v>24</v>
      </c>
      <c r="K7" s="2" t="s">
        <v>45</v>
      </c>
      <c r="L7" s="3">
        <v>100</v>
      </c>
      <c r="M7" s="3">
        <v>51</v>
      </c>
      <c r="N7" s="2" t="s">
        <v>1949</v>
      </c>
      <c r="O7" s="2" t="s">
        <v>1950</v>
      </c>
      <c r="P7" s="2" t="s">
        <v>28</v>
      </c>
      <c r="Q7" s="2" t="s">
        <v>1951</v>
      </c>
      <c r="R7" s="2" t="s">
        <v>1952</v>
      </c>
      <c r="S7" s="5">
        <v>1</v>
      </c>
      <c r="T7" s="3">
        <v>38</v>
      </c>
      <c r="U7" s="3">
        <v>38</v>
      </c>
      <c r="V7" s="2" t="s">
        <v>29</v>
      </c>
      <c r="W7" s="2" t="s">
        <v>29</v>
      </c>
      <c r="X7" s="15"/>
      <c r="Y7" s="16">
        <f t="shared" si="0"/>
        <v>1.5098039215686274</v>
      </c>
      <c r="Z7" s="15">
        <v>1</v>
      </c>
      <c r="AA7" s="16"/>
      <c r="AB7" s="16"/>
      <c r="AC7" s="16">
        <f t="shared" si="1"/>
        <v>57.372549019607845</v>
      </c>
      <c r="AD7" s="15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1"/>
  <sheetViews>
    <sheetView topLeftCell="A143" workbookViewId="0">
      <selection activeCell="H159" sqref="H159"/>
    </sheetView>
  </sheetViews>
  <sheetFormatPr defaultRowHeight="13.5" x14ac:dyDescent="0.15"/>
  <sheetData>
    <row r="1" spans="1:30" ht="67.5" x14ac:dyDescent="0.15">
      <c r="A1" s="1" t="s">
        <v>0</v>
      </c>
      <c r="B1" s="1" t="s">
        <v>1</v>
      </c>
      <c r="C1" s="1" t="s">
        <v>2</v>
      </c>
      <c r="D1" s="1" t="s">
        <v>1378</v>
      </c>
      <c r="E1" s="1" t="s">
        <v>3</v>
      </c>
      <c r="F1" s="1" t="s">
        <v>2305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2297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2296</v>
      </c>
      <c r="V1" s="1" t="s">
        <v>17</v>
      </c>
      <c r="W1" s="9" t="s">
        <v>18</v>
      </c>
      <c r="X1" s="11" t="s">
        <v>2298</v>
      </c>
      <c r="Y1" s="12" t="s">
        <v>2299</v>
      </c>
      <c r="Z1" s="12" t="s">
        <v>2300</v>
      </c>
      <c r="AA1" s="12" t="s">
        <v>2301</v>
      </c>
      <c r="AB1" s="12" t="s">
        <v>2302</v>
      </c>
      <c r="AC1" s="12" t="s">
        <v>2303</v>
      </c>
      <c r="AD1" s="12" t="s">
        <v>2304</v>
      </c>
    </row>
    <row r="2" spans="1:30" x14ac:dyDescent="0.15">
      <c r="A2" s="4">
        <v>2016</v>
      </c>
      <c r="B2" s="2" t="s">
        <v>724</v>
      </c>
      <c r="C2" s="2" t="s">
        <v>725</v>
      </c>
      <c r="D2" s="2" t="s">
        <v>1380</v>
      </c>
      <c r="E2" s="7" t="s">
        <v>2272</v>
      </c>
      <c r="F2" s="5">
        <v>1</v>
      </c>
      <c r="G2" s="2" t="s">
        <v>726</v>
      </c>
      <c r="H2" s="2" t="s">
        <v>727</v>
      </c>
      <c r="I2" s="2" t="s">
        <v>403</v>
      </c>
      <c r="J2" s="2" t="s">
        <v>24</v>
      </c>
      <c r="K2" s="2" t="s">
        <v>45</v>
      </c>
      <c r="L2" s="3">
        <v>531</v>
      </c>
      <c r="M2" s="3">
        <v>138</v>
      </c>
      <c r="N2" s="2" t="s">
        <v>1678</v>
      </c>
      <c r="O2" s="2" t="s">
        <v>191</v>
      </c>
      <c r="P2" s="2" t="s">
        <v>28</v>
      </c>
      <c r="Q2" s="2" t="s">
        <v>730</v>
      </c>
      <c r="R2" s="2" t="s">
        <v>2266</v>
      </c>
      <c r="S2" s="5">
        <v>1</v>
      </c>
      <c r="T2" s="2" t="s">
        <v>31</v>
      </c>
      <c r="U2" s="2" t="s">
        <v>31</v>
      </c>
      <c r="V2" s="2" t="s">
        <v>31</v>
      </c>
      <c r="W2" s="2" t="s">
        <v>31</v>
      </c>
      <c r="X2" s="15"/>
      <c r="Y2" s="16"/>
      <c r="Z2" s="15"/>
      <c r="AA2" s="16"/>
      <c r="AB2" s="16"/>
      <c r="AC2" s="16"/>
      <c r="AD2" s="15"/>
    </row>
    <row r="3" spans="1:30" x14ac:dyDescent="0.15">
      <c r="A3" s="4">
        <v>2016</v>
      </c>
      <c r="B3" s="2" t="s">
        <v>724</v>
      </c>
      <c r="C3" s="2" t="s">
        <v>725</v>
      </c>
      <c r="D3" s="2" t="s">
        <v>1379</v>
      </c>
      <c r="E3" s="2" t="s">
        <v>2272</v>
      </c>
      <c r="F3" s="5">
        <v>1</v>
      </c>
      <c r="G3" s="2" t="s">
        <v>726</v>
      </c>
      <c r="H3" s="2" t="s">
        <v>727</v>
      </c>
      <c r="I3" s="2" t="s">
        <v>403</v>
      </c>
      <c r="J3" s="2" t="s">
        <v>24</v>
      </c>
      <c r="K3" s="2" t="s">
        <v>45</v>
      </c>
      <c r="L3" s="3">
        <v>600</v>
      </c>
      <c r="M3" s="3">
        <v>468</v>
      </c>
      <c r="N3" s="2" t="s">
        <v>728</v>
      </c>
      <c r="O3" s="2" t="s">
        <v>729</v>
      </c>
      <c r="P3" s="2" t="s">
        <v>28</v>
      </c>
      <c r="Q3" s="2" t="s">
        <v>730</v>
      </c>
      <c r="R3" s="2" t="s">
        <v>731</v>
      </c>
      <c r="S3" s="5">
        <v>1</v>
      </c>
      <c r="T3" s="2" t="s">
        <v>31</v>
      </c>
      <c r="U3" s="2" t="s">
        <v>31</v>
      </c>
      <c r="V3" s="2" t="s">
        <v>31</v>
      </c>
      <c r="W3" s="2" t="s">
        <v>31</v>
      </c>
      <c r="X3" s="15"/>
      <c r="Y3" s="16"/>
      <c r="Z3" s="15"/>
      <c r="AA3" s="16"/>
      <c r="AB3" s="16"/>
      <c r="AC3" s="16"/>
      <c r="AD3" s="15"/>
    </row>
    <row r="4" spans="1:30" x14ac:dyDescent="0.15">
      <c r="A4" s="4">
        <v>2015</v>
      </c>
      <c r="B4" s="2" t="s">
        <v>784</v>
      </c>
      <c r="C4" s="2" t="s">
        <v>785</v>
      </c>
      <c r="D4" s="2" t="s">
        <v>1379</v>
      </c>
      <c r="E4" s="7" t="s">
        <v>2272</v>
      </c>
      <c r="F4" s="5">
        <v>0.5</v>
      </c>
      <c r="G4" s="2" t="s">
        <v>726</v>
      </c>
      <c r="H4" s="2" t="s">
        <v>786</v>
      </c>
      <c r="I4" s="2" t="s">
        <v>787</v>
      </c>
      <c r="J4" s="2" t="s">
        <v>120</v>
      </c>
      <c r="K4" s="2" t="s">
        <v>788</v>
      </c>
      <c r="L4" s="3">
        <v>43</v>
      </c>
      <c r="M4" s="3">
        <v>14</v>
      </c>
      <c r="N4" s="2" t="s">
        <v>29</v>
      </c>
      <c r="O4" s="2" t="s">
        <v>29</v>
      </c>
      <c r="P4" s="2" t="s">
        <v>28</v>
      </c>
      <c r="Q4" s="2" t="s">
        <v>391</v>
      </c>
      <c r="R4" s="2" t="s">
        <v>789</v>
      </c>
      <c r="S4" s="5">
        <v>1</v>
      </c>
      <c r="T4" s="3">
        <v>16</v>
      </c>
      <c r="U4" s="2" t="s">
        <v>31</v>
      </c>
      <c r="V4" s="3">
        <v>16</v>
      </c>
      <c r="W4" s="2" t="s">
        <v>31</v>
      </c>
      <c r="X4" s="15"/>
      <c r="Y4" s="16"/>
      <c r="Z4" s="15"/>
      <c r="AA4" s="16"/>
      <c r="AB4" s="16"/>
      <c r="AC4" s="16"/>
      <c r="AD4" s="15"/>
    </row>
    <row r="5" spans="1:30" x14ac:dyDescent="0.15">
      <c r="A5" s="4">
        <v>2015</v>
      </c>
      <c r="B5" s="2" t="s">
        <v>1333</v>
      </c>
      <c r="C5" s="2" t="s">
        <v>1334</v>
      </c>
      <c r="D5" s="2" t="s">
        <v>1379</v>
      </c>
      <c r="E5" s="7" t="s">
        <v>2272</v>
      </c>
      <c r="F5" s="5">
        <v>0.5</v>
      </c>
      <c r="G5" s="2" t="s">
        <v>726</v>
      </c>
      <c r="H5" s="2" t="s">
        <v>1335</v>
      </c>
      <c r="I5" s="2" t="s">
        <v>787</v>
      </c>
      <c r="J5" s="2" t="s">
        <v>120</v>
      </c>
      <c r="K5" s="2" t="s">
        <v>1336</v>
      </c>
      <c r="L5" s="3">
        <v>30</v>
      </c>
      <c r="M5" s="3">
        <v>34</v>
      </c>
      <c r="N5" s="2" t="s">
        <v>29</v>
      </c>
      <c r="O5" s="2" t="s">
        <v>29</v>
      </c>
      <c r="P5" s="2" t="s">
        <v>28</v>
      </c>
      <c r="Q5" s="2" t="s">
        <v>233</v>
      </c>
      <c r="R5" s="2" t="s">
        <v>1337</v>
      </c>
      <c r="S5" s="5">
        <v>1</v>
      </c>
      <c r="T5" s="3">
        <v>16</v>
      </c>
      <c r="U5" s="2" t="s">
        <v>31</v>
      </c>
      <c r="V5" s="3">
        <v>16</v>
      </c>
      <c r="W5" s="2" t="s">
        <v>31</v>
      </c>
      <c r="X5" s="15"/>
      <c r="Y5" s="16"/>
      <c r="Z5" s="15"/>
      <c r="AA5" s="16"/>
      <c r="AB5" s="16"/>
      <c r="AC5" s="16"/>
      <c r="AD5" s="15"/>
    </row>
    <row r="6" spans="1:30" x14ac:dyDescent="0.15">
      <c r="A6" s="4">
        <v>2015</v>
      </c>
      <c r="B6" s="2" t="s">
        <v>1333</v>
      </c>
      <c r="C6" s="2" t="s">
        <v>1334</v>
      </c>
      <c r="D6" s="2" t="s">
        <v>1379</v>
      </c>
      <c r="E6" s="7" t="s">
        <v>2272</v>
      </c>
      <c r="F6" s="5">
        <v>0.5</v>
      </c>
      <c r="G6" s="2" t="s">
        <v>726</v>
      </c>
      <c r="H6" s="2" t="s">
        <v>1338</v>
      </c>
      <c r="I6" s="2" t="s">
        <v>787</v>
      </c>
      <c r="J6" s="2" t="s">
        <v>120</v>
      </c>
      <c r="K6" s="2" t="s">
        <v>788</v>
      </c>
      <c r="L6" s="3">
        <v>29</v>
      </c>
      <c r="M6" s="3">
        <v>32</v>
      </c>
      <c r="N6" s="2" t="s">
        <v>29</v>
      </c>
      <c r="O6" s="2" t="s">
        <v>29</v>
      </c>
      <c r="P6" s="2" t="s">
        <v>28</v>
      </c>
      <c r="Q6" s="2" t="s">
        <v>238</v>
      </c>
      <c r="R6" s="2" t="s">
        <v>1339</v>
      </c>
      <c r="S6" s="5">
        <v>1</v>
      </c>
      <c r="T6" s="3">
        <v>16</v>
      </c>
      <c r="U6" s="2" t="s">
        <v>31</v>
      </c>
      <c r="V6" s="3">
        <v>16</v>
      </c>
      <c r="W6" s="2" t="s">
        <v>31</v>
      </c>
      <c r="X6" s="15"/>
      <c r="Y6" s="16"/>
      <c r="Z6" s="15"/>
      <c r="AA6" s="16"/>
      <c r="AB6" s="16"/>
      <c r="AC6" s="16"/>
      <c r="AD6" s="15"/>
    </row>
    <row r="7" spans="1:30" x14ac:dyDescent="0.15">
      <c r="A7" s="4">
        <v>2015</v>
      </c>
      <c r="B7" s="2" t="s">
        <v>1333</v>
      </c>
      <c r="C7" s="2" t="s">
        <v>1334</v>
      </c>
      <c r="D7" s="2" t="s">
        <v>1379</v>
      </c>
      <c r="E7" s="7" t="s">
        <v>2272</v>
      </c>
      <c r="F7" s="5">
        <v>0.5</v>
      </c>
      <c r="G7" s="2" t="s">
        <v>726</v>
      </c>
      <c r="H7" s="2" t="s">
        <v>1340</v>
      </c>
      <c r="I7" s="2" t="s">
        <v>787</v>
      </c>
      <c r="J7" s="2" t="s">
        <v>1341</v>
      </c>
      <c r="K7" s="2" t="s">
        <v>1336</v>
      </c>
      <c r="L7" s="3">
        <v>17</v>
      </c>
      <c r="M7" s="3">
        <v>35</v>
      </c>
      <c r="N7" s="2" t="s">
        <v>29</v>
      </c>
      <c r="O7" s="2" t="s">
        <v>29</v>
      </c>
      <c r="P7" s="2" t="s">
        <v>28</v>
      </c>
      <c r="Q7" s="2" t="s">
        <v>233</v>
      </c>
      <c r="R7" s="2" t="s">
        <v>1342</v>
      </c>
      <c r="S7" s="5">
        <v>1</v>
      </c>
      <c r="T7" s="3">
        <v>16</v>
      </c>
      <c r="U7" s="2" t="s">
        <v>31</v>
      </c>
      <c r="V7" s="3">
        <v>16</v>
      </c>
      <c r="W7" s="2" t="s">
        <v>31</v>
      </c>
      <c r="X7" s="15"/>
      <c r="Y7" s="16"/>
      <c r="Z7" s="15"/>
      <c r="AA7" s="16"/>
      <c r="AB7" s="16"/>
      <c r="AC7" s="16"/>
      <c r="AD7" s="15"/>
    </row>
    <row r="8" spans="1:30" x14ac:dyDescent="0.15">
      <c r="A8" s="4">
        <v>2015</v>
      </c>
      <c r="B8" s="2" t="s">
        <v>1646</v>
      </c>
      <c r="C8" s="2" t="s">
        <v>1647</v>
      </c>
      <c r="D8" s="2" t="s">
        <v>1380</v>
      </c>
      <c r="E8" s="7" t="s">
        <v>2272</v>
      </c>
      <c r="F8" s="5">
        <v>0.5</v>
      </c>
      <c r="G8" s="2" t="s">
        <v>307</v>
      </c>
      <c r="H8" s="2" t="s">
        <v>1648</v>
      </c>
      <c r="I8" s="2" t="s">
        <v>181</v>
      </c>
      <c r="J8" s="2" t="s">
        <v>120</v>
      </c>
      <c r="K8" s="2" t="s">
        <v>310</v>
      </c>
      <c r="L8" s="3">
        <v>42</v>
      </c>
      <c r="M8" s="3">
        <v>29</v>
      </c>
      <c r="N8" s="2" t="s">
        <v>29</v>
      </c>
      <c r="O8" s="2" t="s">
        <v>29</v>
      </c>
      <c r="P8" s="2" t="s">
        <v>28</v>
      </c>
      <c r="Q8" s="2" t="s">
        <v>1649</v>
      </c>
      <c r="R8" s="2" t="s">
        <v>1650</v>
      </c>
      <c r="S8" s="5">
        <v>1</v>
      </c>
      <c r="T8" s="3">
        <v>16</v>
      </c>
      <c r="U8" s="2" t="s">
        <v>31</v>
      </c>
      <c r="V8" s="3">
        <v>16</v>
      </c>
      <c r="W8" s="2" t="s">
        <v>31</v>
      </c>
      <c r="X8" s="15"/>
      <c r="Y8" s="16"/>
      <c r="Z8" s="15"/>
      <c r="AA8" s="16"/>
      <c r="AB8" s="16"/>
      <c r="AC8" s="16"/>
      <c r="AD8" s="15"/>
    </row>
    <row r="9" spans="1:30" x14ac:dyDescent="0.15">
      <c r="A9" s="4">
        <v>2015</v>
      </c>
      <c r="B9" s="2" t="s">
        <v>841</v>
      </c>
      <c r="C9" s="2" t="s">
        <v>842</v>
      </c>
      <c r="D9" s="2" t="s">
        <v>1379</v>
      </c>
      <c r="E9" s="7" t="s">
        <v>2272</v>
      </c>
      <c r="F9" s="5">
        <v>0.5</v>
      </c>
      <c r="G9" s="2" t="s">
        <v>307</v>
      </c>
      <c r="H9" s="2" t="s">
        <v>843</v>
      </c>
      <c r="I9" s="2" t="s">
        <v>59</v>
      </c>
      <c r="J9" s="2" t="s">
        <v>120</v>
      </c>
      <c r="K9" s="2" t="s">
        <v>310</v>
      </c>
      <c r="L9" s="3">
        <v>27</v>
      </c>
      <c r="M9" s="3">
        <v>37</v>
      </c>
      <c r="N9" s="2" t="s">
        <v>29</v>
      </c>
      <c r="O9" s="2" t="s">
        <v>29</v>
      </c>
      <c r="P9" s="2" t="s">
        <v>28</v>
      </c>
      <c r="Q9" s="2" t="s">
        <v>238</v>
      </c>
      <c r="R9" s="2" t="s">
        <v>844</v>
      </c>
      <c r="S9" s="5">
        <v>1</v>
      </c>
      <c r="T9" s="3">
        <v>16</v>
      </c>
      <c r="U9" s="2" t="s">
        <v>31</v>
      </c>
      <c r="V9" s="3">
        <v>16</v>
      </c>
      <c r="W9" s="2" t="s">
        <v>31</v>
      </c>
      <c r="X9" s="15"/>
      <c r="Y9" s="16"/>
      <c r="Z9" s="15"/>
      <c r="AA9" s="16"/>
      <c r="AB9" s="16"/>
      <c r="AC9" s="16"/>
      <c r="AD9" s="15"/>
    </row>
    <row r="10" spans="1:30" x14ac:dyDescent="0.15">
      <c r="A10" s="4">
        <v>2015</v>
      </c>
      <c r="B10" s="2" t="s">
        <v>1646</v>
      </c>
      <c r="C10" s="2" t="s">
        <v>1647</v>
      </c>
      <c r="D10" s="2" t="s">
        <v>1380</v>
      </c>
      <c r="E10" s="7" t="s">
        <v>2272</v>
      </c>
      <c r="F10" s="5">
        <v>0.5</v>
      </c>
      <c r="G10" s="2" t="s">
        <v>307</v>
      </c>
      <c r="H10" s="2" t="s">
        <v>1774</v>
      </c>
      <c r="I10" s="2" t="s">
        <v>181</v>
      </c>
      <c r="J10" s="2" t="s">
        <v>120</v>
      </c>
      <c r="K10" s="2" t="s">
        <v>310</v>
      </c>
      <c r="L10" s="3">
        <v>182</v>
      </c>
      <c r="M10" s="3">
        <v>35</v>
      </c>
      <c r="N10" s="2" t="s">
        <v>29</v>
      </c>
      <c r="O10" s="2" t="s">
        <v>29</v>
      </c>
      <c r="P10" s="2" t="s">
        <v>28</v>
      </c>
      <c r="Q10" s="2" t="s">
        <v>1775</v>
      </c>
      <c r="R10" s="2" t="s">
        <v>1776</v>
      </c>
      <c r="S10" s="5">
        <v>1</v>
      </c>
      <c r="T10" s="3">
        <v>16</v>
      </c>
      <c r="U10" s="2" t="s">
        <v>31</v>
      </c>
      <c r="V10" s="3">
        <v>16</v>
      </c>
      <c r="W10" s="2" t="s">
        <v>31</v>
      </c>
      <c r="X10" s="15"/>
      <c r="Y10" s="16"/>
      <c r="Z10" s="15"/>
      <c r="AA10" s="16"/>
      <c r="AB10" s="16"/>
      <c r="AC10" s="16"/>
      <c r="AD10" s="15"/>
    </row>
    <row r="11" spans="1:30" x14ac:dyDescent="0.15">
      <c r="A11" s="4">
        <v>2015</v>
      </c>
      <c r="B11" s="2" t="s">
        <v>1646</v>
      </c>
      <c r="C11" s="2" t="s">
        <v>1647</v>
      </c>
      <c r="D11" s="2" t="s">
        <v>1380</v>
      </c>
      <c r="E11" s="7" t="s">
        <v>2272</v>
      </c>
      <c r="F11" s="5">
        <v>0.5</v>
      </c>
      <c r="G11" s="2" t="s">
        <v>307</v>
      </c>
      <c r="H11" s="2" t="s">
        <v>1777</v>
      </c>
      <c r="I11" s="2" t="s">
        <v>63</v>
      </c>
      <c r="J11" s="2" t="s">
        <v>120</v>
      </c>
      <c r="K11" s="2" t="s">
        <v>310</v>
      </c>
      <c r="L11" s="3">
        <v>258</v>
      </c>
      <c r="M11" s="3">
        <v>35</v>
      </c>
      <c r="N11" s="2" t="s">
        <v>29</v>
      </c>
      <c r="O11" s="2" t="s">
        <v>29</v>
      </c>
      <c r="P11" s="2" t="s">
        <v>28</v>
      </c>
      <c r="Q11" s="2" t="s">
        <v>1524</v>
      </c>
      <c r="R11" s="2" t="s">
        <v>1778</v>
      </c>
      <c r="S11" s="5">
        <v>1</v>
      </c>
      <c r="T11" s="3">
        <v>16</v>
      </c>
      <c r="U11" s="2" t="s">
        <v>31</v>
      </c>
      <c r="V11" s="3">
        <v>16</v>
      </c>
      <c r="W11" s="2" t="s">
        <v>31</v>
      </c>
      <c r="X11" s="15"/>
      <c r="Y11" s="16"/>
      <c r="Z11" s="15"/>
      <c r="AA11" s="16"/>
      <c r="AB11" s="16"/>
      <c r="AC11" s="16"/>
      <c r="AD11" s="15"/>
    </row>
    <row r="12" spans="1:30" x14ac:dyDescent="0.15">
      <c r="A12" s="4">
        <v>2015</v>
      </c>
      <c r="B12" s="2" t="s">
        <v>1295</v>
      </c>
      <c r="C12" s="2" t="s">
        <v>1296</v>
      </c>
      <c r="D12" s="2" t="s">
        <v>1379</v>
      </c>
      <c r="E12" s="7" t="s">
        <v>2272</v>
      </c>
      <c r="F12" s="5">
        <v>0.5</v>
      </c>
      <c r="G12" s="2" t="s">
        <v>307</v>
      </c>
      <c r="H12" s="2" t="s">
        <v>1297</v>
      </c>
      <c r="I12" s="2" t="s">
        <v>59</v>
      </c>
      <c r="J12" s="2" t="s">
        <v>120</v>
      </c>
      <c r="K12" s="2" t="s">
        <v>269</v>
      </c>
      <c r="L12" s="3">
        <v>30</v>
      </c>
      <c r="M12" s="3">
        <v>34</v>
      </c>
      <c r="N12" s="2" t="s">
        <v>29</v>
      </c>
      <c r="O12" s="2" t="s">
        <v>29</v>
      </c>
      <c r="P12" s="2" t="s">
        <v>28</v>
      </c>
      <c r="Q12" s="2" t="s">
        <v>233</v>
      </c>
      <c r="R12" s="2" t="s">
        <v>1298</v>
      </c>
      <c r="S12" s="5">
        <v>1</v>
      </c>
      <c r="T12" s="3">
        <v>16</v>
      </c>
      <c r="U12" s="2" t="s">
        <v>31</v>
      </c>
      <c r="V12" s="3">
        <v>16</v>
      </c>
      <c r="W12" s="2" t="s">
        <v>31</v>
      </c>
      <c r="X12" s="15"/>
      <c r="Y12" s="16"/>
      <c r="Z12" s="15"/>
      <c r="AA12" s="16"/>
      <c r="AB12" s="16"/>
      <c r="AC12" s="16"/>
      <c r="AD12" s="15"/>
    </row>
    <row r="13" spans="1:30" x14ac:dyDescent="0.15">
      <c r="A13" s="4">
        <v>2015</v>
      </c>
      <c r="B13" s="2" t="s">
        <v>841</v>
      </c>
      <c r="C13" s="2" t="s">
        <v>842</v>
      </c>
      <c r="D13" s="2" t="s">
        <v>1379</v>
      </c>
      <c r="E13" s="7" t="s">
        <v>2272</v>
      </c>
      <c r="F13" s="5">
        <v>0.5</v>
      </c>
      <c r="G13" s="2" t="s">
        <v>307</v>
      </c>
      <c r="H13" s="2" t="s">
        <v>845</v>
      </c>
      <c r="I13" s="2" t="s">
        <v>59</v>
      </c>
      <c r="J13" s="2" t="s">
        <v>120</v>
      </c>
      <c r="K13" s="2" t="s">
        <v>274</v>
      </c>
      <c r="L13" s="3">
        <v>30</v>
      </c>
      <c r="M13" s="3">
        <v>35</v>
      </c>
      <c r="N13" s="2" t="s">
        <v>29</v>
      </c>
      <c r="O13" s="2" t="s">
        <v>29</v>
      </c>
      <c r="P13" s="2" t="s">
        <v>28</v>
      </c>
      <c r="Q13" s="2" t="s">
        <v>233</v>
      </c>
      <c r="R13" s="2" t="s">
        <v>846</v>
      </c>
      <c r="S13" s="5">
        <v>1</v>
      </c>
      <c r="T13" s="3">
        <v>16</v>
      </c>
      <c r="U13" s="2" t="s">
        <v>31</v>
      </c>
      <c r="V13" s="3">
        <v>16</v>
      </c>
      <c r="W13" s="2" t="s">
        <v>31</v>
      </c>
      <c r="X13" s="15"/>
      <c r="Y13" s="16"/>
      <c r="Z13" s="15"/>
      <c r="AA13" s="16"/>
      <c r="AB13" s="16"/>
      <c r="AC13" s="16"/>
      <c r="AD13" s="15"/>
    </row>
    <row r="14" spans="1:30" x14ac:dyDescent="0.15">
      <c r="A14" s="4">
        <v>2015</v>
      </c>
      <c r="B14" s="2" t="s">
        <v>1295</v>
      </c>
      <c r="C14" s="2" t="s">
        <v>1296</v>
      </c>
      <c r="D14" s="2" t="s">
        <v>1379</v>
      </c>
      <c r="E14" s="7" t="s">
        <v>2272</v>
      </c>
      <c r="F14" s="5">
        <v>0.5</v>
      </c>
      <c r="G14" s="2" t="s">
        <v>307</v>
      </c>
      <c r="H14" s="2" t="s">
        <v>1299</v>
      </c>
      <c r="I14" s="2" t="s">
        <v>181</v>
      </c>
      <c r="J14" s="2" t="s">
        <v>120</v>
      </c>
      <c r="K14" s="2" t="s">
        <v>310</v>
      </c>
      <c r="L14" s="3">
        <v>27</v>
      </c>
      <c r="M14" s="3">
        <v>26</v>
      </c>
      <c r="N14" s="2" t="s">
        <v>29</v>
      </c>
      <c r="O14" s="2" t="s">
        <v>29</v>
      </c>
      <c r="P14" s="2" t="s">
        <v>28</v>
      </c>
      <c r="Q14" s="2" t="s">
        <v>238</v>
      </c>
      <c r="R14" s="2" t="s">
        <v>1300</v>
      </c>
      <c r="S14" s="5">
        <v>1</v>
      </c>
      <c r="T14" s="3">
        <v>16</v>
      </c>
      <c r="U14" s="2" t="s">
        <v>31</v>
      </c>
      <c r="V14" s="3">
        <v>16</v>
      </c>
      <c r="W14" s="2" t="s">
        <v>31</v>
      </c>
      <c r="X14" s="15"/>
      <c r="Y14" s="16"/>
      <c r="Z14" s="15"/>
      <c r="AA14" s="16"/>
      <c r="AB14" s="16"/>
      <c r="AC14" s="16"/>
      <c r="AD14" s="15"/>
    </row>
    <row r="15" spans="1:30" x14ac:dyDescent="0.15">
      <c r="A15" s="4">
        <v>2015</v>
      </c>
      <c r="B15" s="2" t="s">
        <v>841</v>
      </c>
      <c r="C15" s="2" t="s">
        <v>842</v>
      </c>
      <c r="D15" s="2" t="s">
        <v>1379</v>
      </c>
      <c r="E15" s="7" t="s">
        <v>2272</v>
      </c>
      <c r="F15" s="5">
        <v>0.5</v>
      </c>
      <c r="G15" s="2" t="s">
        <v>307</v>
      </c>
      <c r="H15" s="2" t="s">
        <v>847</v>
      </c>
      <c r="I15" s="2" t="s">
        <v>63</v>
      </c>
      <c r="J15" s="2" t="s">
        <v>120</v>
      </c>
      <c r="K15" s="2" t="s">
        <v>310</v>
      </c>
      <c r="L15" s="3">
        <v>22</v>
      </c>
      <c r="M15" s="3">
        <v>35</v>
      </c>
      <c r="N15" s="2" t="s">
        <v>29</v>
      </c>
      <c r="O15" s="2" t="s">
        <v>29</v>
      </c>
      <c r="P15" s="2" t="s">
        <v>28</v>
      </c>
      <c r="Q15" s="2" t="s">
        <v>233</v>
      </c>
      <c r="R15" s="2" t="s">
        <v>848</v>
      </c>
      <c r="S15" s="5">
        <v>1</v>
      </c>
      <c r="T15" s="3">
        <v>16</v>
      </c>
      <c r="U15" s="2" t="s">
        <v>31</v>
      </c>
      <c r="V15" s="3">
        <v>16</v>
      </c>
      <c r="W15" s="2" t="s">
        <v>31</v>
      </c>
      <c r="X15" s="15"/>
      <c r="Y15" s="16"/>
      <c r="Z15" s="15"/>
      <c r="AA15" s="16"/>
      <c r="AB15" s="16"/>
      <c r="AC15" s="16"/>
      <c r="AD15" s="15"/>
    </row>
    <row r="16" spans="1:30" x14ac:dyDescent="0.15">
      <c r="A16" s="4">
        <v>2015</v>
      </c>
      <c r="B16" s="2" t="s">
        <v>1646</v>
      </c>
      <c r="C16" s="2" t="s">
        <v>1647</v>
      </c>
      <c r="D16" s="2" t="s">
        <v>1380</v>
      </c>
      <c r="E16" s="7" t="s">
        <v>2272</v>
      </c>
      <c r="F16" s="5">
        <v>0.5</v>
      </c>
      <c r="G16" s="2" t="s">
        <v>307</v>
      </c>
      <c r="H16" s="2" t="s">
        <v>309</v>
      </c>
      <c r="I16" s="2" t="s">
        <v>59</v>
      </c>
      <c r="J16" s="2" t="s">
        <v>120</v>
      </c>
      <c r="K16" s="2" t="s">
        <v>310</v>
      </c>
      <c r="L16" s="3">
        <v>171</v>
      </c>
      <c r="M16" s="3">
        <v>33</v>
      </c>
      <c r="N16" s="2" t="s">
        <v>29</v>
      </c>
      <c r="O16" s="2" t="s">
        <v>29</v>
      </c>
      <c r="P16" s="2" t="s">
        <v>28</v>
      </c>
      <c r="Q16" s="2" t="s">
        <v>1543</v>
      </c>
      <c r="R16" s="2" t="s">
        <v>1740</v>
      </c>
      <c r="S16" s="5">
        <v>1</v>
      </c>
      <c r="T16" s="3">
        <v>16</v>
      </c>
      <c r="U16" s="2" t="s">
        <v>31</v>
      </c>
      <c r="V16" s="3">
        <v>16</v>
      </c>
      <c r="W16" s="2" t="s">
        <v>31</v>
      </c>
      <c r="X16" s="15"/>
      <c r="Y16" s="16"/>
      <c r="Z16" s="15"/>
      <c r="AA16" s="16"/>
      <c r="AB16" s="16"/>
      <c r="AC16" s="16"/>
      <c r="AD16" s="15"/>
    </row>
    <row r="17" spans="1:30" x14ac:dyDescent="0.15">
      <c r="A17" s="4">
        <v>2015</v>
      </c>
      <c r="B17" s="2" t="s">
        <v>1295</v>
      </c>
      <c r="C17" s="2" t="s">
        <v>1296</v>
      </c>
      <c r="D17" s="2" t="s">
        <v>1379</v>
      </c>
      <c r="E17" s="7" t="s">
        <v>2272</v>
      </c>
      <c r="F17" s="5">
        <v>0.5</v>
      </c>
      <c r="G17" s="2" t="s">
        <v>307</v>
      </c>
      <c r="H17" s="2" t="s">
        <v>309</v>
      </c>
      <c r="I17" s="2" t="s">
        <v>59</v>
      </c>
      <c r="J17" s="2" t="s">
        <v>120</v>
      </c>
      <c r="K17" s="2" t="s">
        <v>310</v>
      </c>
      <c r="L17" s="3">
        <v>20</v>
      </c>
      <c r="M17" s="3">
        <v>19</v>
      </c>
      <c r="N17" s="2" t="s">
        <v>29</v>
      </c>
      <c r="O17" s="2" t="s">
        <v>29</v>
      </c>
      <c r="P17" s="2" t="s">
        <v>28</v>
      </c>
      <c r="Q17" s="2" t="s">
        <v>233</v>
      </c>
      <c r="R17" s="2" t="s">
        <v>1301</v>
      </c>
      <c r="S17" s="5">
        <v>1</v>
      </c>
      <c r="T17" s="3">
        <v>16</v>
      </c>
      <c r="U17" s="2" t="s">
        <v>31</v>
      </c>
      <c r="V17" s="3">
        <v>16</v>
      </c>
      <c r="W17" s="2" t="s">
        <v>31</v>
      </c>
      <c r="X17" s="15"/>
      <c r="Y17" s="16"/>
      <c r="Z17" s="15"/>
      <c r="AA17" s="16"/>
      <c r="AB17" s="16"/>
      <c r="AC17" s="16"/>
      <c r="AD17" s="15"/>
    </row>
    <row r="18" spans="1:30" x14ac:dyDescent="0.15">
      <c r="A18" s="4">
        <v>2015</v>
      </c>
      <c r="B18" s="2" t="s">
        <v>305</v>
      </c>
      <c r="C18" s="2" t="s">
        <v>306</v>
      </c>
      <c r="D18" s="2" t="s">
        <v>1379</v>
      </c>
      <c r="E18" s="7" t="s">
        <v>2272</v>
      </c>
      <c r="F18" s="5">
        <v>0.5</v>
      </c>
      <c r="G18" s="2" t="s">
        <v>307</v>
      </c>
      <c r="H18" s="2" t="s">
        <v>311</v>
      </c>
      <c r="I18" s="2" t="s">
        <v>181</v>
      </c>
      <c r="J18" s="2" t="s">
        <v>120</v>
      </c>
      <c r="K18" s="2" t="s">
        <v>274</v>
      </c>
      <c r="L18" s="3">
        <v>27</v>
      </c>
      <c r="M18" s="3">
        <v>27</v>
      </c>
      <c r="N18" s="2" t="s">
        <v>29</v>
      </c>
      <c r="O18" s="2" t="s">
        <v>29</v>
      </c>
      <c r="P18" s="2" t="s">
        <v>28</v>
      </c>
      <c r="Q18" s="2" t="s">
        <v>233</v>
      </c>
      <c r="R18" s="2" t="s">
        <v>312</v>
      </c>
      <c r="S18" s="5">
        <v>1</v>
      </c>
      <c r="T18" s="3">
        <v>16</v>
      </c>
      <c r="U18" s="2" t="s">
        <v>31</v>
      </c>
      <c r="V18" s="3">
        <v>16</v>
      </c>
      <c r="W18" s="2" t="s">
        <v>31</v>
      </c>
      <c r="X18" s="15"/>
      <c r="Y18" s="16"/>
      <c r="Z18" s="15"/>
      <c r="AA18" s="16"/>
      <c r="AB18" s="16"/>
      <c r="AC18" s="16"/>
      <c r="AD18" s="15"/>
    </row>
    <row r="19" spans="1:30" x14ac:dyDescent="0.15">
      <c r="A19" s="4">
        <v>2014</v>
      </c>
      <c r="B19" s="2" t="s">
        <v>1759</v>
      </c>
      <c r="C19" s="2" t="s">
        <v>1760</v>
      </c>
      <c r="D19" s="2" t="s">
        <v>1380</v>
      </c>
      <c r="E19" s="7" t="s">
        <v>2272</v>
      </c>
      <c r="F19" s="5">
        <v>1</v>
      </c>
      <c r="G19" s="2" t="s">
        <v>1553</v>
      </c>
      <c r="H19" s="2" t="s">
        <v>1554</v>
      </c>
      <c r="I19" s="2" t="s">
        <v>163</v>
      </c>
      <c r="J19" s="2" t="s">
        <v>24</v>
      </c>
      <c r="K19" s="2" t="s">
        <v>25</v>
      </c>
      <c r="L19" s="3">
        <v>29</v>
      </c>
      <c r="M19" s="3">
        <v>35</v>
      </c>
      <c r="N19" s="2" t="s">
        <v>29</v>
      </c>
      <c r="O19" s="2" t="s">
        <v>29</v>
      </c>
      <c r="P19" s="2" t="s">
        <v>28</v>
      </c>
      <c r="Q19" s="2" t="s">
        <v>1358</v>
      </c>
      <c r="R19" s="2" t="s">
        <v>1761</v>
      </c>
      <c r="S19" s="5">
        <v>1</v>
      </c>
      <c r="T19" s="3">
        <v>32</v>
      </c>
      <c r="U19" s="3">
        <v>6</v>
      </c>
      <c r="V19" s="3">
        <v>26</v>
      </c>
      <c r="W19" s="2" t="s">
        <v>31</v>
      </c>
      <c r="X19" s="15"/>
      <c r="Y19" s="16"/>
      <c r="Z19" s="15"/>
      <c r="AA19" s="16"/>
      <c r="AB19" s="16"/>
      <c r="AC19" s="16"/>
      <c r="AD19" s="15"/>
    </row>
    <row r="20" spans="1:30" x14ac:dyDescent="0.15">
      <c r="A20" s="4">
        <v>2015</v>
      </c>
      <c r="B20" s="2" t="s">
        <v>367</v>
      </c>
      <c r="C20" s="2" t="s">
        <v>368</v>
      </c>
      <c r="D20" s="2" t="s">
        <v>1379</v>
      </c>
      <c r="E20" s="7" t="s">
        <v>2272</v>
      </c>
      <c r="F20" s="5">
        <v>0.5</v>
      </c>
      <c r="G20" s="2" t="s">
        <v>58</v>
      </c>
      <c r="H20" s="2" t="s">
        <v>369</v>
      </c>
      <c r="I20" s="2" t="s">
        <v>63</v>
      </c>
      <c r="J20" s="2" t="s">
        <v>60</v>
      </c>
      <c r="K20" s="2" t="s">
        <v>64</v>
      </c>
      <c r="L20" s="3">
        <v>27</v>
      </c>
      <c r="M20" s="3">
        <v>28</v>
      </c>
      <c r="N20" s="2" t="s">
        <v>29</v>
      </c>
      <c r="O20" s="2" t="s">
        <v>29</v>
      </c>
      <c r="P20" s="2" t="s">
        <v>28</v>
      </c>
      <c r="Q20" s="2" t="s">
        <v>238</v>
      </c>
      <c r="R20" s="2" t="s">
        <v>370</v>
      </c>
      <c r="S20" s="5">
        <v>1</v>
      </c>
      <c r="T20" s="3">
        <v>16</v>
      </c>
      <c r="U20" s="2" t="s">
        <v>31</v>
      </c>
      <c r="V20" s="3">
        <v>16</v>
      </c>
      <c r="W20" s="2" t="s">
        <v>31</v>
      </c>
      <c r="X20" s="15"/>
      <c r="Y20" s="16"/>
      <c r="Z20" s="15"/>
      <c r="AA20" s="16"/>
      <c r="AB20" s="16"/>
      <c r="AC20" s="16"/>
      <c r="AD20" s="15"/>
    </row>
    <row r="21" spans="1:30" x14ac:dyDescent="0.15">
      <c r="A21" s="4">
        <v>2015</v>
      </c>
      <c r="B21" s="2" t="s">
        <v>367</v>
      </c>
      <c r="C21" s="2" t="s">
        <v>368</v>
      </c>
      <c r="D21" s="2" t="s">
        <v>1379</v>
      </c>
      <c r="E21" s="7" t="s">
        <v>2272</v>
      </c>
      <c r="F21" s="5">
        <v>0.5</v>
      </c>
      <c r="G21" s="2" t="s">
        <v>58</v>
      </c>
      <c r="H21" s="2" t="s">
        <v>371</v>
      </c>
      <c r="I21" s="2" t="s">
        <v>59</v>
      </c>
      <c r="J21" s="2" t="s">
        <v>60</v>
      </c>
      <c r="K21" s="2" t="s">
        <v>61</v>
      </c>
      <c r="L21" s="3">
        <v>77</v>
      </c>
      <c r="M21" s="3">
        <v>46</v>
      </c>
      <c r="N21" s="2" t="s">
        <v>29</v>
      </c>
      <c r="O21" s="2" t="s">
        <v>29</v>
      </c>
      <c r="P21" s="2" t="s">
        <v>28</v>
      </c>
      <c r="Q21" s="2" t="s">
        <v>233</v>
      </c>
      <c r="R21" s="2" t="s">
        <v>372</v>
      </c>
      <c r="S21" s="5">
        <v>1</v>
      </c>
      <c r="T21" s="3">
        <v>16</v>
      </c>
      <c r="U21" s="2" t="s">
        <v>31</v>
      </c>
      <c r="V21" s="3">
        <v>16</v>
      </c>
      <c r="W21" s="2" t="s">
        <v>31</v>
      </c>
      <c r="X21" s="15"/>
      <c r="Y21" s="16"/>
      <c r="Z21" s="15"/>
      <c r="AA21" s="16"/>
      <c r="AB21" s="16"/>
      <c r="AC21" s="16"/>
      <c r="AD21" s="15"/>
    </row>
    <row r="22" spans="1:30" x14ac:dyDescent="0.15">
      <c r="A22" s="4">
        <v>2015</v>
      </c>
      <c r="B22" s="2" t="s">
        <v>825</v>
      </c>
      <c r="C22" s="2" t="s">
        <v>826</v>
      </c>
      <c r="D22" s="2" t="s">
        <v>1379</v>
      </c>
      <c r="E22" s="7" t="s">
        <v>2272</v>
      </c>
      <c r="F22" s="5">
        <v>0.5</v>
      </c>
      <c r="G22" s="2" t="s">
        <v>58</v>
      </c>
      <c r="H22" s="2" t="s">
        <v>827</v>
      </c>
      <c r="I22" s="2" t="s">
        <v>59</v>
      </c>
      <c r="J22" s="2" t="s">
        <v>60</v>
      </c>
      <c r="K22" s="2" t="s">
        <v>61</v>
      </c>
      <c r="L22" s="3">
        <v>40</v>
      </c>
      <c r="M22" s="3">
        <v>19</v>
      </c>
      <c r="N22" s="2" t="s">
        <v>29</v>
      </c>
      <c r="O22" s="2" t="s">
        <v>29</v>
      </c>
      <c r="P22" s="2" t="s">
        <v>28</v>
      </c>
      <c r="Q22" s="2" t="s">
        <v>76</v>
      </c>
      <c r="R22" s="2" t="s">
        <v>828</v>
      </c>
      <c r="S22" s="5">
        <v>1</v>
      </c>
      <c r="T22" s="3">
        <v>16</v>
      </c>
      <c r="U22" s="2" t="s">
        <v>31</v>
      </c>
      <c r="V22" s="3">
        <v>16</v>
      </c>
      <c r="W22" s="2" t="s">
        <v>31</v>
      </c>
      <c r="X22" s="15"/>
      <c r="Y22" s="16"/>
      <c r="Z22" s="15"/>
      <c r="AA22" s="16"/>
      <c r="AB22" s="16"/>
      <c r="AC22" s="16"/>
      <c r="AD22" s="15"/>
    </row>
    <row r="23" spans="1:30" x14ac:dyDescent="0.15">
      <c r="A23" s="4">
        <v>2015</v>
      </c>
      <c r="B23" s="2" t="s">
        <v>367</v>
      </c>
      <c r="C23" s="2" t="s">
        <v>368</v>
      </c>
      <c r="D23" s="2" t="s">
        <v>1379</v>
      </c>
      <c r="E23" s="7" t="s">
        <v>2272</v>
      </c>
      <c r="F23" s="5">
        <v>0.5</v>
      </c>
      <c r="G23" s="2" t="s">
        <v>58</v>
      </c>
      <c r="H23" s="2" t="s">
        <v>373</v>
      </c>
      <c r="I23" s="2" t="s">
        <v>207</v>
      </c>
      <c r="J23" s="2" t="s">
        <v>67</v>
      </c>
      <c r="K23" s="2" t="s">
        <v>374</v>
      </c>
      <c r="L23" s="3">
        <v>31</v>
      </c>
      <c r="M23" s="3">
        <v>51</v>
      </c>
      <c r="N23" s="2" t="s">
        <v>29</v>
      </c>
      <c r="O23" s="2" t="s">
        <v>29</v>
      </c>
      <c r="P23" s="2" t="s">
        <v>28</v>
      </c>
      <c r="Q23" s="2" t="s">
        <v>48</v>
      </c>
      <c r="R23" s="2" t="s">
        <v>375</v>
      </c>
      <c r="S23" s="5">
        <v>1</v>
      </c>
      <c r="T23" s="3">
        <v>16</v>
      </c>
      <c r="U23" s="2" t="s">
        <v>31</v>
      </c>
      <c r="V23" s="3">
        <v>16</v>
      </c>
      <c r="W23" s="2" t="s">
        <v>31</v>
      </c>
      <c r="X23" s="15"/>
      <c r="Y23" s="16"/>
      <c r="Z23" s="15"/>
      <c r="AA23" s="16"/>
      <c r="AB23" s="16"/>
      <c r="AC23" s="16"/>
      <c r="AD23" s="15"/>
    </row>
    <row r="24" spans="1:30" x14ac:dyDescent="0.15">
      <c r="A24" s="4">
        <v>2015</v>
      </c>
      <c r="B24" s="2" t="s">
        <v>367</v>
      </c>
      <c r="C24" s="2" t="s">
        <v>368</v>
      </c>
      <c r="D24" s="2" t="s">
        <v>1379</v>
      </c>
      <c r="E24" s="7" t="s">
        <v>2272</v>
      </c>
      <c r="F24" s="5">
        <v>0.5</v>
      </c>
      <c r="G24" s="2" t="s">
        <v>58</v>
      </c>
      <c r="H24" s="2" t="s">
        <v>376</v>
      </c>
      <c r="I24" s="2" t="s">
        <v>181</v>
      </c>
      <c r="J24" s="2" t="s">
        <v>60</v>
      </c>
      <c r="K24" s="2" t="s">
        <v>102</v>
      </c>
      <c r="L24" s="3">
        <v>75</v>
      </c>
      <c r="M24" s="3">
        <v>44</v>
      </c>
      <c r="N24" s="2" t="s">
        <v>29</v>
      </c>
      <c r="O24" s="2" t="s">
        <v>29</v>
      </c>
      <c r="P24" s="2" t="s">
        <v>28</v>
      </c>
      <c r="Q24" s="2" t="s">
        <v>76</v>
      </c>
      <c r="R24" s="2" t="s">
        <v>377</v>
      </c>
      <c r="S24" s="5">
        <v>1</v>
      </c>
      <c r="T24" s="3">
        <v>16</v>
      </c>
      <c r="U24" s="2" t="s">
        <v>31</v>
      </c>
      <c r="V24" s="3">
        <v>16</v>
      </c>
      <c r="W24" s="2" t="s">
        <v>31</v>
      </c>
      <c r="X24" s="15"/>
      <c r="Y24" s="16"/>
      <c r="Z24" s="15"/>
      <c r="AA24" s="16"/>
      <c r="AB24" s="16"/>
      <c r="AC24" s="16"/>
      <c r="AD24" s="15"/>
    </row>
    <row r="25" spans="1:30" x14ac:dyDescent="0.15">
      <c r="A25" s="4">
        <v>2015</v>
      </c>
      <c r="B25" s="2" t="s">
        <v>205</v>
      </c>
      <c r="C25" s="2" t="s">
        <v>206</v>
      </c>
      <c r="D25" s="2" t="s">
        <v>1379</v>
      </c>
      <c r="E25" s="7" t="s">
        <v>2272</v>
      </c>
      <c r="F25" s="5">
        <v>0.5</v>
      </c>
      <c r="G25" s="2" t="s">
        <v>58</v>
      </c>
      <c r="H25" s="2" t="s">
        <v>208</v>
      </c>
      <c r="I25" s="2" t="s">
        <v>63</v>
      </c>
      <c r="J25" s="2" t="s">
        <v>60</v>
      </c>
      <c r="K25" s="2" t="s">
        <v>102</v>
      </c>
      <c r="L25" s="3">
        <v>25</v>
      </c>
      <c r="M25" s="3">
        <v>28</v>
      </c>
      <c r="N25" s="2" t="s">
        <v>29</v>
      </c>
      <c r="O25" s="2" t="s">
        <v>29</v>
      </c>
      <c r="P25" s="2" t="s">
        <v>28</v>
      </c>
      <c r="Q25" s="2" t="s">
        <v>76</v>
      </c>
      <c r="R25" s="2" t="s">
        <v>209</v>
      </c>
      <c r="S25" s="5">
        <v>1</v>
      </c>
      <c r="T25" s="3">
        <v>16</v>
      </c>
      <c r="U25" s="2" t="s">
        <v>31</v>
      </c>
      <c r="V25" s="3">
        <v>16</v>
      </c>
      <c r="W25" s="2" t="s">
        <v>31</v>
      </c>
      <c r="X25" s="15"/>
      <c r="Y25" s="16"/>
      <c r="Z25" s="15"/>
      <c r="AA25" s="16"/>
      <c r="AB25" s="16"/>
      <c r="AC25" s="16"/>
      <c r="AD25" s="15"/>
    </row>
    <row r="26" spans="1:30" x14ac:dyDescent="0.15">
      <c r="A26" s="4">
        <v>2015</v>
      </c>
      <c r="B26" s="2" t="s">
        <v>56</v>
      </c>
      <c r="C26" s="2" t="s">
        <v>57</v>
      </c>
      <c r="D26" s="2" t="s">
        <v>1379</v>
      </c>
      <c r="E26" s="7" t="s">
        <v>2272</v>
      </c>
      <c r="F26" s="5">
        <v>0.5</v>
      </c>
      <c r="G26" s="2" t="s">
        <v>58</v>
      </c>
      <c r="H26" s="2" t="s">
        <v>62</v>
      </c>
      <c r="I26" s="2" t="s">
        <v>63</v>
      </c>
      <c r="J26" s="2" t="s">
        <v>60</v>
      </c>
      <c r="K26" s="2" t="s">
        <v>64</v>
      </c>
      <c r="L26" s="3">
        <v>31</v>
      </c>
      <c r="M26" s="3">
        <v>6</v>
      </c>
      <c r="N26" s="2" t="s">
        <v>29</v>
      </c>
      <c r="O26" s="2" t="s">
        <v>29</v>
      </c>
      <c r="P26" s="2" t="s">
        <v>28</v>
      </c>
      <c r="Q26" s="2" t="s">
        <v>48</v>
      </c>
      <c r="R26" s="2" t="s">
        <v>65</v>
      </c>
      <c r="S26" s="5">
        <v>1</v>
      </c>
      <c r="T26" s="3">
        <v>16</v>
      </c>
      <c r="U26" s="2" t="s">
        <v>31</v>
      </c>
      <c r="V26" s="3">
        <v>16</v>
      </c>
      <c r="W26" s="2" t="s">
        <v>31</v>
      </c>
      <c r="X26" s="15"/>
      <c r="Y26" s="16"/>
      <c r="Z26" s="15"/>
      <c r="AA26" s="16"/>
      <c r="AB26" s="16"/>
      <c r="AC26" s="16"/>
      <c r="AD26" s="15"/>
    </row>
    <row r="27" spans="1:30" x14ac:dyDescent="0.15">
      <c r="A27" s="4">
        <v>2015</v>
      </c>
      <c r="B27" s="2" t="s">
        <v>205</v>
      </c>
      <c r="C27" s="2" t="s">
        <v>206</v>
      </c>
      <c r="D27" s="2" t="s">
        <v>1379</v>
      </c>
      <c r="E27" s="7" t="s">
        <v>2272</v>
      </c>
      <c r="F27" s="5">
        <v>0.5</v>
      </c>
      <c r="G27" s="2" t="s">
        <v>58</v>
      </c>
      <c r="H27" s="2" t="s">
        <v>210</v>
      </c>
      <c r="I27" s="2" t="s">
        <v>59</v>
      </c>
      <c r="J27" s="2" t="s">
        <v>60</v>
      </c>
      <c r="K27" s="2" t="s">
        <v>64</v>
      </c>
      <c r="L27" s="3">
        <v>25</v>
      </c>
      <c r="M27" s="3">
        <v>29</v>
      </c>
      <c r="N27" s="2" t="s">
        <v>29</v>
      </c>
      <c r="O27" s="2" t="s">
        <v>29</v>
      </c>
      <c r="P27" s="2" t="s">
        <v>28</v>
      </c>
      <c r="Q27" s="2" t="s">
        <v>76</v>
      </c>
      <c r="R27" s="2" t="s">
        <v>211</v>
      </c>
      <c r="S27" s="5">
        <v>1</v>
      </c>
      <c r="T27" s="3">
        <v>16</v>
      </c>
      <c r="U27" s="2" t="s">
        <v>31</v>
      </c>
      <c r="V27" s="3">
        <v>16</v>
      </c>
      <c r="W27" s="2" t="s">
        <v>31</v>
      </c>
      <c r="X27" s="15"/>
      <c r="Y27" s="16"/>
      <c r="Z27" s="15"/>
      <c r="AA27" s="16"/>
      <c r="AB27" s="16"/>
      <c r="AC27" s="16"/>
      <c r="AD27" s="15"/>
    </row>
    <row r="28" spans="1:30" x14ac:dyDescent="0.15">
      <c r="A28" s="4">
        <v>2015</v>
      </c>
      <c r="B28" s="2" t="s">
        <v>56</v>
      </c>
      <c r="C28" s="2" t="s">
        <v>57</v>
      </c>
      <c r="D28" s="2" t="s">
        <v>1379</v>
      </c>
      <c r="E28" s="7" t="s">
        <v>2272</v>
      </c>
      <c r="F28" s="5">
        <v>0.5</v>
      </c>
      <c r="G28" s="2" t="s">
        <v>58</v>
      </c>
      <c r="H28" s="2" t="s">
        <v>66</v>
      </c>
      <c r="I28" s="2" t="s">
        <v>59</v>
      </c>
      <c r="J28" s="2" t="s">
        <v>67</v>
      </c>
      <c r="K28" s="2" t="s">
        <v>68</v>
      </c>
      <c r="L28" s="3">
        <v>55</v>
      </c>
      <c r="M28" s="3">
        <v>38</v>
      </c>
      <c r="N28" s="2" t="s">
        <v>29</v>
      </c>
      <c r="O28" s="2" t="s">
        <v>29</v>
      </c>
      <c r="P28" s="2" t="s">
        <v>28</v>
      </c>
      <c r="Q28" s="2" t="s">
        <v>42</v>
      </c>
      <c r="R28" s="2" t="s">
        <v>69</v>
      </c>
      <c r="S28" s="5">
        <v>1</v>
      </c>
      <c r="T28" s="3">
        <v>16</v>
      </c>
      <c r="U28" s="2" t="s">
        <v>31</v>
      </c>
      <c r="V28" s="3">
        <v>16</v>
      </c>
      <c r="W28" s="2" t="s">
        <v>31</v>
      </c>
      <c r="X28" s="15"/>
      <c r="Y28" s="16"/>
      <c r="Z28" s="15"/>
      <c r="AA28" s="16"/>
      <c r="AB28" s="16"/>
      <c r="AC28" s="16"/>
      <c r="AD28" s="15"/>
    </row>
    <row r="29" spans="1:30" x14ac:dyDescent="0.15">
      <c r="A29" s="4">
        <v>2015</v>
      </c>
      <c r="B29" s="2" t="s">
        <v>1827</v>
      </c>
      <c r="C29" s="2" t="s">
        <v>1828</v>
      </c>
      <c r="D29" s="2" t="s">
        <v>1380</v>
      </c>
      <c r="E29" s="7" t="s">
        <v>2272</v>
      </c>
      <c r="F29" s="5">
        <v>0.5</v>
      </c>
      <c r="G29" s="2" t="s">
        <v>96</v>
      </c>
      <c r="H29" s="2" t="s">
        <v>1829</v>
      </c>
      <c r="I29" s="2" t="s">
        <v>98</v>
      </c>
      <c r="J29" s="2" t="s">
        <v>60</v>
      </c>
      <c r="K29" s="2" t="s">
        <v>61</v>
      </c>
      <c r="L29" s="3">
        <v>100</v>
      </c>
      <c r="M29" s="3">
        <v>39</v>
      </c>
      <c r="N29" s="2" t="s">
        <v>29</v>
      </c>
      <c r="O29" s="2" t="s">
        <v>29</v>
      </c>
      <c r="P29" s="2" t="s">
        <v>28</v>
      </c>
      <c r="Q29" s="2" t="s">
        <v>1543</v>
      </c>
      <c r="R29" s="2" t="s">
        <v>1830</v>
      </c>
      <c r="S29" s="5">
        <v>1</v>
      </c>
      <c r="T29" s="3">
        <v>16</v>
      </c>
      <c r="U29" s="2" t="s">
        <v>31</v>
      </c>
      <c r="V29" s="3">
        <v>16</v>
      </c>
      <c r="W29" s="2" t="s">
        <v>31</v>
      </c>
      <c r="X29" s="15"/>
      <c r="Y29" s="16"/>
      <c r="Z29" s="15"/>
      <c r="AA29" s="16"/>
      <c r="AB29" s="16"/>
      <c r="AC29" s="16"/>
      <c r="AD29" s="15"/>
    </row>
    <row r="30" spans="1:30" x14ac:dyDescent="0.15">
      <c r="A30" s="4">
        <v>2015</v>
      </c>
      <c r="B30" s="2" t="s">
        <v>94</v>
      </c>
      <c r="C30" s="2" t="s">
        <v>95</v>
      </c>
      <c r="D30" s="2" t="s">
        <v>1379</v>
      </c>
      <c r="E30" s="7" t="s">
        <v>2272</v>
      </c>
      <c r="F30" s="5">
        <v>0.5</v>
      </c>
      <c r="G30" s="2" t="s">
        <v>96</v>
      </c>
      <c r="H30" s="2" t="s">
        <v>97</v>
      </c>
      <c r="I30" s="2" t="s">
        <v>98</v>
      </c>
      <c r="J30" s="2" t="s">
        <v>60</v>
      </c>
      <c r="K30" s="2" t="s">
        <v>64</v>
      </c>
      <c r="L30" s="3">
        <v>40</v>
      </c>
      <c r="M30" s="3">
        <v>16</v>
      </c>
      <c r="N30" s="2" t="s">
        <v>29</v>
      </c>
      <c r="O30" s="2" t="s">
        <v>29</v>
      </c>
      <c r="P30" s="2" t="s">
        <v>28</v>
      </c>
      <c r="Q30" s="2" t="s">
        <v>76</v>
      </c>
      <c r="R30" s="2" t="s">
        <v>99</v>
      </c>
      <c r="S30" s="5">
        <v>1</v>
      </c>
      <c r="T30" s="3">
        <v>16</v>
      </c>
      <c r="U30" s="2" t="s">
        <v>31</v>
      </c>
      <c r="V30" s="3">
        <v>16</v>
      </c>
      <c r="W30" s="2" t="s">
        <v>31</v>
      </c>
      <c r="X30" s="15"/>
      <c r="Y30" s="16"/>
      <c r="Z30" s="15"/>
      <c r="AA30" s="16"/>
      <c r="AB30" s="16"/>
      <c r="AC30" s="16"/>
      <c r="AD30" s="15"/>
    </row>
    <row r="31" spans="1:30" x14ac:dyDescent="0.15">
      <c r="A31" s="4">
        <v>2015</v>
      </c>
      <c r="B31" s="2" t="s">
        <v>1827</v>
      </c>
      <c r="C31" s="2" t="s">
        <v>1828</v>
      </c>
      <c r="D31" s="2" t="s">
        <v>1380</v>
      </c>
      <c r="E31" s="7" t="s">
        <v>2272</v>
      </c>
      <c r="F31" s="5">
        <v>0.5</v>
      </c>
      <c r="G31" s="2" t="s">
        <v>96</v>
      </c>
      <c r="H31" s="2" t="s">
        <v>2055</v>
      </c>
      <c r="I31" s="2" t="s">
        <v>98</v>
      </c>
      <c r="J31" s="2" t="s">
        <v>60</v>
      </c>
      <c r="K31" s="2" t="s">
        <v>64</v>
      </c>
      <c r="L31" s="3">
        <v>50</v>
      </c>
      <c r="M31" s="3">
        <v>60</v>
      </c>
      <c r="N31" s="2" t="s">
        <v>29</v>
      </c>
      <c r="O31" s="2" t="s">
        <v>29</v>
      </c>
      <c r="P31" s="2" t="s">
        <v>28</v>
      </c>
      <c r="Q31" s="2" t="s">
        <v>1524</v>
      </c>
      <c r="R31" s="2" t="s">
        <v>2059</v>
      </c>
      <c r="S31" s="5">
        <v>1</v>
      </c>
      <c r="T31" s="3">
        <v>16</v>
      </c>
      <c r="U31" s="2" t="s">
        <v>31</v>
      </c>
      <c r="V31" s="3">
        <v>16</v>
      </c>
      <c r="W31" s="2" t="s">
        <v>31</v>
      </c>
      <c r="X31" s="15"/>
      <c r="Y31" s="16"/>
      <c r="Z31" s="15"/>
      <c r="AA31" s="16"/>
      <c r="AB31" s="16"/>
      <c r="AC31" s="16"/>
      <c r="AD31" s="15"/>
    </row>
    <row r="32" spans="1:30" x14ac:dyDescent="0.15">
      <c r="A32" s="4">
        <v>2015</v>
      </c>
      <c r="B32" s="2" t="s">
        <v>964</v>
      </c>
      <c r="C32" s="2" t="s">
        <v>965</v>
      </c>
      <c r="D32" s="2" t="s">
        <v>1379</v>
      </c>
      <c r="E32" s="7" t="s">
        <v>2272</v>
      </c>
      <c r="F32" s="5">
        <v>0.5</v>
      </c>
      <c r="G32" s="2" t="s">
        <v>96</v>
      </c>
      <c r="H32" s="2" t="s">
        <v>966</v>
      </c>
      <c r="I32" s="2" t="s">
        <v>98</v>
      </c>
      <c r="J32" s="2" t="s">
        <v>60</v>
      </c>
      <c r="K32" s="2" t="s">
        <v>64</v>
      </c>
      <c r="L32" s="3">
        <v>32</v>
      </c>
      <c r="M32" s="3">
        <v>30</v>
      </c>
      <c r="N32" s="2" t="s">
        <v>29</v>
      </c>
      <c r="O32" s="2" t="s">
        <v>29</v>
      </c>
      <c r="P32" s="2" t="s">
        <v>28</v>
      </c>
      <c r="Q32" s="2" t="s">
        <v>860</v>
      </c>
      <c r="R32" s="2" t="s">
        <v>967</v>
      </c>
      <c r="S32" s="5">
        <v>1</v>
      </c>
      <c r="T32" s="3">
        <v>16</v>
      </c>
      <c r="U32" s="2" t="s">
        <v>31</v>
      </c>
      <c r="V32" s="3">
        <v>16</v>
      </c>
      <c r="W32" s="2" t="s">
        <v>31</v>
      </c>
      <c r="X32" s="15"/>
      <c r="Y32" s="16"/>
      <c r="Z32" s="15"/>
      <c r="AA32" s="16"/>
      <c r="AB32" s="16"/>
      <c r="AC32" s="16"/>
      <c r="AD32" s="15"/>
    </row>
    <row r="33" spans="1:30" x14ac:dyDescent="0.15">
      <c r="A33" s="4">
        <v>2015</v>
      </c>
      <c r="B33" s="2" t="s">
        <v>94</v>
      </c>
      <c r="C33" s="2" t="s">
        <v>95</v>
      </c>
      <c r="D33" s="2" t="s">
        <v>1379</v>
      </c>
      <c r="E33" s="7" t="s">
        <v>2272</v>
      </c>
      <c r="F33" s="5">
        <v>0.5</v>
      </c>
      <c r="G33" s="2" t="s">
        <v>96</v>
      </c>
      <c r="H33" s="2" t="s">
        <v>100</v>
      </c>
      <c r="I33" s="2" t="s">
        <v>101</v>
      </c>
      <c r="J33" s="2" t="s">
        <v>60</v>
      </c>
      <c r="K33" s="2" t="s">
        <v>102</v>
      </c>
      <c r="L33" s="3">
        <v>47</v>
      </c>
      <c r="M33" s="3">
        <v>35</v>
      </c>
      <c r="N33" s="2" t="s">
        <v>29</v>
      </c>
      <c r="O33" s="2" t="s">
        <v>29</v>
      </c>
      <c r="P33" s="2" t="s">
        <v>28</v>
      </c>
      <c r="Q33" s="2" t="s">
        <v>82</v>
      </c>
      <c r="R33" s="2" t="s">
        <v>103</v>
      </c>
      <c r="S33" s="5">
        <v>1</v>
      </c>
      <c r="T33" s="3">
        <v>16</v>
      </c>
      <c r="U33" s="2" t="s">
        <v>31</v>
      </c>
      <c r="V33" s="3">
        <v>16</v>
      </c>
      <c r="W33" s="2" t="s">
        <v>31</v>
      </c>
      <c r="X33" s="15"/>
      <c r="Y33" s="16"/>
      <c r="Z33" s="15"/>
      <c r="AA33" s="16"/>
      <c r="AB33" s="16"/>
      <c r="AC33" s="16"/>
      <c r="AD33" s="15"/>
    </row>
    <row r="34" spans="1:30" x14ac:dyDescent="0.15">
      <c r="A34" s="4">
        <v>2015</v>
      </c>
      <c r="B34" s="2" t="s">
        <v>1827</v>
      </c>
      <c r="C34" s="2" t="s">
        <v>1828</v>
      </c>
      <c r="D34" s="2" t="s">
        <v>1380</v>
      </c>
      <c r="E34" s="7" t="s">
        <v>2272</v>
      </c>
      <c r="F34" s="5">
        <v>0.5</v>
      </c>
      <c r="G34" s="2" t="s">
        <v>96</v>
      </c>
      <c r="H34" s="2" t="s">
        <v>104</v>
      </c>
      <c r="I34" s="2" t="s">
        <v>105</v>
      </c>
      <c r="J34" s="2" t="s">
        <v>60</v>
      </c>
      <c r="K34" s="2" t="s">
        <v>64</v>
      </c>
      <c r="L34" s="3">
        <v>58</v>
      </c>
      <c r="M34" s="3">
        <v>46</v>
      </c>
      <c r="N34" s="2" t="s">
        <v>29</v>
      </c>
      <c r="O34" s="2" t="s">
        <v>29</v>
      </c>
      <c r="P34" s="2" t="s">
        <v>28</v>
      </c>
      <c r="Q34" s="2" t="s">
        <v>1524</v>
      </c>
      <c r="R34" s="2" t="s">
        <v>1893</v>
      </c>
      <c r="S34" s="5">
        <v>1</v>
      </c>
      <c r="T34" s="3">
        <v>16</v>
      </c>
      <c r="U34" s="2" t="s">
        <v>31</v>
      </c>
      <c r="V34" s="3">
        <v>16</v>
      </c>
      <c r="W34" s="2" t="s">
        <v>31</v>
      </c>
      <c r="X34" s="15"/>
      <c r="Y34" s="16"/>
      <c r="Z34" s="15"/>
      <c r="AA34" s="16"/>
      <c r="AB34" s="16"/>
      <c r="AC34" s="16"/>
      <c r="AD34" s="15"/>
    </row>
    <row r="35" spans="1:30" x14ac:dyDescent="0.15">
      <c r="A35" s="4">
        <v>2015</v>
      </c>
      <c r="B35" s="2" t="s">
        <v>94</v>
      </c>
      <c r="C35" s="2" t="s">
        <v>95</v>
      </c>
      <c r="D35" s="2" t="s">
        <v>1379</v>
      </c>
      <c r="E35" s="7" t="s">
        <v>2272</v>
      </c>
      <c r="F35" s="5">
        <v>0.5</v>
      </c>
      <c r="G35" s="2" t="s">
        <v>96</v>
      </c>
      <c r="H35" s="2" t="s">
        <v>104</v>
      </c>
      <c r="I35" s="2" t="s">
        <v>105</v>
      </c>
      <c r="J35" s="2" t="s">
        <v>60</v>
      </c>
      <c r="K35" s="2" t="s">
        <v>64</v>
      </c>
      <c r="L35" s="3">
        <v>55</v>
      </c>
      <c r="M35" s="3">
        <v>15</v>
      </c>
      <c r="N35" s="2" t="s">
        <v>29</v>
      </c>
      <c r="O35" s="2" t="s">
        <v>29</v>
      </c>
      <c r="P35" s="2" t="s">
        <v>28</v>
      </c>
      <c r="Q35" s="2" t="s">
        <v>42</v>
      </c>
      <c r="R35" s="2" t="s">
        <v>106</v>
      </c>
      <c r="S35" s="5">
        <v>1</v>
      </c>
      <c r="T35" s="3">
        <v>16</v>
      </c>
      <c r="U35" s="2" t="s">
        <v>31</v>
      </c>
      <c r="V35" s="3">
        <v>16</v>
      </c>
      <c r="W35" s="2" t="s">
        <v>31</v>
      </c>
      <c r="X35" s="15"/>
      <c r="Y35" s="16"/>
      <c r="Z35" s="15"/>
      <c r="AA35" s="16"/>
      <c r="AB35" s="16"/>
      <c r="AC35" s="16"/>
      <c r="AD35" s="15"/>
    </row>
    <row r="36" spans="1:30" x14ac:dyDescent="0.15">
      <c r="A36" s="4">
        <v>2015</v>
      </c>
      <c r="B36" s="2" t="s">
        <v>1827</v>
      </c>
      <c r="C36" s="2" t="s">
        <v>1828</v>
      </c>
      <c r="D36" s="2" t="s">
        <v>1380</v>
      </c>
      <c r="E36" s="7" t="s">
        <v>2272</v>
      </c>
      <c r="F36" s="5">
        <v>0.5</v>
      </c>
      <c r="G36" s="2" t="s">
        <v>96</v>
      </c>
      <c r="H36" s="2" t="s">
        <v>1928</v>
      </c>
      <c r="I36" s="2" t="s">
        <v>98</v>
      </c>
      <c r="J36" s="2" t="s">
        <v>60</v>
      </c>
      <c r="K36" s="2" t="s">
        <v>61</v>
      </c>
      <c r="L36" s="3">
        <v>71</v>
      </c>
      <c r="M36" s="3">
        <v>50</v>
      </c>
      <c r="N36" s="2" t="s">
        <v>29</v>
      </c>
      <c r="O36" s="2" t="s">
        <v>29</v>
      </c>
      <c r="P36" s="2" t="s">
        <v>28</v>
      </c>
      <c r="Q36" s="2" t="s">
        <v>1543</v>
      </c>
      <c r="R36" s="2" t="s">
        <v>1929</v>
      </c>
      <c r="S36" s="5">
        <v>1</v>
      </c>
      <c r="T36" s="3">
        <v>16</v>
      </c>
      <c r="U36" s="2" t="s">
        <v>31</v>
      </c>
      <c r="V36" s="3">
        <v>16</v>
      </c>
      <c r="W36" s="2" t="s">
        <v>31</v>
      </c>
      <c r="X36" s="15"/>
      <c r="Y36" s="16"/>
      <c r="Z36" s="15"/>
      <c r="AA36" s="16"/>
      <c r="AB36" s="16"/>
      <c r="AC36" s="16"/>
      <c r="AD36" s="15"/>
    </row>
    <row r="37" spans="1:30" x14ac:dyDescent="0.15">
      <c r="A37" s="4">
        <v>2015</v>
      </c>
      <c r="B37" s="2" t="s">
        <v>1827</v>
      </c>
      <c r="C37" s="2" t="s">
        <v>1828</v>
      </c>
      <c r="D37" s="2" t="s">
        <v>1380</v>
      </c>
      <c r="E37" s="7" t="s">
        <v>2272</v>
      </c>
      <c r="F37" s="5">
        <v>0.5</v>
      </c>
      <c r="G37" s="2" t="s">
        <v>96</v>
      </c>
      <c r="H37" s="2" t="s">
        <v>2060</v>
      </c>
      <c r="I37" s="2" t="s">
        <v>98</v>
      </c>
      <c r="J37" s="2" t="s">
        <v>60</v>
      </c>
      <c r="K37" s="2" t="s">
        <v>102</v>
      </c>
      <c r="L37" s="3">
        <v>50</v>
      </c>
      <c r="M37" s="3">
        <v>60</v>
      </c>
      <c r="N37" s="2" t="s">
        <v>29</v>
      </c>
      <c r="O37" s="2" t="s">
        <v>29</v>
      </c>
      <c r="P37" s="2" t="s">
        <v>28</v>
      </c>
      <c r="Q37" s="2" t="s">
        <v>1524</v>
      </c>
      <c r="R37" s="2" t="s">
        <v>2061</v>
      </c>
      <c r="S37" s="5">
        <v>1</v>
      </c>
      <c r="T37" s="3">
        <v>16</v>
      </c>
      <c r="U37" s="2" t="s">
        <v>31</v>
      </c>
      <c r="V37" s="3">
        <v>16</v>
      </c>
      <c r="W37" s="2" t="s">
        <v>31</v>
      </c>
      <c r="X37" s="15"/>
      <c r="Y37" s="16"/>
      <c r="Z37" s="15"/>
      <c r="AA37" s="16"/>
      <c r="AB37" s="16"/>
      <c r="AC37" s="16"/>
      <c r="AD37" s="15"/>
    </row>
    <row r="38" spans="1:30" x14ac:dyDescent="0.15">
      <c r="A38" s="4">
        <v>2015</v>
      </c>
      <c r="B38" s="2" t="s">
        <v>1827</v>
      </c>
      <c r="C38" s="2" t="s">
        <v>1828</v>
      </c>
      <c r="D38" s="2" t="s">
        <v>1380</v>
      </c>
      <c r="E38" s="7" t="s">
        <v>2272</v>
      </c>
      <c r="F38" s="5">
        <v>0.5</v>
      </c>
      <c r="G38" s="2" t="s">
        <v>96</v>
      </c>
      <c r="H38" s="2" t="s">
        <v>2033</v>
      </c>
      <c r="I38" s="2" t="s">
        <v>98</v>
      </c>
      <c r="J38" s="2" t="s">
        <v>60</v>
      </c>
      <c r="K38" s="2" t="s">
        <v>61</v>
      </c>
      <c r="L38" s="3">
        <v>50</v>
      </c>
      <c r="M38" s="3">
        <v>59</v>
      </c>
      <c r="N38" s="2" t="s">
        <v>29</v>
      </c>
      <c r="O38" s="2" t="s">
        <v>29</v>
      </c>
      <c r="P38" s="2" t="s">
        <v>28</v>
      </c>
      <c r="Q38" s="2" t="s">
        <v>1524</v>
      </c>
      <c r="R38" s="2" t="s">
        <v>2034</v>
      </c>
      <c r="S38" s="5">
        <v>1</v>
      </c>
      <c r="T38" s="3">
        <v>16</v>
      </c>
      <c r="U38" s="2" t="s">
        <v>31</v>
      </c>
      <c r="V38" s="3">
        <v>16</v>
      </c>
      <c r="W38" s="2" t="s">
        <v>31</v>
      </c>
      <c r="X38" s="15"/>
      <c r="Y38" s="16"/>
      <c r="Z38" s="15"/>
      <c r="AA38" s="16"/>
      <c r="AB38" s="16"/>
      <c r="AC38" s="16"/>
      <c r="AD38" s="15"/>
    </row>
    <row r="39" spans="1:30" x14ac:dyDescent="0.15">
      <c r="A39" s="4">
        <v>2015</v>
      </c>
      <c r="B39" s="2" t="s">
        <v>1827</v>
      </c>
      <c r="C39" s="2" t="s">
        <v>1828</v>
      </c>
      <c r="D39" s="2" t="s">
        <v>1380</v>
      </c>
      <c r="E39" s="7" t="s">
        <v>2272</v>
      </c>
      <c r="F39" s="5">
        <v>0.5</v>
      </c>
      <c r="G39" s="2" t="s">
        <v>96</v>
      </c>
      <c r="H39" s="2" t="s">
        <v>1930</v>
      </c>
      <c r="I39" s="2" t="s">
        <v>101</v>
      </c>
      <c r="J39" s="2" t="s">
        <v>60</v>
      </c>
      <c r="K39" s="2" t="s">
        <v>61</v>
      </c>
      <c r="L39" s="3">
        <v>108</v>
      </c>
      <c r="M39" s="3">
        <v>50</v>
      </c>
      <c r="N39" s="2" t="s">
        <v>29</v>
      </c>
      <c r="O39" s="2" t="s">
        <v>29</v>
      </c>
      <c r="P39" s="2" t="s">
        <v>28</v>
      </c>
      <c r="Q39" s="2" t="s">
        <v>42</v>
      </c>
      <c r="R39" s="2" t="s">
        <v>1931</v>
      </c>
      <c r="S39" s="5">
        <v>1</v>
      </c>
      <c r="T39" s="3">
        <v>16</v>
      </c>
      <c r="U39" s="2" t="s">
        <v>31</v>
      </c>
      <c r="V39" s="3">
        <v>16</v>
      </c>
      <c r="W39" s="2" t="s">
        <v>31</v>
      </c>
      <c r="X39" s="15"/>
      <c r="Y39" s="16"/>
      <c r="Z39" s="15"/>
      <c r="AA39" s="16"/>
      <c r="AB39" s="16"/>
      <c r="AC39" s="16"/>
      <c r="AD39" s="15"/>
    </row>
    <row r="40" spans="1:30" x14ac:dyDescent="0.15">
      <c r="A40" s="4">
        <v>2015</v>
      </c>
      <c r="B40" s="2" t="s">
        <v>94</v>
      </c>
      <c r="C40" s="2" t="s">
        <v>95</v>
      </c>
      <c r="D40" s="2" t="s">
        <v>1379</v>
      </c>
      <c r="E40" s="7" t="s">
        <v>2272</v>
      </c>
      <c r="F40" s="5">
        <v>0.5</v>
      </c>
      <c r="G40" s="2" t="s">
        <v>96</v>
      </c>
      <c r="H40" s="2" t="s">
        <v>107</v>
      </c>
      <c r="I40" s="2" t="s">
        <v>101</v>
      </c>
      <c r="J40" s="2" t="s">
        <v>60</v>
      </c>
      <c r="K40" s="2" t="s">
        <v>102</v>
      </c>
      <c r="L40" s="3">
        <v>35</v>
      </c>
      <c r="M40" s="3">
        <v>54</v>
      </c>
      <c r="N40" s="2" t="s">
        <v>29</v>
      </c>
      <c r="O40" s="2" t="s">
        <v>29</v>
      </c>
      <c r="P40" s="2" t="s">
        <v>28</v>
      </c>
      <c r="Q40" s="2" t="s">
        <v>76</v>
      </c>
      <c r="R40" s="2" t="s">
        <v>108</v>
      </c>
      <c r="S40" s="5">
        <v>1</v>
      </c>
      <c r="T40" s="3">
        <v>16</v>
      </c>
      <c r="U40" s="2" t="s">
        <v>31</v>
      </c>
      <c r="V40" s="3">
        <v>16</v>
      </c>
      <c r="W40" s="2" t="s">
        <v>31</v>
      </c>
      <c r="X40" s="15"/>
      <c r="Y40" s="16"/>
      <c r="Z40" s="15"/>
      <c r="AA40" s="16"/>
      <c r="AB40" s="16"/>
      <c r="AC40" s="16"/>
      <c r="AD40" s="15"/>
    </row>
    <row r="41" spans="1:30" x14ac:dyDescent="0.15">
      <c r="A41" s="4">
        <v>2015</v>
      </c>
      <c r="B41" s="2" t="s">
        <v>1827</v>
      </c>
      <c r="C41" s="2" t="s">
        <v>1828</v>
      </c>
      <c r="D41" s="2" t="s">
        <v>1380</v>
      </c>
      <c r="E41" s="7" t="s">
        <v>2272</v>
      </c>
      <c r="F41" s="5">
        <v>0.5</v>
      </c>
      <c r="G41" s="2" t="s">
        <v>96</v>
      </c>
      <c r="H41" s="2" t="s">
        <v>2062</v>
      </c>
      <c r="I41" s="2" t="s">
        <v>101</v>
      </c>
      <c r="J41" s="2" t="s">
        <v>60</v>
      </c>
      <c r="K41" s="2" t="s">
        <v>64</v>
      </c>
      <c r="L41" s="3">
        <v>74</v>
      </c>
      <c r="M41" s="3">
        <v>60</v>
      </c>
      <c r="N41" s="2" t="s">
        <v>29</v>
      </c>
      <c r="O41" s="2" t="s">
        <v>29</v>
      </c>
      <c r="P41" s="2" t="s">
        <v>28</v>
      </c>
      <c r="Q41" s="2" t="s">
        <v>217</v>
      </c>
      <c r="R41" s="2" t="s">
        <v>2063</v>
      </c>
      <c r="S41" s="5">
        <v>1</v>
      </c>
      <c r="T41" s="3">
        <v>16</v>
      </c>
      <c r="U41" s="2" t="s">
        <v>31</v>
      </c>
      <c r="V41" s="3">
        <v>16</v>
      </c>
      <c r="W41" s="2" t="s">
        <v>31</v>
      </c>
      <c r="X41" s="15"/>
      <c r="Y41" s="16"/>
      <c r="Z41" s="15"/>
      <c r="AA41" s="16"/>
      <c r="AB41" s="16"/>
      <c r="AC41" s="16"/>
      <c r="AD41" s="15"/>
    </row>
    <row r="42" spans="1:30" x14ac:dyDescent="0.15">
      <c r="A42" s="4">
        <v>2015</v>
      </c>
      <c r="B42" s="2" t="s">
        <v>964</v>
      </c>
      <c r="C42" s="2" t="s">
        <v>965</v>
      </c>
      <c r="D42" s="2" t="s">
        <v>1379</v>
      </c>
      <c r="E42" s="7" t="s">
        <v>2272</v>
      </c>
      <c r="F42" s="5">
        <v>0.5</v>
      </c>
      <c r="G42" s="2" t="s">
        <v>96</v>
      </c>
      <c r="H42" s="2" t="s">
        <v>968</v>
      </c>
      <c r="I42" s="2" t="s">
        <v>98</v>
      </c>
      <c r="J42" s="2" t="s">
        <v>60</v>
      </c>
      <c r="K42" s="2" t="s">
        <v>61</v>
      </c>
      <c r="L42" s="3">
        <v>107</v>
      </c>
      <c r="M42" s="3">
        <v>30</v>
      </c>
      <c r="N42" s="2" t="s">
        <v>29</v>
      </c>
      <c r="O42" s="2" t="s">
        <v>29</v>
      </c>
      <c r="P42" s="2" t="s">
        <v>28</v>
      </c>
      <c r="Q42" s="2" t="s">
        <v>42</v>
      </c>
      <c r="R42" s="2" t="s">
        <v>969</v>
      </c>
      <c r="S42" s="5">
        <v>1</v>
      </c>
      <c r="T42" s="3">
        <v>16</v>
      </c>
      <c r="U42" s="2" t="s">
        <v>31</v>
      </c>
      <c r="V42" s="3">
        <v>16</v>
      </c>
      <c r="W42" s="2" t="s">
        <v>31</v>
      </c>
      <c r="X42" s="15"/>
      <c r="Y42" s="16"/>
      <c r="Z42" s="15"/>
      <c r="AA42" s="16"/>
      <c r="AB42" s="16"/>
      <c r="AC42" s="16"/>
      <c r="AD42" s="15"/>
    </row>
    <row r="43" spans="1:30" x14ac:dyDescent="0.15">
      <c r="A43" s="4">
        <v>2015</v>
      </c>
      <c r="B43" s="2" t="s">
        <v>1827</v>
      </c>
      <c r="C43" s="2" t="s">
        <v>1828</v>
      </c>
      <c r="D43" s="2" t="s">
        <v>1380</v>
      </c>
      <c r="E43" s="7" t="s">
        <v>2272</v>
      </c>
      <c r="F43" s="5">
        <v>0.5</v>
      </c>
      <c r="G43" s="2" t="s">
        <v>96</v>
      </c>
      <c r="H43" s="2" t="s">
        <v>1862</v>
      </c>
      <c r="I43" s="2" t="s">
        <v>101</v>
      </c>
      <c r="J43" s="2" t="s">
        <v>67</v>
      </c>
      <c r="K43" s="2" t="s">
        <v>68</v>
      </c>
      <c r="L43" s="3">
        <v>50</v>
      </c>
      <c r="M43" s="3">
        <v>41</v>
      </c>
      <c r="N43" s="2" t="s">
        <v>29</v>
      </c>
      <c r="O43" s="2" t="s">
        <v>29</v>
      </c>
      <c r="P43" s="2" t="s">
        <v>28</v>
      </c>
      <c r="Q43" s="2" t="s">
        <v>1524</v>
      </c>
      <c r="R43" s="2" t="s">
        <v>1863</v>
      </c>
      <c r="S43" s="5">
        <v>1</v>
      </c>
      <c r="T43" s="3">
        <v>16</v>
      </c>
      <c r="U43" s="2" t="s">
        <v>31</v>
      </c>
      <c r="V43" s="3">
        <v>16</v>
      </c>
      <c r="W43" s="2" t="s">
        <v>31</v>
      </c>
      <c r="X43" s="15"/>
      <c r="Y43" s="16"/>
      <c r="Z43" s="15"/>
      <c r="AA43" s="16"/>
      <c r="AB43" s="16"/>
      <c r="AC43" s="16"/>
      <c r="AD43" s="15"/>
    </row>
    <row r="44" spans="1:30" x14ac:dyDescent="0.15">
      <c r="A44" s="4">
        <v>2015</v>
      </c>
      <c r="B44" s="2" t="s">
        <v>964</v>
      </c>
      <c r="C44" s="2" t="s">
        <v>965</v>
      </c>
      <c r="D44" s="2" t="s">
        <v>1379</v>
      </c>
      <c r="E44" s="7" t="s">
        <v>2272</v>
      </c>
      <c r="F44" s="5">
        <v>0.5</v>
      </c>
      <c r="G44" s="2" t="s">
        <v>96</v>
      </c>
      <c r="H44" s="2" t="s">
        <v>970</v>
      </c>
      <c r="I44" s="2" t="s">
        <v>971</v>
      </c>
      <c r="J44" s="2" t="s">
        <v>60</v>
      </c>
      <c r="K44" s="2" t="s">
        <v>61</v>
      </c>
      <c r="L44" s="3">
        <v>108</v>
      </c>
      <c r="M44" s="3">
        <v>30</v>
      </c>
      <c r="N44" s="2" t="s">
        <v>29</v>
      </c>
      <c r="O44" s="2" t="s">
        <v>29</v>
      </c>
      <c r="P44" s="2" t="s">
        <v>28</v>
      </c>
      <c r="Q44" s="2" t="s">
        <v>42</v>
      </c>
      <c r="R44" s="2" t="s">
        <v>972</v>
      </c>
      <c r="S44" s="5">
        <v>1</v>
      </c>
      <c r="T44" s="3">
        <v>16</v>
      </c>
      <c r="U44" s="2" t="s">
        <v>31</v>
      </c>
      <c r="V44" s="3">
        <v>16</v>
      </c>
      <c r="W44" s="2" t="s">
        <v>31</v>
      </c>
      <c r="X44" s="15"/>
      <c r="Y44" s="16"/>
      <c r="Z44" s="15"/>
      <c r="AA44" s="16"/>
      <c r="AB44" s="16"/>
      <c r="AC44" s="16"/>
      <c r="AD44" s="15"/>
    </row>
    <row r="45" spans="1:30" x14ac:dyDescent="0.15">
      <c r="A45" s="4">
        <v>2015</v>
      </c>
      <c r="B45" s="2" t="s">
        <v>1827</v>
      </c>
      <c r="C45" s="2" t="s">
        <v>1828</v>
      </c>
      <c r="D45" s="2" t="s">
        <v>1380</v>
      </c>
      <c r="E45" s="7" t="s">
        <v>2272</v>
      </c>
      <c r="F45" s="5">
        <v>0.5</v>
      </c>
      <c r="G45" s="2" t="s">
        <v>96</v>
      </c>
      <c r="H45" s="2" t="s">
        <v>2035</v>
      </c>
      <c r="I45" s="2" t="s">
        <v>101</v>
      </c>
      <c r="J45" s="2" t="s">
        <v>60</v>
      </c>
      <c r="K45" s="2" t="s">
        <v>102</v>
      </c>
      <c r="L45" s="3">
        <v>42</v>
      </c>
      <c r="M45" s="3">
        <v>59</v>
      </c>
      <c r="N45" s="2" t="s">
        <v>29</v>
      </c>
      <c r="O45" s="2" t="s">
        <v>29</v>
      </c>
      <c r="P45" s="2" t="s">
        <v>28</v>
      </c>
      <c r="Q45" s="2" t="s">
        <v>1649</v>
      </c>
      <c r="R45" s="2" t="s">
        <v>2036</v>
      </c>
      <c r="S45" s="5">
        <v>1</v>
      </c>
      <c r="T45" s="3">
        <v>16</v>
      </c>
      <c r="U45" s="2" t="s">
        <v>31</v>
      </c>
      <c r="V45" s="3">
        <v>16</v>
      </c>
      <c r="W45" s="2" t="s">
        <v>31</v>
      </c>
      <c r="X45" s="15"/>
      <c r="Y45" s="16"/>
      <c r="Z45" s="15"/>
      <c r="AA45" s="16"/>
      <c r="AB45" s="16"/>
      <c r="AC45" s="16"/>
      <c r="AD45" s="15"/>
    </row>
    <row r="46" spans="1:30" x14ac:dyDescent="0.15">
      <c r="A46" s="4">
        <v>2014</v>
      </c>
      <c r="B46" s="2" t="s">
        <v>1887</v>
      </c>
      <c r="C46" s="2" t="s">
        <v>1888</v>
      </c>
      <c r="D46" s="2" t="s">
        <v>1380</v>
      </c>
      <c r="E46" s="7" t="s">
        <v>2272</v>
      </c>
      <c r="F46" s="5">
        <v>1</v>
      </c>
      <c r="G46" s="2" t="s">
        <v>1079</v>
      </c>
      <c r="H46" s="2" t="s">
        <v>1080</v>
      </c>
      <c r="I46" s="2" t="s">
        <v>23</v>
      </c>
      <c r="J46" s="2" t="s">
        <v>24</v>
      </c>
      <c r="K46" s="2" t="s">
        <v>25</v>
      </c>
      <c r="L46" s="3">
        <v>45</v>
      </c>
      <c r="M46" s="3">
        <v>45</v>
      </c>
      <c r="N46" s="2" t="s">
        <v>29</v>
      </c>
      <c r="O46" s="2" t="s">
        <v>29</v>
      </c>
      <c r="P46" s="2" t="s">
        <v>28</v>
      </c>
      <c r="Q46" s="2" t="s">
        <v>1352</v>
      </c>
      <c r="R46" s="2" t="s">
        <v>1889</v>
      </c>
      <c r="S46" s="5">
        <v>1</v>
      </c>
      <c r="T46" s="3">
        <v>32</v>
      </c>
      <c r="U46" s="2" t="s">
        <v>31</v>
      </c>
      <c r="V46" s="3">
        <v>32</v>
      </c>
      <c r="W46" s="2" t="s">
        <v>31</v>
      </c>
      <c r="X46" s="15"/>
      <c r="Y46" s="16"/>
      <c r="Z46" s="15"/>
      <c r="AA46" s="16"/>
      <c r="AB46" s="16"/>
      <c r="AC46" s="16"/>
      <c r="AD46" s="15"/>
    </row>
    <row r="47" spans="1:30" x14ac:dyDescent="0.15">
      <c r="A47" s="4">
        <v>2014</v>
      </c>
      <c r="B47" s="2" t="s">
        <v>1882</v>
      </c>
      <c r="C47" s="2" t="s">
        <v>1883</v>
      </c>
      <c r="D47" s="2" t="s">
        <v>1380</v>
      </c>
      <c r="E47" s="7" t="s">
        <v>2272</v>
      </c>
      <c r="F47" s="5">
        <v>1</v>
      </c>
      <c r="G47" s="2" t="s">
        <v>1094</v>
      </c>
      <c r="H47" s="2" t="s">
        <v>1095</v>
      </c>
      <c r="I47" s="2" t="s">
        <v>23</v>
      </c>
      <c r="J47" s="2" t="s">
        <v>24</v>
      </c>
      <c r="K47" s="2" t="s">
        <v>25</v>
      </c>
      <c r="L47" s="3">
        <v>45</v>
      </c>
      <c r="M47" s="3">
        <v>44</v>
      </c>
      <c r="N47" s="2" t="s">
        <v>29</v>
      </c>
      <c r="O47" s="2" t="s">
        <v>29</v>
      </c>
      <c r="P47" s="2" t="s">
        <v>28</v>
      </c>
      <c r="Q47" s="2" t="s">
        <v>1352</v>
      </c>
      <c r="R47" s="2" t="s">
        <v>1884</v>
      </c>
      <c r="S47" s="5">
        <v>1</v>
      </c>
      <c r="T47" s="3">
        <v>32</v>
      </c>
      <c r="U47" s="2" t="s">
        <v>31</v>
      </c>
      <c r="V47" s="3">
        <v>32</v>
      </c>
      <c r="W47" s="2" t="s">
        <v>31</v>
      </c>
      <c r="X47" s="15"/>
      <c r="Y47" s="16"/>
      <c r="Z47" s="15"/>
      <c r="AA47" s="16"/>
      <c r="AB47" s="16"/>
      <c r="AC47" s="16"/>
      <c r="AD47" s="15"/>
    </row>
    <row r="48" spans="1:30" x14ac:dyDescent="0.15">
      <c r="A48" s="4">
        <v>2014</v>
      </c>
      <c r="B48" s="2" t="s">
        <v>2255</v>
      </c>
      <c r="C48" s="2" t="s">
        <v>2256</v>
      </c>
      <c r="D48" s="2" t="s">
        <v>1380</v>
      </c>
      <c r="E48" s="7" t="s">
        <v>2272</v>
      </c>
      <c r="F48" s="5">
        <v>1</v>
      </c>
      <c r="G48" s="2" t="s">
        <v>831</v>
      </c>
      <c r="H48" s="2" t="s">
        <v>832</v>
      </c>
      <c r="I48" s="2" t="s">
        <v>41</v>
      </c>
      <c r="J48" s="2" t="s">
        <v>24</v>
      </c>
      <c r="K48" s="2" t="s">
        <v>25</v>
      </c>
      <c r="L48" s="3">
        <v>103</v>
      </c>
      <c r="M48" s="3">
        <v>116</v>
      </c>
      <c r="N48" s="2" t="s">
        <v>29</v>
      </c>
      <c r="O48" s="2" t="s">
        <v>29</v>
      </c>
      <c r="P48" s="2" t="s">
        <v>28</v>
      </c>
      <c r="Q48" s="2" t="s">
        <v>1701</v>
      </c>
      <c r="R48" s="2" t="s">
        <v>2257</v>
      </c>
      <c r="S48" s="5">
        <v>1</v>
      </c>
      <c r="T48" s="3">
        <v>32</v>
      </c>
      <c r="U48" s="3">
        <v>6</v>
      </c>
      <c r="V48" s="3">
        <v>26</v>
      </c>
      <c r="W48" s="2" t="s">
        <v>31</v>
      </c>
      <c r="X48" s="15"/>
      <c r="Y48" s="16"/>
      <c r="Z48" s="15"/>
      <c r="AA48" s="16"/>
      <c r="AB48" s="16"/>
      <c r="AC48" s="16"/>
      <c r="AD48" s="15"/>
    </row>
    <row r="49" spans="1:30" x14ac:dyDescent="0.15">
      <c r="A49" s="4">
        <v>2015</v>
      </c>
      <c r="B49" s="2" t="s">
        <v>518</v>
      </c>
      <c r="C49" s="2" t="s">
        <v>519</v>
      </c>
      <c r="D49" s="2" t="s">
        <v>1379</v>
      </c>
      <c r="E49" s="7" t="s">
        <v>2272</v>
      </c>
      <c r="F49" s="5">
        <v>3</v>
      </c>
      <c r="G49" s="2" t="s">
        <v>358</v>
      </c>
      <c r="H49" s="2" t="s">
        <v>359</v>
      </c>
      <c r="I49" s="2" t="s">
        <v>41</v>
      </c>
      <c r="J49" s="2" t="s">
        <v>24</v>
      </c>
      <c r="K49" s="2" t="s">
        <v>25</v>
      </c>
      <c r="L49" s="3">
        <v>29</v>
      </c>
      <c r="M49" s="3">
        <v>30</v>
      </c>
      <c r="N49" s="2" t="s">
        <v>29</v>
      </c>
      <c r="O49" s="2" t="s">
        <v>29</v>
      </c>
      <c r="P49" s="2" t="s">
        <v>28</v>
      </c>
      <c r="Q49" s="2" t="s">
        <v>238</v>
      </c>
      <c r="R49" s="2" t="s">
        <v>520</v>
      </c>
      <c r="S49" s="5">
        <v>1</v>
      </c>
      <c r="T49" s="3">
        <v>96</v>
      </c>
      <c r="U49" s="3">
        <v>16</v>
      </c>
      <c r="V49" s="3">
        <v>80</v>
      </c>
      <c r="W49" s="2" t="s">
        <v>31</v>
      </c>
      <c r="X49" s="15"/>
      <c r="Y49" s="16"/>
      <c r="Z49" s="15"/>
      <c r="AA49" s="16"/>
      <c r="AB49" s="16"/>
      <c r="AC49" s="16"/>
      <c r="AD49" s="15"/>
    </row>
    <row r="50" spans="1:30" x14ac:dyDescent="0.15">
      <c r="A50" s="4">
        <v>2016</v>
      </c>
      <c r="B50" s="2" t="s">
        <v>1708</v>
      </c>
      <c r="C50" s="2" t="s">
        <v>1709</v>
      </c>
      <c r="D50" s="2" t="s">
        <v>1380</v>
      </c>
      <c r="E50" s="7" t="s">
        <v>2272</v>
      </c>
      <c r="F50" s="5">
        <v>3</v>
      </c>
      <c r="G50" s="2" t="s">
        <v>358</v>
      </c>
      <c r="H50" s="2" t="s">
        <v>359</v>
      </c>
      <c r="I50" s="2" t="s">
        <v>41</v>
      </c>
      <c r="J50" s="2" t="s">
        <v>24</v>
      </c>
      <c r="K50" s="2" t="s">
        <v>25</v>
      </c>
      <c r="L50" s="3">
        <v>35</v>
      </c>
      <c r="M50" s="3">
        <v>32</v>
      </c>
      <c r="N50" s="2" t="s">
        <v>29</v>
      </c>
      <c r="O50" s="2" t="s">
        <v>29</v>
      </c>
      <c r="P50" s="2" t="s">
        <v>28</v>
      </c>
      <c r="Q50" s="2" t="s">
        <v>29</v>
      </c>
      <c r="R50" s="2" t="s">
        <v>1710</v>
      </c>
      <c r="S50" s="5">
        <v>1</v>
      </c>
      <c r="T50" s="3">
        <v>96</v>
      </c>
      <c r="U50" s="2" t="s">
        <v>31</v>
      </c>
      <c r="V50" s="3">
        <v>96</v>
      </c>
      <c r="W50" s="2" t="s">
        <v>31</v>
      </c>
      <c r="X50" s="15"/>
      <c r="Y50" s="16"/>
      <c r="Z50" s="15"/>
      <c r="AA50" s="16"/>
      <c r="AB50" s="16"/>
      <c r="AC50" s="16"/>
      <c r="AD50" s="15"/>
    </row>
    <row r="51" spans="1:30" x14ac:dyDescent="0.15">
      <c r="A51" s="4">
        <v>2015</v>
      </c>
      <c r="B51" s="2" t="s">
        <v>495</v>
      </c>
      <c r="C51" s="2" t="s">
        <v>496</v>
      </c>
      <c r="D51" s="2" t="s">
        <v>1379</v>
      </c>
      <c r="E51" s="7" t="s">
        <v>2272</v>
      </c>
      <c r="F51" s="5">
        <v>0.5</v>
      </c>
      <c r="G51" s="2" t="s">
        <v>223</v>
      </c>
      <c r="H51" s="2" t="s">
        <v>497</v>
      </c>
      <c r="I51" s="2" t="s">
        <v>225</v>
      </c>
      <c r="J51" s="2" t="s">
        <v>60</v>
      </c>
      <c r="K51" s="2" t="s">
        <v>61</v>
      </c>
      <c r="L51" s="3">
        <v>62</v>
      </c>
      <c r="M51" s="3">
        <v>35</v>
      </c>
      <c r="N51" s="2" t="s">
        <v>29</v>
      </c>
      <c r="O51" s="2" t="s">
        <v>29</v>
      </c>
      <c r="P51" s="2" t="s">
        <v>28</v>
      </c>
      <c r="Q51" s="2" t="s">
        <v>42</v>
      </c>
      <c r="R51" s="2" t="s">
        <v>498</v>
      </c>
      <c r="S51" s="5">
        <v>1</v>
      </c>
      <c r="T51" s="3">
        <v>16</v>
      </c>
      <c r="U51" s="2" t="s">
        <v>31</v>
      </c>
      <c r="V51" s="3">
        <v>16</v>
      </c>
      <c r="W51" s="2" t="s">
        <v>31</v>
      </c>
      <c r="X51" s="15"/>
      <c r="Y51" s="16"/>
      <c r="Z51" s="15"/>
      <c r="AA51" s="16"/>
      <c r="AB51" s="16"/>
      <c r="AC51" s="16"/>
      <c r="AD51" s="15"/>
    </row>
    <row r="52" spans="1:30" x14ac:dyDescent="0.15">
      <c r="A52" s="4">
        <v>2015</v>
      </c>
      <c r="B52" s="2" t="s">
        <v>495</v>
      </c>
      <c r="C52" s="2" t="s">
        <v>496</v>
      </c>
      <c r="D52" s="2" t="s">
        <v>1379</v>
      </c>
      <c r="E52" s="7" t="s">
        <v>2272</v>
      </c>
      <c r="F52" s="5">
        <v>0.5</v>
      </c>
      <c r="G52" s="2" t="s">
        <v>223</v>
      </c>
      <c r="H52" s="2" t="s">
        <v>499</v>
      </c>
      <c r="I52" s="2" t="s">
        <v>500</v>
      </c>
      <c r="J52" s="2" t="s">
        <v>60</v>
      </c>
      <c r="K52" s="2" t="s">
        <v>64</v>
      </c>
      <c r="L52" s="3">
        <v>17</v>
      </c>
      <c r="M52" s="3">
        <v>35</v>
      </c>
      <c r="N52" s="2" t="s">
        <v>29</v>
      </c>
      <c r="O52" s="2" t="s">
        <v>29</v>
      </c>
      <c r="P52" s="2" t="s">
        <v>28</v>
      </c>
      <c r="Q52" s="2" t="s">
        <v>217</v>
      </c>
      <c r="R52" s="2" t="s">
        <v>501</v>
      </c>
      <c r="S52" s="5">
        <v>1</v>
      </c>
      <c r="T52" s="3">
        <v>16</v>
      </c>
      <c r="U52" s="2" t="s">
        <v>31</v>
      </c>
      <c r="V52" s="3">
        <v>16</v>
      </c>
      <c r="W52" s="2" t="s">
        <v>31</v>
      </c>
      <c r="X52" s="15"/>
      <c r="Y52" s="16"/>
      <c r="Z52" s="15"/>
      <c r="AA52" s="16"/>
      <c r="AB52" s="16"/>
      <c r="AC52" s="16"/>
      <c r="AD52" s="15"/>
    </row>
    <row r="53" spans="1:30" x14ac:dyDescent="0.15">
      <c r="A53" s="4">
        <v>2015</v>
      </c>
      <c r="B53" s="2" t="s">
        <v>221</v>
      </c>
      <c r="C53" s="2" t="s">
        <v>222</v>
      </c>
      <c r="D53" s="2" t="s">
        <v>1379</v>
      </c>
      <c r="E53" s="7" t="s">
        <v>2272</v>
      </c>
      <c r="F53" s="5">
        <v>0.5</v>
      </c>
      <c r="G53" s="2" t="s">
        <v>223</v>
      </c>
      <c r="H53" s="2" t="s">
        <v>224</v>
      </c>
      <c r="I53" s="2" t="s">
        <v>225</v>
      </c>
      <c r="J53" s="2" t="s">
        <v>60</v>
      </c>
      <c r="K53" s="2" t="s">
        <v>61</v>
      </c>
      <c r="L53" s="3">
        <v>40</v>
      </c>
      <c r="M53" s="3">
        <v>39</v>
      </c>
      <c r="N53" s="2" t="s">
        <v>29</v>
      </c>
      <c r="O53" s="2" t="s">
        <v>29</v>
      </c>
      <c r="P53" s="2" t="s">
        <v>28</v>
      </c>
      <c r="Q53" s="2" t="s">
        <v>217</v>
      </c>
      <c r="R53" s="2" t="s">
        <v>226</v>
      </c>
      <c r="S53" s="5">
        <v>1</v>
      </c>
      <c r="T53" s="3">
        <v>16</v>
      </c>
      <c r="U53" s="2" t="s">
        <v>31</v>
      </c>
      <c r="V53" s="3">
        <v>16</v>
      </c>
      <c r="W53" s="2" t="s">
        <v>31</v>
      </c>
      <c r="X53" s="15"/>
      <c r="Y53" s="16"/>
      <c r="Z53" s="15"/>
      <c r="AA53" s="16"/>
      <c r="AB53" s="16"/>
      <c r="AC53" s="16"/>
      <c r="AD53" s="15"/>
    </row>
    <row r="54" spans="1:30" x14ac:dyDescent="0.15">
      <c r="A54" s="4">
        <v>2015</v>
      </c>
      <c r="B54" s="2" t="s">
        <v>1791</v>
      </c>
      <c r="C54" s="2" t="s">
        <v>1792</v>
      </c>
      <c r="D54" s="2" t="s">
        <v>1380</v>
      </c>
      <c r="E54" s="7" t="s">
        <v>2272</v>
      </c>
      <c r="F54" s="5">
        <v>0.5</v>
      </c>
      <c r="G54" s="2" t="s">
        <v>223</v>
      </c>
      <c r="H54" s="2" t="s">
        <v>1793</v>
      </c>
      <c r="I54" s="2" t="s">
        <v>225</v>
      </c>
      <c r="J54" s="2" t="s">
        <v>60</v>
      </c>
      <c r="K54" s="2" t="s">
        <v>102</v>
      </c>
      <c r="L54" s="3">
        <v>429</v>
      </c>
      <c r="M54" s="3">
        <v>37</v>
      </c>
      <c r="N54" s="2" t="s">
        <v>29</v>
      </c>
      <c r="O54" s="2" t="s">
        <v>29</v>
      </c>
      <c r="P54" s="2" t="s">
        <v>28</v>
      </c>
      <c r="Q54" s="2" t="s">
        <v>1772</v>
      </c>
      <c r="R54" s="2" t="s">
        <v>1794</v>
      </c>
      <c r="S54" s="5">
        <v>1</v>
      </c>
      <c r="T54" s="3">
        <v>16</v>
      </c>
      <c r="U54" s="2" t="s">
        <v>31</v>
      </c>
      <c r="V54" s="3">
        <v>16</v>
      </c>
      <c r="W54" s="2" t="s">
        <v>31</v>
      </c>
      <c r="X54" s="15"/>
      <c r="Y54" s="16"/>
      <c r="Z54" s="15"/>
      <c r="AA54" s="16"/>
      <c r="AB54" s="16"/>
      <c r="AC54" s="16"/>
      <c r="AD54" s="15"/>
    </row>
    <row r="55" spans="1:30" x14ac:dyDescent="0.15">
      <c r="A55" s="4">
        <v>2015</v>
      </c>
      <c r="B55" s="2" t="s">
        <v>495</v>
      </c>
      <c r="C55" s="2" t="s">
        <v>496</v>
      </c>
      <c r="D55" s="2" t="s">
        <v>1379</v>
      </c>
      <c r="E55" s="7" t="s">
        <v>2272</v>
      </c>
      <c r="F55" s="5">
        <v>0.5</v>
      </c>
      <c r="G55" s="2" t="s">
        <v>223</v>
      </c>
      <c r="H55" s="2" t="s">
        <v>502</v>
      </c>
      <c r="I55" s="2" t="s">
        <v>225</v>
      </c>
      <c r="J55" s="2" t="s">
        <v>60</v>
      </c>
      <c r="K55" s="2" t="s">
        <v>61</v>
      </c>
      <c r="L55" s="3">
        <v>20</v>
      </c>
      <c r="M55" s="3">
        <v>25</v>
      </c>
      <c r="N55" s="2" t="s">
        <v>29</v>
      </c>
      <c r="O55" s="2" t="s">
        <v>29</v>
      </c>
      <c r="P55" s="2" t="s">
        <v>28</v>
      </c>
      <c r="Q55" s="2" t="s">
        <v>217</v>
      </c>
      <c r="R55" s="2" t="s">
        <v>503</v>
      </c>
      <c r="S55" s="5">
        <v>1</v>
      </c>
      <c r="T55" s="3">
        <v>16</v>
      </c>
      <c r="U55" s="2" t="s">
        <v>31</v>
      </c>
      <c r="V55" s="3">
        <v>16</v>
      </c>
      <c r="W55" s="2" t="s">
        <v>31</v>
      </c>
      <c r="X55" s="15"/>
      <c r="Y55" s="16"/>
      <c r="Z55" s="15"/>
      <c r="AA55" s="16"/>
      <c r="AB55" s="16"/>
      <c r="AC55" s="16"/>
      <c r="AD55" s="15"/>
    </row>
    <row r="56" spans="1:30" x14ac:dyDescent="0.15">
      <c r="A56" s="4">
        <v>2015</v>
      </c>
      <c r="B56" s="2" t="s">
        <v>495</v>
      </c>
      <c r="C56" s="2" t="s">
        <v>496</v>
      </c>
      <c r="D56" s="2" t="s">
        <v>1379</v>
      </c>
      <c r="E56" s="7" t="s">
        <v>2272</v>
      </c>
      <c r="F56" s="5">
        <v>0.5</v>
      </c>
      <c r="G56" s="2" t="s">
        <v>223</v>
      </c>
      <c r="H56" s="2" t="s">
        <v>504</v>
      </c>
      <c r="I56" s="2" t="s">
        <v>227</v>
      </c>
      <c r="J56" s="2" t="s">
        <v>60</v>
      </c>
      <c r="K56" s="2" t="s">
        <v>61</v>
      </c>
      <c r="L56" s="3">
        <v>23</v>
      </c>
      <c r="M56" s="3">
        <v>30</v>
      </c>
      <c r="N56" s="2" t="s">
        <v>29</v>
      </c>
      <c r="O56" s="2" t="s">
        <v>29</v>
      </c>
      <c r="P56" s="2" t="s">
        <v>28</v>
      </c>
      <c r="Q56" s="2" t="s">
        <v>391</v>
      </c>
      <c r="R56" s="2" t="s">
        <v>505</v>
      </c>
      <c r="S56" s="5">
        <v>1</v>
      </c>
      <c r="T56" s="3">
        <v>16</v>
      </c>
      <c r="U56" s="2" t="s">
        <v>31</v>
      </c>
      <c r="V56" s="3">
        <v>16</v>
      </c>
      <c r="W56" s="2" t="s">
        <v>31</v>
      </c>
      <c r="X56" s="15"/>
      <c r="Y56" s="16"/>
      <c r="Z56" s="15"/>
      <c r="AA56" s="16"/>
      <c r="AB56" s="16"/>
      <c r="AC56" s="16"/>
      <c r="AD56" s="15"/>
    </row>
    <row r="57" spans="1:30" x14ac:dyDescent="0.15">
      <c r="A57" s="4">
        <v>2015</v>
      </c>
      <c r="B57" s="2" t="s">
        <v>1791</v>
      </c>
      <c r="C57" s="2" t="s">
        <v>1792</v>
      </c>
      <c r="D57" s="2" t="s">
        <v>1380</v>
      </c>
      <c r="E57" s="7" t="s">
        <v>2272</v>
      </c>
      <c r="F57" s="5">
        <v>0.5</v>
      </c>
      <c r="G57" s="2" t="s">
        <v>223</v>
      </c>
      <c r="H57" s="2" t="s">
        <v>1859</v>
      </c>
      <c r="I57" s="2" t="s">
        <v>225</v>
      </c>
      <c r="J57" s="2" t="s">
        <v>60</v>
      </c>
      <c r="K57" s="2" t="s">
        <v>64</v>
      </c>
      <c r="L57" s="3">
        <v>224</v>
      </c>
      <c r="M57" s="3">
        <v>41</v>
      </c>
      <c r="N57" s="2" t="s">
        <v>29</v>
      </c>
      <c r="O57" s="2" t="s">
        <v>29</v>
      </c>
      <c r="P57" s="2" t="s">
        <v>28</v>
      </c>
      <c r="Q57" s="2" t="s">
        <v>1860</v>
      </c>
      <c r="R57" s="2" t="s">
        <v>1861</v>
      </c>
      <c r="S57" s="5">
        <v>1</v>
      </c>
      <c r="T57" s="3">
        <v>16</v>
      </c>
      <c r="U57" s="2" t="s">
        <v>31</v>
      </c>
      <c r="V57" s="3">
        <v>16</v>
      </c>
      <c r="W57" s="2" t="s">
        <v>31</v>
      </c>
      <c r="X57" s="15"/>
      <c r="Y57" s="16"/>
      <c r="Z57" s="15"/>
      <c r="AA57" s="16"/>
      <c r="AB57" s="16"/>
      <c r="AC57" s="16"/>
      <c r="AD57" s="15"/>
    </row>
    <row r="58" spans="1:30" x14ac:dyDescent="0.15">
      <c r="A58" s="4">
        <v>2015</v>
      </c>
      <c r="B58" s="2" t="s">
        <v>495</v>
      </c>
      <c r="C58" s="2" t="s">
        <v>496</v>
      </c>
      <c r="D58" s="2" t="s">
        <v>1379</v>
      </c>
      <c r="E58" s="7" t="s">
        <v>2272</v>
      </c>
      <c r="F58" s="5">
        <v>0.5</v>
      </c>
      <c r="G58" s="2" t="s">
        <v>223</v>
      </c>
      <c r="H58" s="2" t="s">
        <v>506</v>
      </c>
      <c r="I58" s="2" t="s">
        <v>225</v>
      </c>
      <c r="J58" s="2" t="s">
        <v>60</v>
      </c>
      <c r="K58" s="2" t="s">
        <v>64</v>
      </c>
      <c r="L58" s="3">
        <v>20</v>
      </c>
      <c r="M58" s="3">
        <v>33</v>
      </c>
      <c r="N58" s="2" t="s">
        <v>29</v>
      </c>
      <c r="O58" s="2" t="s">
        <v>29</v>
      </c>
      <c r="P58" s="2" t="s">
        <v>28</v>
      </c>
      <c r="Q58" s="2" t="s">
        <v>391</v>
      </c>
      <c r="R58" s="2" t="s">
        <v>507</v>
      </c>
      <c r="S58" s="5">
        <v>1</v>
      </c>
      <c r="T58" s="3">
        <v>16</v>
      </c>
      <c r="U58" s="2" t="s">
        <v>31</v>
      </c>
      <c r="V58" s="3">
        <v>16</v>
      </c>
      <c r="W58" s="2" t="s">
        <v>31</v>
      </c>
      <c r="X58" s="15"/>
      <c r="Y58" s="16"/>
      <c r="Z58" s="15"/>
      <c r="AA58" s="16"/>
      <c r="AB58" s="16"/>
      <c r="AC58" s="16"/>
      <c r="AD58" s="15"/>
    </row>
    <row r="59" spans="1:30" x14ac:dyDescent="0.15">
      <c r="A59" s="4">
        <v>2014</v>
      </c>
      <c r="B59" s="2" t="s">
        <v>1441</v>
      </c>
      <c r="C59" s="2" t="s">
        <v>1442</v>
      </c>
      <c r="D59" s="2" t="s">
        <v>1380</v>
      </c>
      <c r="E59" s="7" t="s">
        <v>2272</v>
      </c>
      <c r="F59" s="5">
        <v>0.5</v>
      </c>
      <c r="G59" s="2" t="s">
        <v>664</v>
      </c>
      <c r="H59" s="2" t="s">
        <v>665</v>
      </c>
      <c r="I59" s="2" t="s">
        <v>41</v>
      </c>
      <c r="J59" s="2" t="s">
        <v>24</v>
      </c>
      <c r="K59" s="2" t="s">
        <v>25</v>
      </c>
      <c r="L59" s="3">
        <v>15</v>
      </c>
      <c r="M59" s="3">
        <v>21</v>
      </c>
      <c r="N59" s="2" t="s">
        <v>29</v>
      </c>
      <c r="O59" s="2" t="s">
        <v>29</v>
      </c>
      <c r="P59" s="2" t="s">
        <v>28</v>
      </c>
      <c r="Q59" s="2" t="s">
        <v>1357</v>
      </c>
      <c r="R59" s="2" t="s">
        <v>1526</v>
      </c>
      <c r="S59" s="5">
        <v>1</v>
      </c>
      <c r="T59" s="3">
        <v>16</v>
      </c>
      <c r="U59" s="2" t="s">
        <v>31</v>
      </c>
      <c r="V59" s="3">
        <v>16</v>
      </c>
      <c r="W59" s="2" t="s">
        <v>31</v>
      </c>
      <c r="X59" s="15"/>
      <c r="Y59" s="16"/>
      <c r="Z59" s="15"/>
      <c r="AA59" s="16"/>
      <c r="AB59" s="16"/>
      <c r="AC59" s="16"/>
      <c r="AD59" s="15"/>
    </row>
    <row r="60" spans="1:30" x14ac:dyDescent="0.15">
      <c r="A60" s="4">
        <v>2014</v>
      </c>
      <c r="B60" s="2" t="s">
        <v>1797</v>
      </c>
      <c r="C60" s="2" t="s">
        <v>1798</v>
      </c>
      <c r="D60" s="2" t="s">
        <v>1380</v>
      </c>
      <c r="E60" s="7" t="s">
        <v>2272</v>
      </c>
      <c r="F60" s="5">
        <v>0.5</v>
      </c>
      <c r="G60" s="2" t="s">
        <v>664</v>
      </c>
      <c r="H60" s="2" t="s">
        <v>665</v>
      </c>
      <c r="I60" s="2" t="s">
        <v>41</v>
      </c>
      <c r="J60" s="2" t="s">
        <v>24</v>
      </c>
      <c r="K60" s="2" t="s">
        <v>25</v>
      </c>
      <c r="L60" s="3">
        <v>60</v>
      </c>
      <c r="M60" s="3">
        <v>37</v>
      </c>
      <c r="N60" s="2" t="s">
        <v>29</v>
      </c>
      <c r="O60" s="2" t="s">
        <v>29</v>
      </c>
      <c r="P60" s="2" t="s">
        <v>28</v>
      </c>
      <c r="Q60" s="2" t="s">
        <v>1357</v>
      </c>
      <c r="R60" s="2" t="s">
        <v>1799</v>
      </c>
      <c r="S60" s="5">
        <v>1</v>
      </c>
      <c r="T60" s="3">
        <v>16</v>
      </c>
      <c r="U60" s="2" t="s">
        <v>31</v>
      </c>
      <c r="V60" s="3">
        <v>16</v>
      </c>
      <c r="W60" s="2" t="s">
        <v>31</v>
      </c>
      <c r="X60" s="15"/>
      <c r="Y60" s="16"/>
      <c r="Z60" s="15"/>
      <c r="AA60" s="16"/>
      <c r="AB60" s="16"/>
      <c r="AC60" s="16"/>
      <c r="AD60" s="15"/>
    </row>
    <row r="61" spans="1:30" x14ac:dyDescent="0.15">
      <c r="A61" s="4">
        <v>2014</v>
      </c>
      <c r="B61" s="2" t="s">
        <v>2131</v>
      </c>
      <c r="C61" s="2" t="s">
        <v>2132</v>
      </c>
      <c r="D61" s="2" t="s">
        <v>1380</v>
      </c>
      <c r="E61" s="7" t="s">
        <v>2272</v>
      </c>
      <c r="F61" s="5">
        <v>0.5</v>
      </c>
      <c r="G61" s="2" t="s">
        <v>1671</v>
      </c>
      <c r="H61" s="2" t="s">
        <v>1672</v>
      </c>
      <c r="I61" s="2" t="s">
        <v>41</v>
      </c>
      <c r="J61" s="2" t="s">
        <v>24</v>
      </c>
      <c r="K61" s="2" t="s">
        <v>80</v>
      </c>
      <c r="L61" s="3">
        <v>74</v>
      </c>
      <c r="M61" s="3">
        <v>72</v>
      </c>
      <c r="N61" s="2" t="s">
        <v>29</v>
      </c>
      <c r="O61" s="2" t="s">
        <v>29</v>
      </c>
      <c r="P61" s="2" t="s">
        <v>28</v>
      </c>
      <c r="Q61" s="2" t="s">
        <v>1361</v>
      </c>
      <c r="R61" s="2" t="s">
        <v>2133</v>
      </c>
      <c r="S61" s="5">
        <v>1</v>
      </c>
      <c r="T61" s="3">
        <v>16</v>
      </c>
      <c r="U61" s="2" t="s">
        <v>31</v>
      </c>
      <c r="V61" s="3">
        <v>16</v>
      </c>
      <c r="W61" s="2" t="s">
        <v>31</v>
      </c>
      <c r="X61" s="15"/>
      <c r="Y61" s="16"/>
      <c r="Z61" s="15"/>
      <c r="AA61" s="16"/>
      <c r="AB61" s="16"/>
      <c r="AC61" s="16"/>
      <c r="AD61" s="15"/>
    </row>
    <row r="62" spans="1:30" x14ac:dyDescent="0.15">
      <c r="A62" s="4">
        <v>2014</v>
      </c>
      <c r="B62" s="2" t="s">
        <v>2226</v>
      </c>
      <c r="C62" s="2" t="s">
        <v>2227</v>
      </c>
      <c r="D62" s="2" t="s">
        <v>1380</v>
      </c>
      <c r="E62" s="7" t="s">
        <v>2272</v>
      </c>
      <c r="F62" s="5">
        <v>1</v>
      </c>
      <c r="G62" s="2" t="s">
        <v>336</v>
      </c>
      <c r="H62" s="2" t="s">
        <v>1013</v>
      </c>
      <c r="I62" s="2" t="s">
        <v>456</v>
      </c>
      <c r="J62" s="2" t="s">
        <v>52</v>
      </c>
      <c r="K62" s="2" t="s">
        <v>300</v>
      </c>
      <c r="L62" s="3">
        <v>278</v>
      </c>
      <c r="M62" s="3">
        <v>94</v>
      </c>
      <c r="N62" s="2" t="s">
        <v>29</v>
      </c>
      <c r="O62" s="2" t="s">
        <v>29</v>
      </c>
      <c r="P62" s="2" t="s">
        <v>28</v>
      </c>
      <c r="Q62" s="2" t="s">
        <v>2228</v>
      </c>
      <c r="R62" s="2" t="s">
        <v>2229</v>
      </c>
      <c r="S62" s="5">
        <v>1</v>
      </c>
      <c r="T62" s="3">
        <v>32</v>
      </c>
      <c r="U62" s="2" t="s">
        <v>31</v>
      </c>
      <c r="V62" s="3">
        <v>32</v>
      </c>
      <c r="W62" s="2" t="s">
        <v>31</v>
      </c>
      <c r="X62" s="15"/>
      <c r="Y62" s="16"/>
      <c r="Z62" s="15"/>
      <c r="AA62" s="16"/>
      <c r="AB62" s="16"/>
      <c r="AC62" s="16"/>
      <c r="AD62" s="15"/>
    </row>
    <row r="63" spans="1:30" x14ac:dyDescent="0.15">
      <c r="A63" s="4">
        <v>2015</v>
      </c>
      <c r="B63" s="2" t="s">
        <v>1504</v>
      </c>
      <c r="C63" s="2" t="s">
        <v>1505</v>
      </c>
      <c r="D63" s="2" t="s">
        <v>1380</v>
      </c>
      <c r="E63" s="7" t="s">
        <v>2272</v>
      </c>
      <c r="F63" s="5">
        <v>0.5</v>
      </c>
      <c r="G63" s="2" t="s">
        <v>336</v>
      </c>
      <c r="H63" s="2" t="s">
        <v>1211</v>
      </c>
      <c r="I63" s="2" t="s">
        <v>225</v>
      </c>
      <c r="J63" s="2" t="s">
        <v>60</v>
      </c>
      <c r="K63" s="2" t="s">
        <v>553</v>
      </c>
      <c r="L63" s="3">
        <v>69</v>
      </c>
      <c r="M63" s="3">
        <v>20</v>
      </c>
      <c r="N63" s="2" t="s">
        <v>29</v>
      </c>
      <c r="O63" s="2" t="s">
        <v>29</v>
      </c>
      <c r="P63" s="2" t="s">
        <v>28</v>
      </c>
      <c r="Q63" s="2" t="s">
        <v>217</v>
      </c>
      <c r="R63" s="2" t="s">
        <v>1506</v>
      </c>
      <c r="S63" s="5">
        <v>1</v>
      </c>
      <c r="T63" s="3">
        <v>16</v>
      </c>
      <c r="U63" s="2" t="s">
        <v>31</v>
      </c>
      <c r="V63" s="3">
        <v>16</v>
      </c>
      <c r="W63" s="2" t="s">
        <v>31</v>
      </c>
      <c r="X63" s="15"/>
      <c r="Y63" s="16"/>
      <c r="Z63" s="15"/>
      <c r="AA63" s="16"/>
      <c r="AB63" s="16"/>
      <c r="AC63" s="16"/>
      <c r="AD63" s="15"/>
    </row>
    <row r="64" spans="1:30" x14ac:dyDescent="0.15">
      <c r="A64" s="4">
        <v>2015</v>
      </c>
      <c r="B64" s="2" t="s">
        <v>1209</v>
      </c>
      <c r="C64" s="2" t="s">
        <v>1210</v>
      </c>
      <c r="D64" s="2" t="s">
        <v>1379</v>
      </c>
      <c r="E64" s="7" t="s">
        <v>2272</v>
      </c>
      <c r="F64" s="5">
        <v>0.5</v>
      </c>
      <c r="G64" s="2" t="s">
        <v>336</v>
      </c>
      <c r="H64" s="2" t="s">
        <v>1211</v>
      </c>
      <c r="I64" s="2" t="s">
        <v>225</v>
      </c>
      <c r="J64" s="2" t="s">
        <v>60</v>
      </c>
      <c r="K64" s="2" t="s">
        <v>553</v>
      </c>
      <c r="L64" s="3">
        <v>47</v>
      </c>
      <c r="M64" s="3">
        <v>22</v>
      </c>
      <c r="N64" s="2" t="s">
        <v>29</v>
      </c>
      <c r="O64" s="2" t="s">
        <v>29</v>
      </c>
      <c r="P64" s="2" t="s">
        <v>28</v>
      </c>
      <c r="Q64" s="2" t="s">
        <v>82</v>
      </c>
      <c r="R64" s="2" t="s">
        <v>1212</v>
      </c>
      <c r="S64" s="5">
        <v>1</v>
      </c>
      <c r="T64" s="3">
        <v>16</v>
      </c>
      <c r="U64" s="2" t="s">
        <v>31</v>
      </c>
      <c r="V64" s="3">
        <v>16</v>
      </c>
      <c r="W64" s="2" t="s">
        <v>31</v>
      </c>
      <c r="X64" s="15"/>
      <c r="Y64" s="16"/>
      <c r="Z64" s="15"/>
      <c r="AA64" s="16"/>
      <c r="AB64" s="16"/>
      <c r="AC64" s="16"/>
      <c r="AD64" s="15"/>
    </row>
    <row r="65" spans="1:30" x14ac:dyDescent="0.15">
      <c r="A65" s="4">
        <v>2015</v>
      </c>
      <c r="B65" s="2" t="s">
        <v>1855</v>
      </c>
      <c r="C65" s="2" t="s">
        <v>1856</v>
      </c>
      <c r="D65" s="2" t="s">
        <v>1380</v>
      </c>
      <c r="E65" s="7" t="s">
        <v>2272</v>
      </c>
      <c r="F65" s="5">
        <v>0.5</v>
      </c>
      <c r="G65" s="2" t="s">
        <v>336</v>
      </c>
      <c r="H65" s="2" t="s">
        <v>1943</v>
      </c>
      <c r="I65" s="2" t="s">
        <v>225</v>
      </c>
      <c r="J65" s="2" t="s">
        <v>60</v>
      </c>
      <c r="K65" s="2" t="s">
        <v>553</v>
      </c>
      <c r="L65" s="3">
        <v>50</v>
      </c>
      <c r="M65" s="3">
        <v>50</v>
      </c>
      <c r="N65" s="2" t="s">
        <v>29</v>
      </c>
      <c r="O65" s="2" t="s">
        <v>29</v>
      </c>
      <c r="P65" s="2" t="s">
        <v>28</v>
      </c>
      <c r="Q65" s="2" t="s">
        <v>1524</v>
      </c>
      <c r="R65" s="2" t="s">
        <v>1944</v>
      </c>
      <c r="S65" s="5">
        <v>1</v>
      </c>
      <c r="T65" s="3">
        <v>16</v>
      </c>
      <c r="U65" s="2" t="s">
        <v>31</v>
      </c>
      <c r="V65" s="3">
        <v>16</v>
      </c>
      <c r="W65" s="2" t="s">
        <v>31</v>
      </c>
      <c r="X65" s="15"/>
      <c r="Y65" s="16"/>
      <c r="Z65" s="15"/>
      <c r="AA65" s="16"/>
      <c r="AB65" s="16"/>
      <c r="AC65" s="16"/>
      <c r="AD65" s="15"/>
    </row>
    <row r="66" spans="1:30" x14ac:dyDescent="0.15">
      <c r="A66" s="4">
        <v>2015</v>
      </c>
      <c r="B66" s="2" t="s">
        <v>1086</v>
      </c>
      <c r="C66" s="2" t="s">
        <v>1087</v>
      </c>
      <c r="D66" s="2" t="s">
        <v>1379</v>
      </c>
      <c r="E66" s="7" t="s">
        <v>2272</v>
      </c>
      <c r="F66" s="5">
        <v>0.5</v>
      </c>
      <c r="G66" s="2" t="s">
        <v>336</v>
      </c>
      <c r="H66" s="2" t="s">
        <v>1088</v>
      </c>
      <c r="I66" s="2" t="s">
        <v>227</v>
      </c>
      <c r="J66" s="2" t="s">
        <v>60</v>
      </c>
      <c r="K66" s="2" t="s">
        <v>553</v>
      </c>
      <c r="L66" s="3">
        <v>47</v>
      </c>
      <c r="M66" s="3">
        <v>23</v>
      </c>
      <c r="N66" s="2" t="s">
        <v>29</v>
      </c>
      <c r="O66" s="2" t="s">
        <v>29</v>
      </c>
      <c r="P66" s="2" t="s">
        <v>28</v>
      </c>
      <c r="Q66" s="2" t="s">
        <v>82</v>
      </c>
      <c r="R66" s="2" t="s">
        <v>1089</v>
      </c>
      <c r="S66" s="5">
        <v>1</v>
      </c>
      <c r="T66" s="3">
        <v>16</v>
      </c>
      <c r="U66" s="2" t="s">
        <v>31</v>
      </c>
      <c r="V66" s="3">
        <v>16</v>
      </c>
      <c r="W66" s="2" t="s">
        <v>31</v>
      </c>
      <c r="X66" s="15"/>
      <c r="Y66" s="16"/>
      <c r="Z66" s="15"/>
      <c r="AA66" s="16"/>
      <c r="AB66" s="16"/>
      <c r="AC66" s="16"/>
      <c r="AD66" s="15"/>
    </row>
    <row r="67" spans="1:30" x14ac:dyDescent="0.15">
      <c r="A67" s="4">
        <v>2015</v>
      </c>
      <c r="B67" s="2" t="s">
        <v>1855</v>
      </c>
      <c r="C67" s="2" t="s">
        <v>1856</v>
      </c>
      <c r="D67" s="2" t="s">
        <v>1380</v>
      </c>
      <c r="E67" s="7" t="s">
        <v>2272</v>
      </c>
      <c r="F67" s="5">
        <v>0.5</v>
      </c>
      <c r="G67" s="2" t="s">
        <v>336</v>
      </c>
      <c r="H67" s="2" t="s">
        <v>1890</v>
      </c>
      <c r="I67" s="2" t="s">
        <v>227</v>
      </c>
      <c r="J67" s="2" t="s">
        <v>60</v>
      </c>
      <c r="K67" s="2" t="s">
        <v>397</v>
      </c>
      <c r="L67" s="3">
        <v>44</v>
      </c>
      <c r="M67" s="3">
        <v>45</v>
      </c>
      <c r="N67" s="2" t="s">
        <v>29</v>
      </c>
      <c r="O67" s="2" t="s">
        <v>29</v>
      </c>
      <c r="P67" s="2" t="s">
        <v>28</v>
      </c>
      <c r="Q67" s="2" t="s">
        <v>391</v>
      </c>
      <c r="R67" s="2" t="s">
        <v>1891</v>
      </c>
      <c r="S67" s="5">
        <v>1</v>
      </c>
      <c r="T67" s="3">
        <v>16</v>
      </c>
      <c r="U67" s="2" t="s">
        <v>31</v>
      </c>
      <c r="V67" s="3">
        <v>16</v>
      </c>
      <c r="W67" s="2" t="s">
        <v>31</v>
      </c>
      <c r="X67" s="15"/>
      <c r="Y67" s="16"/>
      <c r="Z67" s="15"/>
      <c r="AA67" s="16"/>
      <c r="AB67" s="16"/>
      <c r="AC67" s="16"/>
      <c r="AD67" s="15"/>
    </row>
    <row r="68" spans="1:30" x14ac:dyDescent="0.15">
      <c r="A68" s="4">
        <v>2015</v>
      </c>
      <c r="B68" s="2" t="s">
        <v>550</v>
      </c>
      <c r="C68" s="2" t="s">
        <v>551</v>
      </c>
      <c r="D68" s="2" t="s">
        <v>1379</v>
      </c>
      <c r="E68" s="7" t="s">
        <v>2272</v>
      </c>
      <c r="F68" s="5">
        <v>0.5</v>
      </c>
      <c r="G68" s="2" t="s">
        <v>336</v>
      </c>
      <c r="H68" s="2" t="s">
        <v>552</v>
      </c>
      <c r="I68" s="2" t="s">
        <v>227</v>
      </c>
      <c r="J68" s="2" t="s">
        <v>60</v>
      </c>
      <c r="K68" s="2" t="s">
        <v>553</v>
      </c>
      <c r="L68" s="3">
        <v>60</v>
      </c>
      <c r="M68" s="3">
        <v>54</v>
      </c>
      <c r="N68" s="2" t="s">
        <v>29</v>
      </c>
      <c r="O68" s="2" t="s">
        <v>29</v>
      </c>
      <c r="P68" s="2" t="s">
        <v>28</v>
      </c>
      <c r="Q68" s="2" t="s">
        <v>42</v>
      </c>
      <c r="R68" s="2" t="s">
        <v>554</v>
      </c>
      <c r="S68" s="5">
        <v>1</v>
      </c>
      <c r="T68" s="3">
        <v>16</v>
      </c>
      <c r="U68" s="2" t="s">
        <v>31</v>
      </c>
      <c r="V68" s="3">
        <v>16</v>
      </c>
      <c r="W68" s="2" t="s">
        <v>31</v>
      </c>
      <c r="X68" s="15"/>
      <c r="Y68" s="16"/>
      <c r="Z68" s="15"/>
      <c r="AA68" s="16"/>
      <c r="AB68" s="16"/>
      <c r="AC68" s="16"/>
      <c r="AD68" s="15"/>
    </row>
    <row r="69" spans="1:30" x14ac:dyDescent="0.15">
      <c r="A69" s="4">
        <v>2015</v>
      </c>
      <c r="B69" s="2" t="s">
        <v>1855</v>
      </c>
      <c r="C69" s="2" t="s">
        <v>1856</v>
      </c>
      <c r="D69" s="2" t="s">
        <v>1380</v>
      </c>
      <c r="E69" s="7" t="s">
        <v>2272</v>
      </c>
      <c r="F69" s="5">
        <v>0.5</v>
      </c>
      <c r="G69" s="2" t="s">
        <v>336</v>
      </c>
      <c r="H69" s="2" t="s">
        <v>1915</v>
      </c>
      <c r="I69" s="2" t="s">
        <v>225</v>
      </c>
      <c r="J69" s="2" t="s">
        <v>60</v>
      </c>
      <c r="K69" s="2" t="s">
        <v>553</v>
      </c>
      <c r="L69" s="3">
        <v>176</v>
      </c>
      <c r="M69" s="3">
        <v>48</v>
      </c>
      <c r="N69" s="2" t="s">
        <v>29</v>
      </c>
      <c r="O69" s="2" t="s">
        <v>29</v>
      </c>
      <c r="P69" s="2" t="s">
        <v>28</v>
      </c>
      <c r="Q69" s="2" t="s">
        <v>1524</v>
      </c>
      <c r="R69" s="2" t="s">
        <v>1916</v>
      </c>
      <c r="S69" s="5">
        <v>1</v>
      </c>
      <c r="T69" s="3">
        <v>16</v>
      </c>
      <c r="U69" s="2" t="s">
        <v>31</v>
      </c>
      <c r="V69" s="3">
        <v>16</v>
      </c>
      <c r="W69" s="2" t="s">
        <v>31</v>
      </c>
      <c r="X69" s="15"/>
      <c r="Y69" s="16"/>
      <c r="Z69" s="15"/>
      <c r="AA69" s="16"/>
      <c r="AB69" s="16"/>
      <c r="AC69" s="16"/>
      <c r="AD69" s="15"/>
    </row>
    <row r="70" spans="1:30" x14ac:dyDescent="0.15">
      <c r="A70" s="4">
        <v>2015</v>
      </c>
      <c r="B70" s="2" t="s">
        <v>1855</v>
      </c>
      <c r="C70" s="2" t="s">
        <v>1856</v>
      </c>
      <c r="D70" s="2" t="s">
        <v>1380</v>
      </c>
      <c r="E70" s="7" t="s">
        <v>2272</v>
      </c>
      <c r="F70" s="5">
        <v>0.5</v>
      </c>
      <c r="G70" s="2" t="s">
        <v>336</v>
      </c>
      <c r="H70" s="2" t="s">
        <v>1919</v>
      </c>
      <c r="I70" s="2" t="s">
        <v>225</v>
      </c>
      <c r="J70" s="2" t="s">
        <v>60</v>
      </c>
      <c r="K70" s="2" t="s">
        <v>553</v>
      </c>
      <c r="L70" s="2" t="s">
        <v>31</v>
      </c>
      <c r="M70" s="3">
        <v>49</v>
      </c>
      <c r="N70" s="2" t="s">
        <v>29</v>
      </c>
      <c r="O70" s="2" t="s">
        <v>29</v>
      </c>
      <c r="P70" s="2" t="s">
        <v>28</v>
      </c>
      <c r="Q70" s="2" t="s">
        <v>260</v>
      </c>
      <c r="R70" s="2" t="s">
        <v>1920</v>
      </c>
      <c r="S70" s="5">
        <v>1</v>
      </c>
      <c r="T70" s="3">
        <v>16</v>
      </c>
      <c r="U70" s="2" t="s">
        <v>31</v>
      </c>
      <c r="V70" s="3">
        <v>16</v>
      </c>
      <c r="W70" s="2" t="s">
        <v>31</v>
      </c>
      <c r="X70" s="15"/>
      <c r="Y70" s="16"/>
      <c r="Z70" s="15"/>
      <c r="AA70" s="16"/>
      <c r="AB70" s="16"/>
      <c r="AC70" s="16"/>
      <c r="AD70" s="15"/>
    </row>
    <row r="71" spans="1:30" x14ac:dyDescent="0.15">
      <c r="A71" s="4">
        <v>2015</v>
      </c>
      <c r="B71" s="2" t="s">
        <v>1274</v>
      </c>
      <c r="C71" s="2" t="s">
        <v>1275</v>
      </c>
      <c r="D71" s="2" t="s">
        <v>1379</v>
      </c>
      <c r="E71" s="7" t="s">
        <v>2272</v>
      </c>
      <c r="F71" s="5">
        <v>0.5</v>
      </c>
      <c r="G71" s="2" t="s">
        <v>336</v>
      </c>
      <c r="H71" s="2" t="s">
        <v>1276</v>
      </c>
      <c r="I71" s="2" t="s">
        <v>225</v>
      </c>
      <c r="J71" s="2" t="s">
        <v>60</v>
      </c>
      <c r="K71" s="2" t="s">
        <v>397</v>
      </c>
      <c r="L71" s="3">
        <v>47</v>
      </c>
      <c r="M71" s="3">
        <v>21</v>
      </c>
      <c r="N71" s="2" t="s">
        <v>29</v>
      </c>
      <c r="O71" s="2" t="s">
        <v>29</v>
      </c>
      <c r="P71" s="2" t="s">
        <v>28</v>
      </c>
      <c r="Q71" s="2" t="s">
        <v>82</v>
      </c>
      <c r="R71" s="2" t="s">
        <v>1277</v>
      </c>
      <c r="S71" s="5">
        <v>1</v>
      </c>
      <c r="T71" s="3">
        <v>16</v>
      </c>
      <c r="U71" s="2" t="s">
        <v>31</v>
      </c>
      <c r="V71" s="3">
        <v>16</v>
      </c>
      <c r="W71" s="2" t="s">
        <v>31</v>
      </c>
      <c r="X71" s="15"/>
      <c r="Y71" s="16"/>
      <c r="Z71" s="15"/>
      <c r="AA71" s="16"/>
      <c r="AB71" s="16"/>
      <c r="AC71" s="16"/>
      <c r="AD71" s="15"/>
    </row>
    <row r="72" spans="1:30" x14ac:dyDescent="0.15">
      <c r="A72" s="4">
        <v>2015</v>
      </c>
      <c r="B72" s="2" t="s">
        <v>1855</v>
      </c>
      <c r="C72" s="2" t="s">
        <v>1856</v>
      </c>
      <c r="D72" s="2" t="s">
        <v>1380</v>
      </c>
      <c r="E72" s="7" t="s">
        <v>2272</v>
      </c>
      <c r="F72" s="5">
        <v>0.5</v>
      </c>
      <c r="G72" s="2" t="s">
        <v>336</v>
      </c>
      <c r="H72" s="2" t="s">
        <v>1907</v>
      </c>
      <c r="I72" s="2" t="s">
        <v>227</v>
      </c>
      <c r="J72" s="2" t="s">
        <v>60</v>
      </c>
      <c r="K72" s="2" t="s">
        <v>553</v>
      </c>
      <c r="L72" s="3">
        <v>74</v>
      </c>
      <c r="M72" s="3">
        <v>46</v>
      </c>
      <c r="N72" s="2" t="s">
        <v>29</v>
      </c>
      <c r="O72" s="2" t="s">
        <v>29</v>
      </c>
      <c r="P72" s="2" t="s">
        <v>28</v>
      </c>
      <c r="Q72" s="2" t="s">
        <v>217</v>
      </c>
      <c r="R72" s="2" t="s">
        <v>1908</v>
      </c>
      <c r="S72" s="5">
        <v>1</v>
      </c>
      <c r="T72" s="3">
        <v>16</v>
      </c>
      <c r="U72" s="2" t="s">
        <v>31</v>
      </c>
      <c r="V72" s="3">
        <v>16</v>
      </c>
      <c r="W72" s="2" t="s">
        <v>31</v>
      </c>
      <c r="X72" s="15"/>
      <c r="Y72" s="16"/>
      <c r="Z72" s="15"/>
      <c r="AA72" s="16"/>
      <c r="AB72" s="16"/>
      <c r="AC72" s="16"/>
      <c r="AD72" s="15"/>
    </row>
    <row r="73" spans="1:30" x14ac:dyDescent="0.15">
      <c r="A73" s="4">
        <v>2015</v>
      </c>
      <c r="B73" s="2" t="s">
        <v>1855</v>
      </c>
      <c r="C73" s="2" t="s">
        <v>1856</v>
      </c>
      <c r="D73" s="2" t="s">
        <v>1380</v>
      </c>
      <c r="E73" s="7" t="s">
        <v>2272</v>
      </c>
      <c r="F73" s="5">
        <v>0.5</v>
      </c>
      <c r="G73" s="2" t="s">
        <v>336</v>
      </c>
      <c r="H73" s="2" t="s">
        <v>337</v>
      </c>
      <c r="I73" s="2" t="s">
        <v>227</v>
      </c>
      <c r="J73" s="2" t="s">
        <v>60</v>
      </c>
      <c r="K73" s="2" t="s">
        <v>338</v>
      </c>
      <c r="L73" s="3">
        <v>80</v>
      </c>
      <c r="M73" s="3">
        <v>51</v>
      </c>
      <c r="N73" s="2" t="s">
        <v>29</v>
      </c>
      <c r="O73" s="2" t="s">
        <v>29</v>
      </c>
      <c r="P73" s="2" t="s">
        <v>28</v>
      </c>
      <c r="Q73" s="2" t="s">
        <v>1543</v>
      </c>
      <c r="R73" s="2" t="s">
        <v>1957</v>
      </c>
      <c r="S73" s="5">
        <v>1</v>
      </c>
      <c r="T73" s="3">
        <v>16</v>
      </c>
      <c r="U73" s="2" t="s">
        <v>31</v>
      </c>
      <c r="V73" s="3">
        <v>16</v>
      </c>
      <c r="W73" s="2" t="s">
        <v>31</v>
      </c>
      <c r="X73" s="15"/>
      <c r="Y73" s="16"/>
      <c r="Z73" s="15"/>
      <c r="AA73" s="16"/>
      <c r="AB73" s="16"/>
      <c r="AC73" s="16"/>
      <c r="AD73" s="15"/>
    </row>
    <row r="74" spans="1:30" x14ac:dyDescent="0.15">
      <c r="A74" s="4">
        <v>2015</v>
      </c>
      <c r="B74" s="2" t="s">
        <v>334</v>
      </c>
      <c r="C74" s="2" t="s">
        <v>335</v>
      </c>
      <c r="D74" s="2" t="s">
        <v>1379</v>
      </c>
      <c r="E74" s="7" t="s">
        <v>2272</v>
      </c>
      <c r="F74" s="5">
        <v>0.5</v>
      </c>
      <c r="G74" s="2" t="s">
        <v>336</v>
      </c>
      <c r="H74" s="2" t="s">
        <v>337</v>
      </c>
      <c r="I74" s="2" t="s">
        <v>227</v>
      </c>
      <c r="J74" s="2" t="s">
        <v>60</v>
      </c>
      <c r="K74" s="2" t="s">
        <v>338</v>
      </c>
      <c r="L74" s="3">
        <v>47</v>
      </c>
      <c r="M74" s="3">
        <v>9</v>
      </c>
      <c r="N74" s="2" t="s">
        <v>29</v>
      </c>
      <c r="O74" s="2" t="s">
        <v>29</v>
      </c>
      <c r="P74" s="2" t="s">
        <v>28</v>
      </c>
      <c r="Q74" s="2" t="s">
        <v>82</v>
      </c>
      <c r="R74" s="2" t="s">
        <v>339</v>
      </c>
      <c r="S74" s="5">
        <v>1</v>
      </c>
      <c r="T74" s="3">
        <v>16</v>
      </c>
      <c r="U74" s="2" t="s">
        <v>31</v>
      </c>
      <c r="V74" s="3">
        <v>16</v>
      </c>
      <c r="W74" s="2" t="s">
        <v>31</v>
      </c>
      <c r="X74" s="15"/>
      <c r="Y74" s="16"/>
      <c r="Z74" s="15"/>
      <c r="AA74" s="16"/>
      <c r="AB74" s="16"/>
      <c r="AC74" s="16"/>
      <c r="AD74" s="15"/>
    </row>
    <row r="75" spans="1:30" x14ac:dyDescent="0.15">
      <c r="A75" s="4">
        <v>2015</v>
      </c>
      <c r="B75" s="2" t="s">
        <v>1162</v>
      </c>
      <c r="C75" s="2" t="s">
        <v>1163</v>
      </c>
      <c r="D75" s="2" t="s">
        <v>1379</v>
      </c>
      <c r="E75" s="7" t="s">
        <v>2272</v>
      </c>
      <c r="F75" s="5">
        <v>0.5</v>
      </c>
      <c r="G75" s="2" t="s">
        <v>336</v>
      </c>
      <c r="H75" s="2" t="s">
        <v>1164</v>
      </c>
      <c r="I75" s="2" t="s">
        <v>225</v>
      </c>
      <c r="J75" s="2" t="s">
        <v>60</v>
      </c>
      <c r="K75" s="2" t="s">
        <v>397</v>
      </c>
      <c r="L75" s="3">
        <v>58</v>
      </c>
      <c r="M75" s="3">
        <v>23</v>
      </c>
      <c r="N75" s="2" t="s">
        <v>29</v>
      </c>
      <c r="O75" s="2" t="s">
        <v>29</v>
      </c>
      <c r="P75" s="2" t="s">
        <v>28</v>
      </c>
      <c r="Q75" s="2" t="s">
        <v>1160</v>
      </c>
      <c r="R75" s="2" t="s">
        <v>1165</v>
      </c>
      <c r="S75" s="5">
        <v>1</v>
      </c>
      <c r="T75" s="3">
        <v>16</v>
      </c>
      <c r="U75" s="2" t="s">
        <v>31</v>
      </c>
      <c r="V75" s="3">
        <v>16</v>
      </c>
      <c r="W75" s="2" t="s">
        <v>31</v>
      </c>
      <c r="X75" s="15"/>
      <c r="Y75" s="16"/>
      <c r="Z75" s="15"/>
      <c r="AA75" s="16"/>
      <c r="AB75" s="16"/>
      <c r="AC75" s="16"/>
      <c r="AD75" s="15"/>
    </row>
    <row r="76" spans="1:30" x14ac:dyDescent="0.15">
      <c r="A76" s="4">
        <v>2015</v>
      </c>
      <c r="B76" s="2" t="s">
        <v>1855</v>
      </c>
      <c r="C76" s="2" t="s">
        <v>1856</v>
      </c>
      <c r="D76" s="2" t="s">
        <v>1380</v>
      </c>
      <c r="E76" s="7" t="s">
        <v>2272</v>
      </c>
      <c r="F76" s="5">
        <v>0.5</v>
      </c>
      <c r="G76" s="2" t="s">
        <v>336</v>
      </c>
      <c r="H76" s="2" t="s">
        <v>1917</v>
      </c>
      <c r="I76" s="2" t="s">
        <v>227</v>
      </c>
      <c r="J76" s="2" t="s">
        <v>60</v>
      </c>
      <c r="K76" s="2" t="s">
        <v>397</v>
      </c>
      <c r="L76" s="3">
        <v>108</v>
      </c>
      <c r="M76" s="3">
        <v>48</v>
      </c>
      <c r="N76" s="2" t="s">
        <v>29</v>
      </c>
      <c r="O76" s="2" t="s">
        <v>29</v>
      </c>
      <c r="P76" s="2" t="s">
        <v>28</v>
      </c>
      <c r="Q76" s="2" t="s">
        <v>42</v>
      </c>
      <c r="R76" s="2" t="s">
        <v>1918</v>
      </c>
      <c r="S76" s="5">
        <v>1</v>
      </c>
      <c r="T76" s="3">
        <v>16</v>
      </c>
      <c r="U76" s="2" t="s">
        <v>31</v>
      </c>
      <c r="V76" s="3">
        <v>16</v>
      </c>
      <c r="W76" s="2" t="s">
        <v>31</v>
      </c>
      <c r="X76" s="15"/>
      <c r="Y76" s="16"/>
      <c r="Z76" s="15"/>
      <c r="AA76" s="16"/>
      <c r="AB76" s="16"/>
      <c r="AC76" s="16"/>
      <c r="AD76" s="15"/>
    </row>
    <row r="77" spans="1:30" x14ac:dyDescent="0.15">
      <c r="A77" s="4">
        <v>2015</v>
      </c>
      <c r="B77" s="2" t="s">
        <v>1086</v>
      </c>
      <c r="C77" s="2" t="s">
        <v>1087</v>
      </c>
      <c r="D77" s="2" t="s">
        <v>1379</v>
      </c>
      <c r="E77" s="7" t="s">
        <v>2272</v>
      </c>
      <c r="F77" s="5">
        <v>0.5</v>
      </c>
      <c r="G77" s="2" t="s">
        <v>336</v>
      </c>
      <c r="H77" s="2" t="s">
        <v>1090</v>
      </c>
      <c r="I77" s="2" t="s">
        <v>225</v>
      </c>
      <c r="J77" s="2" t="s">
        <v>60</v>
      </c>
      <c r="K77" s="2" t="s">
        <v>553</v>
      </c>
      <c r="L77" s="3">
        <v>48</v>
      </c>
      <c r="M77" s="3">
        <v>23</v>
      </c>
      <c r="N77" s="2" t="s">
        <v>29</v>
      </c>
      <c r="O77" s="2" t="s">
        <v>29</v>
      </c>
      <c r="P77" s="2" t="s">
        <v>28</v>
      </c>
      <c r="Q77" s="2" t="s">
        <v>82</v>
      </c>
      <c r="R77" s="2" t="s">
        <v>1091</v>
      </c>
      <c r="S77" s="5">
        <v>1</v>
      </c>
      <c r="T77" s="3">
        <v>16</v>
      </c>
      <c r="U77" s="2" t="s">
        <v>31</v>
      </c>
      <c r="V77" s="3">
        <v>16</v>
      </c>
      <c r="W77" s="2" t="s">
        <v>31</v>
      </c>
      <c r="X77" s="15"/>
      <c r="Y77" s="16"/>
      <c r="Z77" s="15"/>
      <c r="AA77" s="16"/>
      <c r="AB77" s="16"/>
      <c r="AC77" s="16"/>
      <c r="AD77" s="15"/>
    </row>
    <row r="78" spans="1:30" x14ac:dyDescent="0.15">
      <c r="A78" s="4">
        <v>2015</v>
      </c>
      <c r="B78" s="2" t="s">
        <v>1855</v>
      </c>
      <c r="C78" s="2" t="s">
        <v>1856</v>
      </c>
      <c r="D78" s="2" t="s">
        <v>1380</v>
      </c>
      <c r="E78" s="7" t="s">
        <v>2272</v>
      </c>
      <c r="F78" s="5">
        <v>0.5</v>
      </c>
      <c r="G78" s="2" t="s">
        <v>336</v>
      </c>
      <c r="H78" s="2" t="s">
        <v>1857</v>
      </c>
      <c r="I78" s="2" t="s">
        <v>227</v>
      </c>
      <c r="J78" s="2" t="s">
        <v>60</v>
      </c>
      <c r="K78" s="2" t="s">
        <v>338</v>
      </c>
      <c r="L78" s="3">
        <v>91</v>
      </c>
      <c r="M78" s="3">
        <v>40</v>
      </c>
      <c r="N78" s="2" t="s">
        <v>29</v>
      </c>
      <c r="O78" s="2" t="s">
        <v>29</v>
      </c>
      <c r="P78" s="2" t="s">
        <v>28</v>
      </c>
      <c r="Q78" s="2" t="s">
        <v>1543</v>
      </c>
      <c r="R78" s="2" t="s">
        <v>1858</v>
      </c>
      <c r="S78" s="5">
        <v>1</v>
      </c>
      <c r="T78" s="3">
        <v>16</v>
      </c>
      <c r="U78" s="2" t="s">
        <v>31</v>
      </c>
      <c r="V78" s="3">
        <v>16</v>
      </c>
      <c r="W78" s="2" t="s">
        <v>31</v>
      </c>
      <c r="X78" s="15"/>
      <c r="Y78" s="16"/>
      <c r="Z78" s="15"/>
      <c r="AA78" s="16"/>
      <c r="AB78" s="16"/>
      <c r="AC78" s="16"/>
      <c r="AD78" s="15"/>
    </row>
    <row r="79" spans="1:30" x14ac:dyDescent="0.15">
      <c r="A79" s="4">
        <v>2015</v>
      </c>
      <c r="B79" s="2" t="s">
        <v>1504</v>
      </c>
      <c r="C79" s="2" t="s">
        <v>1505</v>
      </c>
      <c r="D79" s="2" t="s">
        <v>1380</v>
      </c>
      <c r="E79" s="7" t="s">
        <v>2272</v>
      </c>
      <c r="F79" s="5">
        <v>0.5</v>
      </c>
      <c r="G79" s="2" t="s">
        <v>336</v>
      </c>
      <c r="H79" s="2" t="s">
        <v>1523</v>
      </c>
      <c r="I79" s="2" t="s">
        <v>227</v>
      </c>
      <c r="J79" s="2" t="s">
        <v>60</v>
      </c>
      <c r="K79" s="2" t="s">
        <v>397</v>
      </c>
      <c r="L79" s="3">
        <v>226</v>
      </c>
      <c r="M79" s="3">
        <v>21</v>
      </c>
      <c r="N79" s="2" t="s">
        <v>29</v>
      </c>
      <c r="O79" s="2" t="s">
        <v>29</v>
      </c>
      <c r="P79" s="2" t="s">
        <v>28</v>
      </c>
      <c r="Q79" s="2" t="s">
        <v>1524</v>
      </c>
      <c r="R79" s="2" t="s">
        <v>1525</v>
      </c>
      <c r="S79" s="5">
        <v>1</v>
      </c>
      <c r="T79" s="3">
        <v>16</v>
      </c>
      <c r="U79" s="2" t="s">
        <v>31</v>
      </c>
      <c r="V79" s="3">
        <v>16</v>
      </c>
      <c r="W79" s="2" t="s">
        <v>31</v>
      </c>
      <c r="X79" s="15"/>
      <c r="Y79" s="16"/>
      <c r="Z79" s="15"/>
      <c r="AA79" s="16"/>
      <c r="AB79" s="16"/>
      <c r="AC79" s="16"/>
      <c r="AD79" s="15"/>
    </row>
    <row r="80" spans="1:30" x14ac:dyDescent="0.15">
      <c r="A80" s="4">
        <v>2014</v>
      </c>
      <c r="B80" s="2" t="s">
        <v>1441</v>
      </c>
      <c r="C80" s="2" t="s">
        <v>1442</v>
      </c>
      <c r="D80" s="2" t="s">
        <v>1380</v>
      </c>
      <c r="E80" s="7" t="s">
        <v>2272</v>
      </c>
      <c r="F80" s="5">
        <v>0.5</v>
      </c>
      <c r="G80" s="2" t="s">
        <v>643</v>
      </c>
      <c r="H80" s="2" t="s">
        <v>644</v>
      </c>
      <c r="I80" s="2" t="s">
        <v>23</v>
      </c>
      <c r="J80" s="2" t="s">
        <v>24</v>
      </c>
      <c r="K80" s="2" t="s">
        <v>80</v>
      </c>
      <c r="L80" s="3">
        <v>64</v>
      </c>
      <c r="M80" s="3">
        <v>60</v>
      </c>
      <c r="N80" s="2" t="s">
        <v>29</v>
      </c>
      <c r="O80" s="2" t="s">
        <v>29</v>
      </c>
      <c r="P80" s="2" t="s">
        <v>28</v>
      </c>
      <c r="Q80" s="2" t="s">
        <v>1349</v>
      </c>
      <c r="R80" s="2" t="s">
        <v>2064</v>
      </c>
      <c r="S80" s="5">
        <v>1</v>
      </c>
      <c r="T80" s="3">
        <v>16</v>
      </c>
      <c r="U80" s="2" t="s">
        <v>31</v>
      </c>
      <c r="V80" s="3">
        <v>16</v>
      </c>
      <c r="W80" s="2" t="s">
        <v>31</v>
      </c>
      <c r="X80" s="15"/>
      <c r="Y80" s="16"/>
      <c r="Z80" s="15"/>
      <c r="AA80" s="16"/>
      <c r="AB80" s="16"/>
      <c r="AC80" s="16"/>
      <c r="AD80" s="15"/>
    </row>
    <row r="81" spans="1:30" x14ac:dyDescent="0.15">
      <c r="A81" s="4">
        <v>2015</v>
      </c>
      <c r="B81" s="2" t="s">
        <v>1254</v>
      </c>
      <c r="C81" s="2" t="s">
        <v>1255</v>
      </c>
      <c r="D81" s="2" t="s">
        <v>1379</v>
      </c>
      <c r="E81" s="7" t="s">
        <v>2272</v>
      </c>
      <c r="F81" s="5">
        <v>0.5</v>
      </c>
      <c r="G81" s="2" t="s">
        <v>893</v>
      </c>
      <c r="H81" s="2" t="s">
        <v>1256</v>
      </c>
      <c r="I81" s="2" t="s">
        <v>59</v>
      </c>
      <c r="J81" s="2" t="s">
        <v>120</v>
      </c>
      <c r="K81" s="2" t="s">
        <v>310</v>
      </c>
      <c r="L81" s="3">
        <v>40</v>
      </c>
      <c r="M81" s="3">
        <v>37</v>
      </c>
      <c r="N81" s="2" t="s">
        <v>29</v>
      </c>
      <c r="O81" s="2" t="s">
        <v>29</v>
      </c>
      <c r="P81" s="2" t="s">
        <v>28</v>
      </c>
      <c r="Q81" s="2" t="s">
        <v>217</v>
      </c>
      <c r="R81" s="2" t="s">
        <v>1257</v>
      </c>
      <c r="S81" s="5">
        <v>1</v>
      </c>
      <c r="T81" s="3">
        <v>16</v>
      </c>
      <c r="U81" s="2" t="s">
        <v>31</v>
      </c>
      <c r="V81" s="3">
        <v>16</v>
      </c>
      <c r="W81" s="2" t="s">
        <v>31</v>
      </c>
      <c r="X81" s="15"/>
      <c r="Y81" s="16"/>
      <c r="Z81" s="15"/>
      <c r="AA81" s="16"/>
      <c r="AB81" s="16"/>
      <c r="AC81" s="16"/>
      <c r="AD81" s="15"/>
    </row>
    <row r="82" spans="1:30" x14ac:dyDescent="0.15">
      <c r="A82" s="4">
        <v>2015</v>
      </c>
      <c r="B82" s="2" t="s">
        <v>1254</v>
      </c>
      <c r="C82" s="2" t="s">
        <v>1255</v>
      </c>
      <c r="D82" s="2" t="s">
        <v>1379</v>
      </c>
      <c r="E82" s="7" t="s">
        <v>2272</v>
      </c>
      <c r="F82" s="5">
        <v>0.5</v>
      </c>
      <c r="G82" s="2" t="s">
        <v>893</v>
      </c>
      <c r="H82" s="2" t="s">
        <v>1258</v>
      </c>
      <c r="I82" s="2" t="s">
        <v>59</v>
      </c>
      <c r="J82" s="2" t="s">
        <v>120</v>
      </c>
      <c r="K82" s="2" t="s">
        <v>310</v>
      </c>
      <c r="L82" s="3">
        <v>40</v>
      </c>
      <c r="M82" s="3">
        <v>40</v>
      </c>
      <c r="N82" s="2" t="s">
        <v>29</v>
      </c>
      <c r="O82" s="2" t="s">
        <v>29</v>
      </c>
      <c r="P82" s="2" t="s">
        <v>28</v>
      </c>
      <c r="Q82" s="2" t="s">
        <v>217</v>
      </c>
      <c r="R82" s="2" t="s">
        <v>1259</v>
      </c>
      <c r="S82" s="5">
        <v>1</v>
      </c>
      <c r="T82" s="3">
        <v>16</v>
      </c>
      <c r="U82" s="2" t="s">
        <v>31</v>
      </c>
      <c r="V82" s="3">
        <v>16</v>
      </c>
      <c r="W82" s="2" t="s">
        <v>31</v>
      </c>
      <c r="X82" s="15"/>
      <c r="Y82" s="16"/>
      <c r="Z82" s="15"/>
      <c r="AA82" s="16"/>
      <c r="AB82" s="16"/>
      <c r="AC82" s="16"/>
      <c r="AD82" s="15"/>
    </row>
    <row r="83" spans="1:30" x14ac:dyDescent="0.15">
      <c r="A83" s="4">
        <v>2015</v>
      </c>
      <c r="B83" s="2" t="s">
        <v>1198</v>
      </c>
      <c r="C83" s="2" t="s">
        <v>1199</v>
      </c>
      <c r="D83" s="2" t="s">
        <v>1379</v>
      </c>
      <c r="E83" s="7" t="s">
        <v>2272</v>
      </c>
      <c r="F83" s="5">
        <v>0.5</v>
      </c>
      <c r="G83" s="2" t="s">
        <v>893</v>
      </c>
      <c r="H83" s="2" t="s">
        <v>1200</v>
      </c>
      <c r="I83" s="2" t="s">
        <v>207</v>
      </c>
      <c r="J83" s="2" t="s">
        <v>120</v>
      </c>
      <c r="K83" s="2" t="s">
        <v>274</v>
      </c>
      <c r="L83" s="3">
        <v>57</v>
      </c>
      <c r="M83" s="3">
        <v>50</v>
      </c>
      <c r="N83" s="2" t="s">
        <v>29</v>
      </c>
      <c r="O83" s="2" t="s">
        <v>29</v>
      </c>
      <c r="P83" s="2" t="s">
        <v>28</v>
      </c>
      <c r="Q83" s="2" t="s">
        <v>217</v>
      </c>
      <c r="R83" s="2" t="s">
        <v>1201</v>
      </c>
      <c r="S83" s="5">
        <v>1</v>
      </c>
      <c r="T83" s="3">
        <v>16</v>
      </c>
      <c r="U83" s="2" t="s">
        <v>31</v>
      </c>
      <c r="V83" s="3">
        <v>16</v>
      </c>
      <c r="W83" s="2" t="s">
        <v>31</v>
      </c>
      <c r="X83" s="15"/>
      <c r="Y83" s="16"/>
      <c r="Z83" s="15"/>
      <c r="AA83" s="16"/>
      <c r="AB83" s="16"/>
      <c r="AC83" s="16"/>
      <c r="AD83" s="15"/>
    </row>
    <row r="84" spans="1:30" x14ac:dyDescent="0.15">
      <c r="A84" s="4">
        <v>2015</v>
      </c>
      <c r="B84" s="2" t="s">
        <v>891</v>
      </c>
      <c r="C84" s="2" t="s">
        <v>892</v>
      </c>
      <c r="D84" s="2" t="s">
        <v>1379</v>
      </c>
      <c r="E84" s="7" t="s">
        <v>2272</v>
      </c>
      <c r="F84" s="5">
        <v>0.5</v>
      </c>
      <c r="G84" s="2" t="s">
        <v>893</v>
      </c>
      <c r="H84" s="2" t="s">
        <v>894</v>
      </c>
      <c r="I84" s="2" t="s">
        <v>63</v>
      </c>
      <c r="J84" s="2" t="s">
        <v>120</v>
      </c>
      <c r="K84" s="2" t="s">
        <v>271</v>
      </c>
      <c r="L84" s="3">
        <v>80</v>
      </c>
      <c r="M84" s="3">
        <v>59</v>
      </c>
      <c r="N84" s="2" t="s">
        <v>29</v>
      </c>
      <c r="O84" s="2" t="s">
        <v>29</v>
      </c>
      <c r="P84" s="2" t="s">
        <v>28</v>
      </c>
      <c r="Q84" s="2" t="s">
        <v>217</v>
      </c>
      <c r="R84" s="2" t="s">
        <v>895</v>
      </c>
      <c r="S84" s="5">
        <v>1</v>
      </c>
      <c r="T84" s="3">
        <v>16</v>
      </c>
      <c r="U84" s="2" t="s">
        <v>31</v>
      </c>
      <c r="V84" s="3">
        <v>16</v>
      </c>
      <c r="W84" s="2" t="s">
        <v>31</v>
      </c>
      <c r="X84" s="15"/>
      <c r="Y84" s="16"/>
      <c r="Z84" s="15"/>
      <c r="AA84" s="16"/>
      <c r="AB84" s="16"/>
      <c r="AC84" s="16"/>
      <c r="AD84" s="15"/>
    </row>
    <row r="85" spans="1:30" x14ac:dyDescent="0.15">
      <c r="A85" s="4">
        <v>2015</v>
      </c>
      <c r="B85" s="2" t="s">
        <v>1314</v>
      </c>
      <c r="C85" s="2" t="s">
        <v>1315</v>
      </c>
      <c r="D85" s="2" t="s">
        <v>1379</v>
      </c>
      <c r="E85" s="7" t="s">
        <v>2272</v>
      </c>
      <c r="F85" s="5">
        <v>0.5</v>
      </c>
      <c r="G85" s="2" t="s">
        <v>893</v>
      </c>
      <c r="H85" s="2" t="s">
        <v>894</v>
      </c>
      <c r="I85" s="2" t="s">
        <v>63</v>
      </c>
      <c r="J85" s="2" t="s">
        <v>120</v>
      </c>
      <c r="K85" s="2" t="s">
        <v>271</v>
      </c>
      <c r="L85" s="3">
        <v>80</v>
      </c>
      <c r="M85" s="3">
        <v>18</v>
      </c>
      <c r="N85" s="2" t="s">
        <v>29</v>
      </c>
      <c r="O85" s="2" t="s">
        <v>29</v>
      </c>
      <c r="P85" s="2" t="s">
        <v>28</v>
      </c>
      <c r="Q85" s="2" t="s">
        <v>217</v>
      </c>
      <c r="R85" s="2" t="s">
        <v>1316</v>
      </c>
      <c r="S85" s="5">
        <v>1</v>
      </c>
      <c r="T85" s="3">
        <v>16</v>
      </c>
      <c r="U85" s="2" t="s">
        <v>31</v>
      </c>
      <c r="V85" s="3">
        <v>16</v>
      </c>
      <c r="W85" s="2" t="s">
        <v>31</v>
      </c>
      <c r="X85" s="15"/>
      <c r="Y85" s="16"/>
      <c r="Z85" s="15"/>
      <c r="AA85" s="16"/>
      <c r="AB85" s="16"/>
      <c r="AC85" s="16"/>
      <c r="AD85" s="15"/>
    </row>
    <row r="86" spans="1:30" x14ac:dyDescent="0.15">
      <c r="A86" s="4">
        <v>2015</v>
      </c>
      <c r="B86" s="2" t="s">
        <v>1254</v>
      </c>
      <c r="C86" s="2" t="s">
        <v>1255</v>
      </c>
      <c r="D86" s="2" t="s">
        <v>1379</v>
      </c>
      <c r="E86" s="7" t="s">
        <v>2272</v>
      </c>
      <c r="F86" s="5">
        <v>0.5</v>
      </c>
      <c r="G86" s="2" t="s">
        <v>893</v>
      </c>
      <c r="H86" s="2" t="s">
        <v>1260</v>
      </c>
      <c r="I86" s="2" t="s">
        <v>63</v>
      </c>
      <c r="J86" s="2" t="s">
        <v>120</v>
      </c>
      <c r="K86" s="2" t="s">
        <v>310</v>
      </c>
      <c r="L86" s="3">
        <v>32</v>
      </c>
      <c r="M86" s="3">
        <v>11</v>
      </c>
      <c r="N86" s="2" t="s">
        <v>29</v>
      </c>
      <c r="O86" s="2" t="s">
        <v>29</v>
      </c>
      <c r="P86" s="2" t="s">
        <v>28</v>
      </c>
      <c r="Q86" s="2" t="s">
        <v>860</v>
      </c>
      <c r="R86" s="2" t="s">
        <v>1261</v>
      </c>
      <c r="S86" s="5">
        <v>1</v>
      </c>
      <c r="T86" s="3">
        <v>16</v>
      </c>
      <c r="U86" s="2" t="s">
        <v>31</v>
      </c>
      <c r="V86" s="3">
        <v>16</v>
      </c>
      <c r="W86" s="2" t="s">
        <v>31</v>
      </c>
      <c r="X86" s="15"/>
      <c r="Y86" s="16"/>
      <c r="Z86" s="15"/>
      <c r="AA86" s="16"/>
      <c r="AB86" s="16"/>
      <c r="AC86" s="16"/>
      <c r="AD86" s="15"/>
    </row>
    <row r="87" spans="1:30" x14ac:dyDescent="0.15">
      <c r="A87" s="4">
        <v>2015</v>
      </c>
      <c r="B87" s="2" t="s">
        <v>1254</v>
      </c>
      <c r="C87" s="2" t="s">
        <v>1255</v>
      </c>
      <c r="D87" s="2" t="s">
        <v>1379</v>
      </c>
      <c r="E87" s="7" t="s">
        <v>2272</v>
      </c>
      <c r="F87" s="5">
        <v>0.5</v>
      </c>
      <c r="G87" s="2" t="s">
        <v>893</v>
      </c>
      <c r="H87" s="2" t="s">
        <v>1262</v>
      </c>
      <c r="I87" s="2" t="s">
        <v>181</v>
      </c>
      <c r="J87" s="2" t="s">
        <v>120</v>
      </c>
      <c r="K87" s="2" t="s">
        <v>310</v>
      </c>
      <c r="L87" s="3">
        <v>43</v>
      </c>
      <c r="M87" s="3">
        <v>26</v>
      </c>
      <c r="N87" s="2" t="s">
        <v>29</v>
      </c>
      <c r="O87" s="2" t="s">
        <v>29</v>
      </c>
      <c r="P87" s="2" t="s">
        <v>28</v>
      </c>
      <c r="Q87" s="2" t="s">
        <v>391</v>
      </c>
      <c r="R87" s="2" t="s">
        <v>1263</v>
      </c>
      <c r="S87" s="5">
        <v>1</v>
      </c>
      <c r="T87" s="3">
        <v>16</v>
      </c>
      <c r="U87" s="2" t="s">
        <v>31</v>
      </c>
      <c r="V87" s="3">
        <v>16</v>
      </c>
      <c r="W87" s="2" t="s">
        <v>31</v>
      </c>
      <c r="X87" s="15"/>
      <c r="Y87" s="16"/>
      <c r="Z87" s="15"/>
      <c r="AA87" s="16"/>
      <c r="AB87" s="16"/>
      <c r="AC87" s="16"/>
      <c r="AD87" s="15"/>
    </row>
    <row r="88" spans="1:30" x14ac:dyDescent="0.15">
      <c r="A88" s="4">
        <v>2014</v>
      </c>
      <c r="B88" s="2" t="s">
        <v>2037</v>
      </c>
      <c r="C88" s="2" t="s">
        <v>2038</v>
      </c>
      <c r="D88" s="2" t="s">
        <v>1380</v>
      </c>
      <c r="E88" s="7" t="s">
        <v>2272</v>
      </c>
      <c r="F88" s="5">
        <v>0.5</v>
      </c>
      <c r="G88" s="2" t="s">
        <v>613</v>
      </c>
      <c r="H88" s="2" t="s">
        <v>614</v>
      </c>
      <c r="I88" s="2" t="s">
        <v>41</v>
      </c>
      <c r="J88" s="2" t="s">
        <v>24</v>
      </c>
      <c r="K88" s="2" t="s">
        <v>25</v>
      </c>
      <c r="L88" s="3">
        <v>64</v>
      </c>
      <c r="M88" s="3">
        <v>59</v>
      </c>
      <c r="N88" s="2" t="s">
        <v>29</v>
      </c>
      <c r="O88" s="2" t="s">
        <v>29</v>
      </c>
      <c r="P88" s="2" t="s">
        <v>28</v>
      </c>
      <c r="Q88" s="2" t="s">
        <v>1349</v>
      </c>
      <c r="R88" s="2" t="s">
        <v>2039</v>
      </c>
      <c r="S88" s="5">
        <v>1</v>
      </c>
      <c r="T88" s="3">
        <v>16</v>
      </c>
      <c r="U88" s="2" t="s">
        <v>31</v>
      </c>
      <c r="V88" s="3">
        <v>16</v>
      </c>
      <c r="W88" s="2" t="s">
        <v>31</v>
      </c>
      <c r="X88" s="15"/>
      <c r="Y88" s="16"/>
      <c r="Z88" s="15"/>
      <c r="AA88" s="16"/>
      <c r="AB88" s="16"/>
      <c r="AC88" s="16"/>
      <c r="AD88" s="15"/>
    </row>
    <row r="89" spans="1:30" x14ac:dyDescent="0.15">
      <c r="A89" s="4">
        <v>2016</v>
      </c>
      <c r="B89" s="2" t="s">
        <v>1665</v>
      </c>
      <c r="C89" s="2" t="s">
        <v>1666</v>
      </c>
      <c r="D89" s="2" t="s">
        <v>1380</v>
      </c>
      <c r="E89" s="7" t="s">
        <v>2272</v>
      </c>
      <c r="F89" s="5">
        <v>2</v>
      </c>
      <c r="G89" s="2" t="s">
        <v>1288</v>
      </c>
      <c r="H89" s="2" t="s">
        <v>1289</v>
      </c>
      <c r="I89" s="2" t="s">
        <v>41</v>
      </c>
      <c r="J89" s="2" t="s">
        <v>24</v>
      </c>
      <c r="K89" s="2" t="s">
        <v>164</v>
      </c>
      <c r="L89" s="2" t="s">
        <v>31</v>
      </c>
      <c r="M89" s="3">
        <v>30</v>
      </c>
      <c r="N89" s="2" t="s">
        <v>29</v>
      </c>
      <c r="O89" s="2" t="s">
        <v>29</v>
      </c>
      <c r="P89" s="2" t="s">
        <v>28</v>
      </c>
      <c r="Q89" s="2" t="s">
        <v>29</v>
      </c>
      <c r="R89" s="2" t="s">
        <v>1667</v>
      </c>
      <c r="S89" s="5">
        <v>1</v>
      </c>
      <c r="T89" s="3">
        <v>64</v>
      </c>
      <c r="U89" s="2" t="s">
        <v>31</v>
      </c>
      <c r="V89" s="3">
        <v>64</v>
      </c>
      <c r="W89" s="2" t="s">
        <v>31</v>
      </c>
      <c r="X89" s="15"/>
      <c r="Y89" s="16"/>
      <c r="Z89" s="15"/>
      <c r="AA89" s="16"/>
      <c r="AB89" s="16"/>
      <c r="AC89" s="16"/>
      <c r="AD89" s="15"/>
    </row>
    <row r="90" spans="1:30" x14ac:dyDescent="0.15">
      <c r="A90" s="4">
        <v>2015</v>
      </c>
      <c r="B90" s="2" t="s">
        <v>680</v>
      </c>
      <c r="C90" s="2" t="s">
        <v>681</v>
      </c>
      <c r="D90" s="2" t="s">
        <v>1379</v>
      </c>
      <c r="E90" s="7" t="s">
        <v>2272</v>
      </c>
      <c r="F90" s="5">
        <v>0.5</v>
      </c>
      <c r="G90" s="2" t="s">
        <v>653</v>
      </c>
      <c r="H90" s="2" t="s">
        <v>682</v>
      </c>
      <c r="I90" s="2" t="s">
        <v>683</v>
      </c>
      <c r="J90" s="2" t="s">
        <v>656</v>
      </c>
      <c r="K90" s="2" t="s">
        <v>684</v>
      </c>
      <c r="L90" s="3">
        <v>40</v>
      </c>
      <c r="M90" s="3">
        <v>47</v>
      </c>
      <c r="N90" s="2" t="s">
        <v>29</v>
      </c>
      <c r="O90" s="2" t="s">
        <v>29</v>
      </c>
      <c r="P90" s="2" t="s">
        <v>28</v>
      </c>
      <c r="Q90" s="2" t="s">
        <v>217</v>
      </c>
      <c r="R90" s="2" t="s">
        <v>685</v>
      </c>
      <c r="S90" s="5">
        <v>1</v>
      </c>
      <c r="T90" s="3">
        <v>16</v>
      </c>
      <c r="U90" s="2" t="s">
        <v>31</v>
      </c>
      <c r="V90" s="3">
        <v>16</v>
      </c>
      <c r="W90" s="2" t="s">
        <v>31</v>
      </c>
      <c r="X90" s="15"/>
      <c r="Y90" s="16"/>
      <c r="Z90" s="15"/>
      <c r="AA90" s="16"/>
      <c r="AB90" s="16"/>
      <c r="AC90" s="16"/>
      <c r="AD90" s="15"/>
    </row>
    <row r="91" spans="1:30" x14ac:dyDescent="0.15">
      <c r="A91" s="4">
        <v>2015</v>
      </c>
      <c r="B91" s="2" t="s">
        <v>651</v>
      </c>
      <c r="C91" s="2" t="s">
        <v>652</v>
      </c>
      <c r="D91" s="2" t="s">
        <v>1379</v>
      </c>
      <c r="E91" s="7" t="s">
        <v>2272</v>
      </c>
      <c r="F91" s="5">
        <v>0.5</v>
      </c>
      <c r="G91" s="2" t="s">
        <v>653</v>
      </c>
      <c r="H91" s="2" t="s">
        <v>654</v>
      </c>
      <c r="I91" s="2" t="s">
        <v>655</v>
      </c>
      <c r="J91" s="2" t="s">
        <v>656</v>
      </c>
      <c r="K91" s="2" t="s">
        <v>657</v>
      </c>
      <c r="L91" s="3">
        <v>55</v>
      </c>
      <c r="M91" s="3">
        <v>57</v>
      </c>
      <c r="N91" s="2" t="s">
        <v>29</v>
      </c>
      <c r="O91" s="2" t="s">
        <v>29</v>
      </c>
      <c r="P91" s="2" t="s">
        <v>28</v>
      </c>
      <c r="Q91" s="2" t="s">
        <v>42</v>
      </c>
      <c r="R91" s="2" t="s">
        <v>658</v>
      </c>
      <c r="S91" s="5">
        <v>1</v>
      </c>
      <c r="T91" s="3">
        <v>16</v>
      </c>
      <c r="U91" s="2" t="s">
        <v>31</v>
      </c>
      <c r="V91" s="3">
        <v>16</v>
      </c>
      <c r="W91" s="2" t="s">
        <v>31</v>
      </c>
      <c r="X91" s="15"/>
      <c r="Y91" s="16"/>
      <c r="Z91" s="15"/>
      <c r="AA91" s="16"/>
      <c r="AB91" s="16"/>
      <c r="AC91" s="16"/>
      <c r="AD91" s="15"/>
    </row>
    <row r="92" spans="1:30" x14ac:dyDescent="0.15">
      <c r="A92" s="4">
        <v>2015</v>
      </c>
      <c r="B92" s="2" t="s">
        <v>883</v>
      </c>
      <c r="C92" s="2" t="s">
        <v>884</v>
      </c>
      <c r="D92" s="2" t="s">
        <v>1379</v>
      </c>
      <c r="E92" s="7" t="s">
        <v>2272</v>
      </c>
      <c r="F92" s="5">
        <v>0.5</v>
      </c>
      <c r="G92" s="2" t="s">
        <v>653</v>
      </c>
      <c r="H92" s="2" t="s">
        <v>654</v>
      </c>
      <c r="I92" s="2" t="s">
        <v>655</v>
      </c>
      <c r="J92" s="2" t="s">
        <v>656</v>
      </c>
      <c r="K92" s="2" t="s">
        <v>657</v>
      </c>
      <c r="L92" s="3">
        <v>107</v>
      </c>
      <c r="M92" s="3">
        <v>61</v>
      </c>
      <c r="N92" s="2" t="s">
        <v>29</v>
      </c>
      <c r="O92" s="2" t="s">
        <v>29</v>
      </c>
      <c r="P92" s="2" t="s">
        <v>28</v>
      </c>
      <c r="Q92" s="2" t="s">
        <v>42</v>
      </c>
      <c r="R92" s="2" t="s">
        <v>885</v>
      </c>
      <c r="S92" s="5">
        <v>1</v>
      </c>
      <c r="T92" s="3">
        <v>16</v>
      </c>
      <c r="U92" s="2" t="s">
        <v>31</v>
      </c>
      <c r="V92" s="3">
        <v>16</v>
      </c>
      <c r="W92" s="2" t="s">
        <v>31</v>
      </c>
      <c r="X92" s="15"/>
      <c r="Y92" s="16"/>
      <c r="Z92" s="15"/>
      <c r="AA92" s="16"/>
      <c r="AB92" s="16"/>
      <c r="AC92" s="16"/>
      <c r="AD92" s="15"/>
    </row>
    <row r="93" spans="1:30" x14ac:dyDescent="0.15">
      <c r="A93" s="4">
        <v>2015</v>
      </c>
      <c r="B93" s="2" t="s">
        <v>651</v>
      </c>
      <c r="C93" s="2" t="s">
        <v>652</v>
      </c>
      <c r="D93" s="2" t="s">
        <v>1379</v>
      </c>
      <c r="E93" s="7" t="s">
        <v>2272</v>
      </c>
      <c r="F93" s="5">
        <v>0.5</v>
      </c>
      <c r="G93" s="2" t="s">
        <v>653</v>
      </c>
      <c r="H93" s="2" t="s">
        <v>659</v>
      </c>
      <c r="I93" s="2" t="s">
        <v>655</v>
      </c>
      <c r="J93" s="2" t="s">
        <v>656</v>
      </c>
      <c r="K93" s="2" t="s">
        <v>660</v>
      </c>
      <c r="L93" s="3">
        <v>52</v>
      </c>
      <c r="M93" s="3">
        <v>49</v>
      </c>
      <c r="N93" s="2" t="s">
        <v>29</v>
      </c>
      <c r="O93" s="2" t="s">
        <v>29</v>
      </c>
      <c r="P93" s="2" t="s">
        <v>28</v>
      </c>
      <c r="Q93" s="2" t="s">
        <v>42</v>
      </c>
      <c r="R93" s="2" t="s">
        <v>661</v>
      </c>
      <c r="S93" s="5">
        <v>1</v>
      </c>
      <c r="T93" s="3">
        <v>16</v>
      </c>
      <c r="U93" s="2" t="s">
        <v>31</v>
      </c>
      <c r="V93" s="3">
        <v>16</v>
      </c>
      <c r="W93" s="2" t="s">
        <v>31</v>
      </c>
      <c r="X93" s="15"/>
      <c r="Y93" s="16"/>
      <c r="Z93" s="15"/>
      <c r="AA93" s="16"/>
      <c r="AB93" s="16"/>
      <c r="AC93" s="16"/>
      <c r="AD93" s="15"/>
    </row>
    <row r="94" spans="1:30" x14ac:dyDescent="0.15">
      <c r="A94" s="4">
        <v>2015</v>
      </c>
      <c r="B94" s="2" t="s">
        <v>680</v>
      </c>
      <c r="C94" s="2" t="s">
        <v>681</v>
      </c>
      <c r="D94" s="2" t="s">
        <v>1379</v>
      </c>
      <c r="E94" s="7" t="s">
        <v>2272</v>
      </c>
      <c r="F94" s="5">
        <v>0.5</v>
      </c>
      <c r="G94" s="2" t="s">
        <v>653</v>
      </c>
      <c r="H94" s="2" t="s">
        <v>686</v>
      </c>
      <c r="I94" s="2" t="s">
        <v>683</v>
      </c>
      <c r="J94" s="2" t="s">
        <v>656</v>
      </c>
      <c r="K94" s="2" t="s">
        <v>684</v>
      </c>
      <c r="L94" s="3">
        <v>55</v>
      </c>
      <c r="M94" s="3">
        <v>50</v>
      </c>
      <c r="N94" s="2" t="s">
        <v>29</v>
      </c>
      <c r="O94" s="2" t="s">
        <v>29</v>
      </c>
      <c r="P94" s="2" t="s">
        <v>28</v>
      </c>
      <c r="Q94" s="2" t="s">
        <v>42</v>
      </c>
      <c r="R94" s="2" t="s">
        <v>687</v>
      </c>
      <c r="S94" s="5">
        <v>1</v>
      </c>
      <c r="T94" s="3">
        <v>16</v>
      </c>
      <c r="U94" s="2" t="s">
        <v>31</v>
      </c>
      <c r="V94" s="3">
        <v>16</v>
      </c>
      <c r="W94" s="2" t="s">
        <v>31</v>
      </c>
      <c r="X94" s="15"/>
      <c r="Y94" s="16"/>
      <c r="Z94" s="15"/>
      <c r="AA94" s="16"/>
      <c r="AB94" s="16"/>
      <c r="AC94" s="16"/>
      <c r="AD94" s="15"/>
    </row>
    <row r="95" spans="1:30" x14ac:dyDescent="0.15">
      <c r="A95" s="4">
        <v>2015</v>
      </c>
      <c r="B95" s="2" t="s">
        <v>680</v>
      </c>
      <c r="C95" s="2" t="s">
        <v>681</v>
      </c>
      <c r="D95" s="2" t="s">
        <v>1379</v>
      </c>
      <c r="E95" s="7" t="s">
        <v>2272</v>
      </c>
      <c r="F95" s="5">
        <v>0.5</v>
      </c>
      <c r="G95" s="2" t="s">
        <v>653</v>
      </c>
      <c r="H95" s="2" t="s">
        <v>688</v>
      </c>
      <c r="I95" s="2" t="s">
        <v>655</v>
      </c>
      <c r="J95" s="2" t="s">
        <v>656</v>
      </c>
      <c r="K95" s="2" t="s">
        <v>660</v>
      </c>
      <c r="L95" s="3">
        <v>52</v>
      </c>
      <c r="M95" s="3">
        <v>56</v>
      </c>
      <c r="N95" s="2" t="s">
        <v>29</v>
      </c>
      <c r="O95" s="2" t="s">
        <v>29</v>
      </c>
      <c r="P95" s="2" t="s">
        <v>28</v>
      </c>
      <c r="Q95" s="2" t="s">
        <v>42</v>
      </c>
      <c r="R95" s="2" t="s">
        <v>689</v>
      </c>
      <c r="S95" s="5">
        <v>1</v>
      </c>
      <c r="T95" s="3">
        <v>16</v>
      </c>
      <c r="U95" s="2" t="s">
        <v>31</v>
      </c>
      <c r="V95" s="3">
        <v>16</v>
      </c>
      <c r="W95" s="2" t="s">
        <v>31</v>
      </c>
      <c r="X95" s="15"/>
      <c r="Y95" s="16"/>
      <c r="Z95" s="15"/>
      <c r="AA95" s="16"/>
      <c r="AB95" s="16"/>
      <c r="AC95" s="16"/>
      <c r="AD95" s="15"/>
    </row>
    <row r="96" spans="1:30" x14ac:dyDescent="0.15">
      <c r="A96" s="4">
        <v>2015</v>
      </c>
      <c r="B96" s="2" t="s">
        <v>680</v>
      </c>
      <c r="C96" s="2" t="s">
        <v>681</v>
      </c>
      <c r="D96" s="2" t="s">
        <v>1379</v>
      </c>
      <c r="E96" s="7" t="s">
        <v>2272</v>
      </c>
      <c r="F96" s="5">
        <v>0.5</v>
      </c>
      <c r="G96" s="2" t="s">
        <v>653</v>
      </c>
      <c r="H96" s="2" t="s">
        <v>690</v>
      </c>
      <c r="I96" s="2" t="s">
        <v>655</v>
      </c>
      <c r="J96" s="2" t="s">
        <v>656</v>
      </c>
      <c r="K96" s="2" t="s">
        <v>660</v>
      </c>
      <c r="L96" s="3">
        <v>40</v>
      </c>
      <c r="M96" s="3">
        <v>28</v>
      </c>
      <c r="N96" s="2" t="s">
        <v>29</v>
      </c>
      <c r="O96" s="2" t="s">
        <v>29</v>
      </c>
      <c r="P96" s="2" t="s">
        <v>28</v>
      </c>
      <c r="Q96" s="2" t="s">
        <v>217</v>
      </c>
      <c r="R96" s="2" t="s">
        <v>691</v>
      </c>
      <c r="S96" s="5">
        <v>1</v>
      </c>
      <c r="T96" s="3">
        <v>16</v>
      </c>
      <c r="U96" s="2" t="s">
        <v>31</v>
      </c>
      <c r="V96" s="3">
        <v>16</v>
      </c>
      <c r="W96" s="2" t="s">
        <v>31</v>
      </c>
      <c r="X96" s="15"/>
      <c r="Y96" s="16"/>
      <c r="Z96" s="15"/>
      <c r="AA96" s="16"/>
      <c r="AB96" s="16"/>
      <c r="AC96" s="16"/>
      <c r="AD96" s="15"/>
    </row>
    <row r="97" spans="1:30" x14ac:dyDescent="0.15">
      <c r="A97" s="4">
        <v>2014</v>
      </c>
      <c r="B97" s="2" t="s">
        <v>1441</v>
      </c>
      <c r="C97" s="2" t="s">
        <v>1442</v>
      </c>
      <c r="D97" s="2" t="s">
        <v>1380</v>
      </c>
      <c r="E97" s="7" t="s">
        <v>2272</v>
      </c>
      <c r="F97" s="5">
        <v>0.5</v>
      </c>
      <c r="G97" s="2" t="s">
        <v>214</v>
      </c>
      <c r="H97" s="2" t="s">
        <v>215</v>
      </c>
      <c r="I97" s="2" t="s">
        <v>41</v>
      </c>
      <c r="J97" s="2" t="s">
        <v>24</v>
      </c>
      <c r="K97" s="2" t="s">
        <v>25</v>
      </c>
      <c r="L97" s="3">
        <v>12</v>
      </c>
      <c r="M97" s="3">
        <v>13</v>
      </c>
      <c r="N97" s="2" t="s">
        <v>29</v>
      </c>
      <c r="O97" s="2" t="s">
        <v>29</v>
      </c>
      <c r="P97" s="2" t="s">
        <v>28</v>
      </c>
      <c r="Q97" s="2" t="s">
        <v>1357</v>
      </c>
      <c r="R97" s="2" t="s">
        <v>1443</v>
      </c>
      <c r="S97" s="5">
        <v>1</v>
      </c>
      <c r="T97" s="3">
        <v>16</v>
      </c>
      <c r="U97" s="2" t="s">
        <v>31</v>
      </c>
      <c r="V97" s="3">
        <v>16</v>
      </c>
      <c r="W97" s="2" t="s">
        <v>31</v>
      </c>
      <c r="X97" s="15"/>
      <c r="Y97" s="16"/>
      <c r="Z97" s="15"/>
      <c r="AA97" s="16"/>
      <c r="AB97" s="16"/>
      <c r="AC97" s="16"/>
      <c r="AD97" s="15"/>
    </row>
    <row r="98" spans="1:30" x14ac:dyDescent="0.15">
      <c r="A98" s="4">
        <v>2014</v>
      </c>
      <c r="B98" s="2" t="s">
        <v>367</v>
      </c>
      <c r="C98" s="2" t="s">
        <v>368</v>
      </c>
      <c r="D98" s="2" t="s">
        <v>1380</v>
      </c>
      <c r="E98" s="7" t="s">
        <v>2272</v>
      </c>
      <c r="F98" s="5">
        <v>0.5</v>
      </c>
      <c r="G98" s="2" t="s">
        <v>363</v>
      </c>
      <c r="H98" s="2" t="s">
        <v>364</v>
      </c>
      <c r="I98" s="2" t="s">
        <v>163</v>
      </c>
      <c r="J98" s="2" t="s">
        <v>24</v>
      </c>
      <c r="K98" s="2" t="s">
        <v>80</v>
      </c>
      <c r="L98" s="3">
        <v>74</v>
      </c>
      <c r="M98" s="3">
        <v>72</v>
      </c>
      <c r="N98" s="2" t="s">
        <v>29</v>
      </c>
      <c r="O98" s="2" t="s">
        <v>29</v>
      </c>
      <c r="P98" s="2" t="s">
        <v>28</v>
      </c>
      <c r="Q98" s="2" t="s">
        <v>1361</v>
      </c>
      <c r="R98" s="2" t="s">
        <v>2135</v>
      </c>
      <c r="S98" s="5">
        <v>1</v>
      </c>
      <c r="T98" s="3">
        <v>16</v>
      </c>
      <c r="U98" s="2" t="s">
        <v>31</v>
      </c>
      <c r="V98" s="3">
        <v>16</v>
      </c>
      <c r="W98" s="2" t="s">
        <v>31</v>
      </c>
      <c r="X98" s="15"/>
      <c r="Y98" s="16"/>
      <c r="Z98" s="15"/>
      <c r="AA98" s="16"/>
      <c r="AB98" s="16"/>
      <c r="AC98" s="16"/>
      <c r="AD98" s="15"/>
    </row>
    <row r="99" spans="1:30" x14ac:dyDescent="0.15">
      <c r="A99" s="4">
        <v>2015</v>
      </c>
      <c r="B99" s="2" t="s">
        <v>248</v>
      </c>
      <c r="C99" s="2" t="s">
        <v>249</v>
      </c>
      <c r="D99" s="2" t="s">
        <v>1379</v>
      </c>
      <c r="E99" s="7" t="s">
        <v>2272</v>
      </c>
      <c r="F99" s="5">
        <v>0.5</v>
      </c>
      <c r="G99" s="2" t="s">
        <v>170</v>
      </c>
      <c r="H99" s="2" t="s">
        <v>250</v>
      </c>
      <c r="I99" s="2" t="s">
        <v>181</v>
      </c>
      <c r="J99" s="2" t="s">
        <v>60</v>
      </c>
      <c r="K99" s="2" t="s">
        <v>64</v>
      </c>
      <c r="L99" s="3">
        <v>40</v>
      </c>
      <c r="M99" s="3">
        <v>35</v>
      </c>
      <c r="N99" s="2" t="s">
        <v>29</v>
      </c>
      <c r="O99" s="2" t="s">
        <v>29</v>
      </c>
      <c r="P99" s="2" t="s">
        <v>28</v>
      </c>
      <c r="Q99" s="2" t="s">
        <v>233</v>
      </c>
      <c r="R99" s="2" t="s">
        <v>251</v>
      </c>
      <c r="S99" s="5">
        <v>1</v>
      </c>
      <c r="T99" s="3">
        <v>16</v>
      </c>
      <c r="U99" s="2" t="s">
        <v>31</v>
      </c>
      <c r="V99" s="3">
        <v>16</v>
      </c>
      <c r="W99" s="2" t="s">
        <v>31</v>
      </c>
      <c r="X99" s="15"/>
      <c r="Y99" s="16"/>
      <c r="Z99" s="15"/>
      <c r="AA99" s="16"/>
      <c r="AB99" s="16"/>
      <c r="AC99" s="16"/>
      <c r="AD99" s="15"/>
    </row>
    <row r="100" spans="1:30" x14ac:dyDescent="0.15">
      <c r="A100" s="4">
        <v>2016</v>
      </c>
      <c r="B100" s="2" t="s">
        <v>168</v>
      </c>
      <c r="C100" s="2" t="s">
        <v>169</v>
      </c>
      <c r="D100" s="2" t="s">
        <v>1379</v>
      </c>
      <c r="E100" s="2" t="s">
        <v>2272</v>
      </c>
      <c r="F100" s="5">
        <v>0.5</v>
      </c>
      <c r="G100" s="2" t="s">
        <v>170</v>
      </c>
      <c r="H100" s="2" t="s">
        <v>171</v>
      </c>
      <c r="I100" s="2" t="s">
        <v>59</v>
      </c>
      <c r="J100" s="2" t="s">
        <v>60</v>
      </c>
      <c r="K100" s="2" t="s">
        <v>64</v>
      </c>
      <c r="L100" s="3">
        <v>100</v>
      </c>
      <c r="M100" s="3">
        <v>45</v>
      </c>
      <c r="N100" s="2" t="s">
        <v>172</v>
      </c>
      <c r="O100" s="2" t="s">
        <v>173</v>
      </c>
      <c r="P100" s="2" t="s">
        <v>28</v>
      </c>
      <c r="Q100" s="2" t="s">
        <v>154</v>
      </c>
      <c r="R100" s="2" t="s">
        <v>174</v>
      </c>
      <c r="S100" s="5">
        <v>1</v>
      </c>
      <c r="T100" s="3">
        <v>16</v>
      </c>
      <c r="U100" s="2" t="s">
        <v>31</v>
      </c>
      <c r="V100" s="3">
        <v>16</v>
      </c>
      <c r="W100" s="2" t="s">
        <v>31</v>
      </c>
      <c r="X100" s="15"/>
      <c r="Y100" s="16"/>
      <c r="Z100" s="15"/>
      <c r="AA100" s="16"/>
      <c r="AB100" s="16"/>
      <c r="AC100" s="16"/>
      <c r="AD100" s="15"/>
    </row>
    <row r="101" spans="1:30" x14ac:dyDescent="0.15">
      <c r="A101" s="4">
        <v>2016</v>
      </c>
      <c r="B101" s="2" t="s">
        <v>168</v>
      </c>
      <c r="C101" s="2" t="s">
        <v>169</v>
      </c>
      <c r="D101" s="2" t="s">
        <v>1379</v>
      </c>
      <c r="E101" s="2" t="s">
        <v>2272</v>
      </c>
      <c r="F101" s="5">
        <v>0.5</v>
      </c>
      <c r="G101" s="2" t="s">
        <v>170</v>
      </c>
      <c r="H101" s="2" t="s">
        <v>175</v>
      </c>
      <c r="I101" s="2" t="s">
        <v>63</v>
      </c>
      <c r="J101" s="2" t="s">
        <v>60</v>
      </c>
      <c r="K101" s="2" t="s">
        <v>102</v>
      </c>
      <c r="L101" s="3">
        <v>120</v>
      </c>
      <c r="M101" s="3">
        <v>36</v>
      </c>
      <c r="N101" s="2" t="s">
        <v>172</v>
      </c>
      <c r="O101" s="2" t="s">
        <v>173</v>
      </c>
      <c r="P101" s="2" t="s">
        <v>28</v>
      </c>
      <c r="Q101" s="2" t="s">
        <v>151</v>
      </c>
      <c r="R101" s="2" t="s">
        <v>176</v>
      </c>
      <c r="S101" s="5">
        <v>1</v>
      </c>
      <c r="T101" s="3">
        <v>16</v>
      </c>
      <c r="U101" s="2" t="s">
        <v>31</v>
      </c>
      <c r="V101" s="3">
        <v>16</v>
      </c>
      <c r="W101" s="2" t="s">
        <v>31</v>
      </c>
      <c r="X101" s="15"/>
      <c r="Y101" s="16"/>
      <c r="Z101" s="15"/>
      <c r="AA101" s="16"/>
      <c r="AB101" s="16"/>
      <c r="AC101" s="16"/>
      <c r="AD101" s="15"/>
    </row>
    <row r="102" spans="1:30" x14ac:dyDescent="0.15">
      <c r="A102" s="4">
        <v>2015</v>
      </c>
      <c r="B102" s="2" t="s">
        <v>248</v>
      </c>
      <c r="C102" s="2" t="s">
        <v>249</v>
      </c>
      <c r="D102" s="2" t="s">
        <v>1379</v>
      </c>
      <c r="E102" s="7" t="s">
        <v>2272</v>
      </c>
      <c r="F102" s="5">
        <v>0.5</v>
      </c>
      <c r="G102" s="2" t="s">
        <v>170</v>
      </c>
      <c r="H102" s="2" t="s">
        <v>252</v>
      </c>
      <c r="I102" s="2" t="s">
        <v>63</v>
      </c>
      <c r="J102" s="2" t="s">
        <v>60</v>
      </c>
      <c r="K102" s="2" t="s">
        <v>61</v>
      </c>
      <c r="L102" s="3">
        <v>37</v>
      </c>
      <c r="M102" s="3">
        <v>12</v>
      </c>
      <c r="N102" s="2" t="s">
        <v>29</v>
      </c>
      <c r="O102" s="2" t="s">
        <v>29</v>
      </c>
      <c r="P102" s="2" t="s">
        <v>28</v>
      </c>
      <c r="Q102" s="2" t="s">
        <v>233</v>
      </c>
      <c r="R102" s="2" t="s">
        <v>253</v>
      </c>
      <c r="S102" s="5">
        <v>1</v>
      </c>
      <c r="T102" s="3">
        <v>16</v>
      </c>
      <c r="U102" s="2" t="s">
        <v>31</v>
      </c>
      <c r="V102" s="3">
        <v>16</v>
      </c>
      <c r="W102" s="2" t="s">
        <v>31</v>
      </c>
      <c r="X102" s="15"/>
      <c r="Y102" s="16"/>
      <c r="Z102" s="15"/>
      <c r="AA102" s="16"/>
      <c r="AB102" s="16"/>
      <c r="AC102" s="16"/>
      <c r="AD102" s="15"/>
    </row>
    <row r="103" spans="1:30" x14ac:dyDescent="0.15">
      <c r="A103" s="4">
        <v>2015</v>
      </c>
      <c r="B103" s="2" t="s">
        <v>248</v>
      </c>
      <c r="C103" s="2" t="s">
        <v>249</v>
      </c>
      <c r="D103" s="2" t="s">
        <v>1379</v>
      </c>
      <c r="E103" s="7" t="s">
        <v>2272</v>
      </c>
      <c r="F103" s="5">
        <v>0.5</v>
      </c>
      <c r="G103" s="2" t="s">
        <v>170</v>
      </c>
      <c r="H103" s="2" t="s">
        <v>254</v>
      </c>
      <c r="I103" s="2" t="s">
        <v>255</v>
      </c>
      <c r="J103" s="2" t="s">
        <v>60</v>
      </c>
      <c r="K103" s="2" t="s">
        <v>61</v>
      </c>
      <c r="L103" s="3">
        <v>75</v>
      </c>
      <c r="M103" s="3">
        <v>35</v>
      </c>
      <c r="N103" s="2" t="s">
        <v>29</v>
      </c>
      <c r="O103" s="2" t="s">
        <v>29</v>
      </c>
      <c r="P103" s="2" t="s">
        <v>28</v>
      </c>
      <c r="Q103" s="2" t="s">
        <v>76</v>
      </c>
      <c r="R103" s="2" t="s">
        <v>256</v>
      </c>
      <c r="S103" s="5">
        <v>1</v>
      </c>
      <c r="T103" s="3">
        <v>16</v>
      </c>
      <c r="U103" s="2" t="s">
        <v>31</v>
      </c>
      <c r="V103" s="3">
        <v>16</v>
      </c>
      <c r="W103" s="2" t="s">
        <v>31</v>
      </c>
      <c r="X103" s="15"/>
      <c r="Y103" s="16"/>
      <c r="Z103" s="15"/>
      <c r="AA103" s="16"/>
      <c r="AB103" s="16"/>
      <c r="AC103" s="16"/>
      <c r="AD103" s="15"/>
    </row>
    <row r="104" spans="1:30" x14ac:dyDescent="0.15">
      <c r="A104" s="4">
        <v>2016</v>
      </c>
      <c r="B104" s="2" t="s">
        <v>168</v>
      </c>
      <c r="C104" s="2" t="s">
        <v>169</v>
      </c>
      <c r="D104" s="2" t="s">
        <v>1379</v>
      </c>
      <c r="E104" s="2" t="s">
        <v>2272</v>
      </c>
      <c r="F104" s="5">
        <v>0.5</v>
      </c>
      <c r="G104" s="2" t="s">
        <v>170</v>
      </c>
      <c r="H104" s="2" t="s">
        <v>177</v>
      </c>
      <c r="I104" s="2" t="s">
        <v>59</v>
      </c>
      <c r="J104" s="2" t="s">
        <v>60</v>
      </c>
      <c r="K104" s="2" t="s">
        <v>178</v>
      </c>
      <c r="L104" s="3">
        <v>230</v>
      </c>
      <c r="M104" s="3">
        <v>45</v>
      </c>
      <c r="N104" s="2" t="s">
        <v>172</v>
      </c>
      <c r="O104" s="2" t="s">
        <v>173</v>
      </c>
      <c r="P104" s="2" t="s">
        <v>28</v>
      </c>
      <c r="Q104" s="2" t="s">
        <v>166</v>
      </c>
      <c r="R104" s="2" t="s">
        <v>179</v>
      </c>
      <c r="S104" s="5">
        <v>1</v>
      </c>
      <c r="T104" s="3">
        <v>16</v>
      </c>
      <c r="U104" s="2" t="s">
        <v>31</v>
      </c>
      <c r="V104" s="3">
        <v>16</v>
      </c>
      <c r="W104" s="2" t="s">
        <v>31</v>
      </c>
      <c r="X104" s="15"/>
      <c r="Y104" s="16"/>
      <c r="Z104" s="15"/>
      <c r="AA104" s="16"/>
      <c r="AB104" s="16"/>
      <c r="AC104" s="16"/>
      <c r="AD104" s="15"/>
    </row>
    <row r="105" spans="1:30" x14ac:dyDescent="0.15">
      <c r="A105" s="4">
        <v>2016</v>
      </c>
      <c r="B105" s="2" t="s">
        <v>168</v>
      </c>
      <c r="C105" s="2" t="s">
        <v>169</v>
      </c>
      <c r="D105" s="2" t="s">
        <v>1379</v>
      </c>
      <c r="E105" s="2" t="s">
        <v>2272</v>
      </c>
      <c r="F105" s="5">
        <v>0.5</v>
      </c>
      <c r="G105" s="2" t="s">
        <v>170</v>
      </c>
      <c r="H105" s="2" t="s">
        <v>180</v>
      </c>
      <c r="I105" s="2" t="s">
        <v>181</v>
      </c>
      <c r="J105" s="2" t="s">
        <v>60</v>
      </c>
      <c r="K105" s="2" t="s">
        <v>182</v>
      </c>
      <c r="L105" s="3">
        <v>150</v>
      </c>
      <c r="M105" s="3">
        <v>44</v>
      </c>
      <c r="N105" s="2" t="s">
        <v>172</v>
      </c>
      <c r="O105" s="2" t="s">
        <v>173</v>
      </c>
      <c r="P105" s="2" t="s">
        <v>28</v>
      </c>
      <c r="Q105" s="2" t="s">
        <v>159</v>
      </c>
      <c r="R105" s="2" t="s">
        <v>183</v>
      </c>
      <c r="S105" s="5">
        <v>1</v>
      </c>
      <c r="T105" s="3">
        <v>16</v>
      </c>
      <c r="U105" s="2" t="s">
        <v>31</v>
      </c>
      <c r="V105" s="3">
        <v>16</v>
      </c>
      <c r="W105" s="2" t="s">
        <v>31</v>
      </c>
      <c r="X105" s="15"/>
      <c r="Y105" s="16"/>
      <c r="Z105" s="15"/>
      <c r="AA105" s="16"/>
      <c r="AB105" s="16"/>
      <c r="AC105" s="16"/>
      <c r="AD105" s="15"/>
    </row>
    <row r="106" spans="1:30" x14ac:dyDescent="0.15">
      <c r="A106" s="4">
        <v>2015</v>
      </c>
      <c r="B106" s="2" t="s">
        <v>2104</v>
      </c>
      <c r="C106" s="2" t="s">
        <v>2105</v>
      </c>
      <c r="D106" s="2" t="s">
        <v>1380</v>
      </c>
      <c r="E106" s="7" t="s">
        <v>2272</v>
      </c>
      <c r="F106" s="5">
        <v>0.5</v>
      </c>
      <c r="G106" s="2" t="s">
        <v>342</v>
      </c>
      <c r="H106" s="2" t="s">
        <v>1992</v>
      </c>
      <c r="I106" s="2" t="s">
        <v>346</v>
      </c>
      <c r="J106" s="2" t="s">
        <v>120</v>
      </c>
      <c r="K106" s="2" t="s">
        <v>1993</v>
      </c>
      <c r="L106" s="3">
        <v>258</v>
      </c>
      <c r="M106" s="3">
        <v>96</v>
      </c>
      <c r="N106" s="2" t="s">
        <v>29</v>
      </c>
      <c r="O106" s="2" t="s">
        <v>29</v>
      </c>
      <c r="P106" s="2" t="s">
        <v>28</v>
      </c>
      <c r="Q106" s="2" t="s">
        <v>1524</v>
      </c>
      <c r="R106" s="2" t="s">
        <v>2230</v>
      </c>
      <c r="S106" s="5">
        <v>1</v>
      </c>
      <c r="T106" s="3">
        <v>16</v>
      </c>
      <c r="U106" s="2" t="s">
        <v>31</v>
      </c>
      <c r="V106" s="3">
        <v>16</v>
      </c>
      <c r="W106" s="2" t="s">
        <v>31</v>
      </c>
      <c r="X106" s="15"/>
      <c r="Y106" s="16"/>
      <c r="Z106" s="15"/>
      <c r="AA106" s="16"/>
      <c r="AB106" s="16"/>
      <c r="AC106" s="16"/>
      <c r="AD106" s="15"/>
    </row>
    <row r="107" spans="1:30" x14ac:dyDescent="0.15">
      <c r="A107" s="4">
        <v>2015</v>
      </c>
      <c r="B107" s="2" t="s">
        <v>1035</v>
      </c>
      <c r="C107" s="2" t="s">
        <v>1036</v>
      </c>
      <c r="D107" s="2" t="s">
        <v>1379</v>
      </c>
      <c r="E107" s="7" t="s">
        <v>2272</v>
      </c>
      <c r="F107" s="5">
        <v>0.5</v>
      </c>
      <c r="G107" s="2" t="s">
        <v>342</v>
      </c>
      <c r="H107" s="2" t="s">
        <v>1037</v>
      </c>
      <c r="I107" s="2" t="s">
        <v>810</v>
      </c>
      <c r="J107" s="2" t="s">
        <v>120</v>
      </c>
      <c r="K107" s="2" t="s">
        <v>1038</v>
      </c>
      <c r="L107" s="3">
        <v>54</v>
      </c>
      <c r="M107" s="3">
        <v>54</v>
      </c>
      <c r="N107" s="2" t="s">
        <v>29</v>
      </c>
      <c r="O107" s="2" t="s">
        <v>29</v>
      </c>
      <c r="P107" s="2" t="s">
        <v>28</v>
      </c>
      <c r="Q107" s="2" t="s">
        <v>260</v>
      </c>
      <c r="R107" s="2" t="s">
        <v>1039</v>
      </c>
      <c r="S107" s="5">
        <v>1</v>
      </c>
      <c r="T107" s="3">
        <v>16</v>
      </c>
      <c r="U107" s="2" t="s">
        <v>31</v>
      </c>
      <c r="V107" s="3">
        <v>16</v>
      </c>
      <c r="W107" s="2" t="s">
        <v>31</v>
      </c>
      <c r="X107" s="15"/>
      <c r="Y107" s="16"/>
      <c r="Z107" s="15"/>
      <c r="AA107" s="16"/>
      <c r="AB107" s="16"/>
      <c r="AC107" s="16"/>
      <c r="AD107" s="15"/>
    </row>
    <row r="108" spans="1:30" x14ac:dyDescent="0.15">
      <c r="A108" s="4">
        <v>2015</v>
      </c>
      <c r="B108" s="2" t="s">
        <v>1125</v>
      </c>
      <c r="C108" s="2" t="s">
        <v>1126</v>
      </c>
      <c r="D108" s="2" t="s">
        <v>1379</v>
      </c>
      <c r="E108" s="7" t="s">
        <v>2272</v>
      </c>
      <c r="F108" s="5">
        <v>0.5</v>
      </c>
      <c r="G108" s="2" t="s">
        <v>342</v>
      </c>
      <c r="H108" s="2" t="s">
        <v>1127</v>
      </c>
      <c r="I108" s="2" t="s">
        <v>346</v>
      </c>
      <c r="J108" s="2" t="s">
        <v>120</v>
      </c>
      <c r="K108" s="2" t="s">
        <v>1050</v>
      </c>
      <c r="L108" s="3">
        <v>32</v>
      </c>
      <c r="M108" s="3">
        <v>49</v>
      </c>
      <c r="N108" s="2" t="s">
        <v>29</v>
      </c>
      <c r="O108" s="2" t="s">
        <v>29</v>
      </c>
      <c r="P108" s="2" t="s">
        <v>28</v>
      </c>
      <c r="Q108" s="2" t="s">
        <v>860</v>
      </c>
      <c r="R108" s="2" t="s">
        <v>1128</v>
      </c>
      <c r="S108" s="5">
        <v>1</v>
      </c>
      <c r="T108" s="3">
        <v>16</v>
      </c>
      <c r="U108" s="2" t="s">
        <v>31</v>
      </c>
      <c r="V108" s="3">
        <v>16</v>
      </c>
      <c r="W108" s="2" t="s">
        <v>31</v>
      </c>
      <c r="X108" s="15"/>
      <c r="Y108" s="16"/>
      <c r="Z108" s="15"/>
      <c r="AA108" s="16"/>
      <c r="AB108" s="16"/>
      <c r="AC108" s="16"/>
      <c r="AD108" s="15"/>
    </row>
    <row r="109" spans="1:30" x14ac:dyDescent="0.15">
      <c r="A109" s="4">
        <v>2015</v>
      </c>
      <c r="B109" s="2" t="s">
        <v>1125</v>
      </c>
      <c r="C109" s="2" t="s">
        <v>1126</v>
      </c>
      <c r="D109" s="2" t="s">
        <v>1379</v>
      </c>
      <c r="E109" s="7" t="s">
        <v>2272</v>
      </c>
      <c r="F109" s="5">
        <v>0.5</v>
      </c>
      <c r="G109" s="2" t="s">
        <v>342</v>
      </c>
      <c r="H109" s="2" t="s">
        <v>1129</v>
      </c>
      <c r="I109" s="2" t="s">
        <v>119</v>
      </c>
      <c r="J109" s="2" t="s">
        <v>120</v>
      </c>
      <c r="K109" s="2" t="s">
        <v>121</v>
      </c>
      <c r="L109" s="3">
        <v>43</v>
      </c>
      <c r="M109" s="3">
        <v>12</v>
      </c>
      <c r="N109" s="2" t="s">
        <v>29</v>
      </c>
      <c r="O109" s="2" t="s">
        <v>29</v>
      </c>
      <c r="P109" s="2" t="s">
        <v>28</v>
      </c>
      <c r="Q109" s="2" t="s">
        <v>82</v>
      </c>
      <c r="R109" s="2" t="s">
        <v>1130</v>
      </c>
      <c r="S109" s="5">
        <v>1</v>
      </c>
      <c r="T109" s="3">
        <v>16</v>
      </c>
      <c r="U109" s="2" t="s">
        <v>31</v>
      </c>
      <c r="V109" s="3">
        <v>16</v>
      </c>
      <c r="W109" s="2" t="s">
        <v>31</v>
      </c>
      <c r="X109" s="15"/>
      <c r="Y109" s="16"/>
      <c r="Z109" s="15"/>
      <c r="AA109" s="16"/>
      <c r="AB109" s="16"/>
      <c r="AC109" s="16"/>
      <c r="AD109" s="15"/>
    </row>
    <row r="110" spans="1:30" x14ac:dyDescent="0.15">
      <c r="A110" s="4">
        <v>2015</v>
      </c>
      <c r="B110" s="2" t="s">
        <v>1102</v>
      </c>
      <c r="C110" s="2" t="s">
        <v>1103</v>
      </c>
      <c r="D110" s="2" t="s">
        <v>1379</v>
      </c>
      <c r="E110" s="7" t="s">
        <v>2272</v>
      </c>
      <c r="F110" s="5">
        <v>0.5</v>
      </c>
      <c r="G110" s="2" t="s">
        <v>342</v>
      </c>
      <c r="H110" s="2" t="s">
        <v>1104</v>
      </c>
      <c r="I110" s="2" t="s">
        <v>119</v>
      </c>
      <c r="J110" s="2" t="s">
        <v>120</v>
      </c>
      <c r="K110" s="2" t="s">
        <v>121</v>
      </c>
      <c r="L110" s="3">
        <v>47</v>
      </c>
      <c r="M110" s="3">
        <v>30</v>
      </c>
      <c r="N110" s="2" t="s">
        <v>29</v>
      </c>
      <c r="O110" s="2" t="s">
        <v>29</v>
      </c>
      <c r="P110" s="2" t="s">
        <v>28</v>
      </c>
      <c r="Q110" s="2" t="s">
        <v>82</v>
      </c>
      <c r="R110" s="2" t="s">
        <v>1105</v>
      </c>
      <c r="S110" s="5">
        <v>1</v>
      </c>
      <c r="T110" s="3">
        <v>16</v>
      </c>
      <c r="U110" s="2" t="s">
        <v>31</v>
      </c>
      <c r="V110" s="3">
        <v>16</v>
      </c>
      <c r="W110" s="2" t="s">
        <v>31</v>
      </c>
      <c r="X110" s="15"/>
      <c r="Y110" s="16"/>
      <c r="Z110" s="15"/>
      <c r="AA110" s="16"/>
      <c r="AB110" s="16"/>
      <c r="AC110" s="16"/>
      <c r="AD110" s="15"/>
    </row>
    <row r="111" spans="1:30" x14ac:dyDescent="0.15">
      <c r="A111" s="4">
        <v>2015</v>
      </c>
      <c r="B111" s="2" t="s">
        <v>1125</v>
      </c>
      <c r="C111" s="2" t="s">
        <v>1126</v>
      </c>
      <c r="D111" s="2" t="s">
        <v>1379</v>
      </c>
      <c r="E111" s="7" t="s">
        <v>2272</v>
      </c>
      <c r="F111" s="5">
        <v>0.5</v>
      </c>
      <c r="G111" s="2" t="s">
        <v>342</v>
      </c>
      <c r="H111" s="2" t="s">
        <v>1131</v>
      </c>
      <c r="I111" s="2" t="s">
        <v>119</v>
      </c>
      <c r="J111" s="2" t="s">
        <v>120</v>
      </c>
      <c r="K111" s="2" t="s">
        <v>1045</v>
      </c>
      <c r="L111" s="3">
        <v>78</v>
      </c>
      <c r="M111" s="3">
        <v>12</v>
      </c>
      <c r="N111" s="2" t="s">
        <v>29</v>
      </c>
      <c r="O111" s="2" t="s">
        <v>29</v>
      </c>
      <c r="P111" s="2" t="s">
        <v>28</v>
      </c>
      <c r="Q111" s="2" t="s">
        <v>76</v>
      </c>
      <c r="R111" s="2" t="s">
        <v>1132</v>
      </c>
      <c r="S111" s="5">
        <v>1</v>
      </c>
      <c r="T111" s="3">
        <v>16</v>
      </c>
      <c r="U111" s="2" t="s">
        <v>31</v>
      </c>
      <c r="V111" s="3">
        <v>16</v>
      </c>
      <c r="W111" s="2" t="s">
        <v>31</v>
      </c>
      <c r="X111" s="15"/>
      <c r="Y111" s="16"/>
      <c r="Z111" s="15"/>
      <c r="AA111" s="16"/>
      <c r="AB111" s="16"/>
      <c r="AC111" s="16"/>
      <c r="AD111" s="15"/>
    </row>
    <row r="112" spans="1:30" x14ac:dyDescent="0.15">
      <c r="A112" s="4">
        <v>2015</v>
      </c>
      <c r="B112" s="2" t="s">
        <v>2104</v>
      </c>
      <c r="C112" s="2" t="s">
        <v>2105</v>
      </c>
      <c r="D112" s="2" t="s">
        <v>1380</v>
      </c>
      <c r="E112" s="7" t="s">
        <v>2272</v>
      </c>
      <c r="F112" s="5">
        <v>0.5</v>
      </c>
      <c r="G112" s="2" t="s">
        <v>342</v>
      </c>
      <c r="H112" s="2" t="s">
        <v>1823</v>
      </c>
      <c r="I112" s="2" t="s">
        <v>346</v>
      </c>
      <c r="J112" s="2" t="s">
        <v>120</v>
      </c>
      <c r="K112" s="2" t="s">
        <v>121</v>
      </c>
      <c r="L112" s="3">
        <v>224</v>
      </c>
      <c r="M112" s="3">
        <v>66</v>
      </c>
      <c r="N112" s="2" t="s">
        <v>29</v>
      </c>
      <c r="O112" s="2" t="s">
        <v>29</v>
      </c>
      <c r="P112" s="2" t="s">
        <v>28</v>
      </c>
      <c r="Q112" s="2" t="s">
        <v>1860</v>
      </c>
      <c r="R112" s="2" t="s">
        <v>2106</v>
      </c>
      <c r="S112" s="5">
        <v>1</v>
      </c>
      <c r="T112" s="3">
        <v>16</v>
      </c>
      <c r="U112" s="2" t="s">
        <v>31</v>
      </c>
      <c r="V112" s="3">
        <v>16</v>
      </c>
      <c r="W112" s="2" t="s">
        <v>31</v>
      </c>
      <c r="X112" s="15"/>
      <c r="Y112" s="16"/>
      <c r="Z112" s="15"/>
      <c r="AA112" s="16"/>
      <c r="AB112" s="16"/>
      <c r="AC112" s="16"/>
      <c r="AD112" s="15"/>
    </row>
    <row r="113" spans="1:30" x14ac:dyDescent="0.15">
      <c r="A113" s="4">
        <v>2015</v>
      </c>
      <c r="B113" s="2" t="s">
        <v>1102</v>
      </c>
      <c r="C113" s="2" t="s">
        <v>1103</v>
      </c>
      <c r="D113" s="2" t="s">
        <v>1379</v>
      </c>
      <c r="E113" s="7" t="s">
        <v>2272</v>
      </c>
      <c r="F113" s="5">
        <v>0.5</v>
      </c>
      <c r="G113" s="2" t="s">
        <v>342</v>
      </c>
      <c r="H113" s="2" t="s">
        <v>1106</v>
      </c>
      <c r="I113" s="2" t="s">
        <v>810</v>
      </c>
      <c r="J113" s="2" t="s">
        <v>120</v>
      </c>
      <c r="K113" s="2" t="s">
        <v>121</v>
      </c>
      <c r="L113" s="3">
        <v>97</v>
      </c>
      <c r="M113" s="3">
        <v>19</v>
      </c>
      <c r="N113" s="2" t="s">
        <v>29</v>
      </c>
      <c r="O113" s="2" t="s">
        <v>29</v>
      </c>
      <c r="P113" s="2" t="s">
        <v>28</v>
      </c>
      <c r="Q113" s="2" t="s">
        <v>260</v>
      </c>
      <c r="R113" s="2" t="s">
        <v>1107</v>
      </c>
      <c r="S113" s="5">
        <v>1</v>
      </c>
      <c r="T113" s="3">
        <v>16</v>
      </c>
      <c r="U113" s="2" t="s">
        <v>31</v>
      </c>
      <c r="V113" s="3">
        <v>16</v>
      </c>
      <c r="W113" s="2" t="s">
        <v>31</v>
      </c>
      <c r="X113" s="15"/>
      <c r="Y113" s="16"/>
      <c r="Z113" s="15"/>
      <c r="AA113" s="16"/>
      <c r="AB113" s="16"/>
      <c r="AC113" s="16"/>
      <c r="AD113" s="15"/>
    </row>
    <row r="114" spans="1:30" x14ac:dyDescent="0.15">
      <c r="A114" s="4">
        <v>2015</v>
      </c>
      <c r="B114" s="2" t="s">
        <v>1035</v>
      </c>
      <c r="C114" s="2" t="s">
        <v>1036</v>
      </c>
      <c r="D114" s="2" t="s">
        <v>1379</v>
      </c>
      <c r="E114" s="7" t="s">
        <v>2272</v>
      </c>
      <c r="F114" s="5">
        <v>0.5</v>
      </c>
      <c r="G114" s="2" t="s">
        <v>342</v>
      </c>
      <c r="H114" s="2" t="s">
        <v>1040</v>
      </c>
      <c r="I114" s="2" t="s">
        <v>1041</v>
      </c>
      <c r="J114" s="2" t="s">
        <v>308</v>
      </c>
      <c r="K114" s="2" t="s">
        <v>1042</v>
      </c>
      <c r="L114" s="3">
        <v>43</v>
      </c>
      <c r="M114" s="3">
        <v>20</v>
      </c>
      <c r="N114" s="2" t="s">
        <v>29</v>
      </c>
      <c r="O114" s="2" t="s">
        <v>29</v>
      </c>
      <c r="P114" s="2" t="s">
        <v>28</v>
      </c>
      <c r="Q114" s="2" t="s">
        <v>82</v>
      </c>
      <c r="R114" s="2" t="s">
        <v>1043</v>
      </c>
      <c r="S114" s="5">
        <v>1</v>
      </c>
      <c r="T114" s="3">
        <v>16</v>
      </c>
      <c r="U114" s="2" t="s">
        <v>31</v>
      </c>
      <c r="V114" s="3">
        <v>16</v>
      </c>
      <c r="W114" s="2" t="s">
        <v>31</v>
      </c>
      <c r="X114" s="15"/>
      <c r="Y114" s="16"/>
      <c r="Z114" s="15"/>
      <c r="AA114" s="16"/>
      <c r="AB114" s="16"/>
      <c r="AC114" s="16"/>
      <c r="AD114" s="15"/>
    </row>
    <row r="115" spans="1:30" x14ac:dyDescent="0.15">
      <c r="A115" s="4">
        <v>2016</v>
      </c>
      <c r="B115" s="2" t="s">
        <v>2151</v>
      </c>
      <c r="C115" s="2" t="s">
        <v>2152</v>
      </c>
      <c r="D115" s="2" t="s">
        <v>1380</v>
      </c>
      <c r="E115" s="7" t="s">
        <v>2272</v>
      </c>
      <c r="F115" s="5">
        <v>0.5</v>
      </c>
      <c r="G115" s="2" t="s">
        <v>342</v>
      </c>
      <c r="H115" s="2" t="s">
        <v>2249</v>
      </c>
      <c r="I115" s="2" t="s">
        <v>119</v>
      </c>
      <c r="J115" s="2" t="s">
        <v>120</v>
      </c>
      <c r="K115" s="2" t="s">
        <v>1050</v>
      </c>
      <c r="L115" s="3">
        <v>146</v>
      </c>
      <c r="M115" s="3">
        <v>104</v>
      </c>
      <c r="N115" s="2" t="s">
        <v>29</v>
      </c>
      <c r="O115" s="2" t="s">
        <v>29</v>
      </c>
      <c r="P115" s="2" t="s">
        <v>28</v>
      </c>
      <c r="Q115" s="2" t="s">
        <v>159</v>
      </c>
      <c r="R115" s="2" t="s">
        <v>2250</v>
      </c>
      <c r="S115" s="5">
        <v>1</v>
      </c>
      <c r="T115" s="3">
        <v>16</v>
      </c>
      <c r="U115" s="3">
        <v>2</v>
      </c>
      <c r="V115" s="3">
        <v>14</v>
      </c>
      <c r="W115" s="2" t="s">
        <v>31</v>
      </c>
      <c r="X115" s="15"/>
      <c r="Y115" s="16"/>
      <c r="Z115" s="15"/>
      <c r="AA115" s="16"/>
      <c r="AB115" s="16"/>
      <c r="AC115" s="16"/>
      <c r="AD115" s="15"/>
    </row>
    <row r="116" spans="1:30" x14ac:dyDescent="0.15">
      <c r="A116" s="4">
        <v>2015</v>
      </c>
      <c r="B116" s="2" t="s">
        <v>1035</v>
      </c>
      <c r="C116" s="2" t="s">
        <v>1036</v>
      </c>
      <c r="D116" s="2" t="s">
        <v>1379</v>
      </c>
      <c r="E116" s="7" t="s">
        <v>2272</v>
      </c>
      <c r="F116" s="5">
        <v>0.5</v>
      </c>
      <c r="G116" s="2" t="s">
        <v>342</v>
      </c>
      <c r="H116" s="2" t="s">
        <v>1044</v>
      </c>
      <c r="I116" s="2" t="s">
        <v>346</v>
      </c>
      <c r="J116" s="2" t="s">
        <v>120</v>
      </c>
      <c r="K116" s="2" t="s">
        <v>1045</v>
      </c>
      <c r="L116" s="3">
        <v>96</v>
      </c>
      <c r="M116" s="3">
        <v>50</v>
      </c>
      <c r="N116" s="2" t="s">
        <v>29</v>
      </c>
      <c r="O116" s="2" t="s">
        <v>29</v>
      </c>
      <c r="P116" s="2" t="s">
        <v>28</v>
      </c>
      <c r="Q116" s="2" t="s">
        <v>1017</v>
      </c>
      <c r="R116" s="2" t="s">
        <v>1046</v>
      </c>
      <c r="S116" s="5">
        <v>1</v>
      </c>
      <c r="T116" s="3">
        <v>16</v>
      </c>
      <c r="U116" s="2" t="s">
        <v>31</v>
      </c>
      <c r="V116" s="3">
        <v>16</v>
      </c>
      <c r="W116" s="2" t="s">
        <v>31</v>
      </c>
      <c r="X116" s="15"/>
      <c r="Y116" s="16"/>
      <c r="Z116" s="15"/>
      <c r="AA116" s="16"/>
      <c r="AB116" s="16"/>
      <c r="AC116" s="16"/>
      <c r="AD116" s="15"/>
    </row>
    <row r="117" spans="1:30" x14ac:dyDescent="0.15">
      <c r="A117" s="4">
        <v>2015</v>
      </c>
      <c r="B117" s="2" t="s">
        <v>1035</v>
      </c>
      <c r="C117" s="2" t="s">
        <v>1036</v>
      </c>
      <c r="D117" s="2" t="s">
        <v>1379</v>
      </c>
      <c r="E117" s="7" t="s">
        <v>2272</v>
      </c>
      <c r="F117" s="5">
        <v>0.5</v>
      </c>
      <c r="G117" s="2" t="s">
        <v>342</v>
      </c>
      <c r="H117" s="2" t="s">
        <v>1047</v>
      </c>
      <c r="I117" s="2" t="s">
        <v>810</v>
      </c>
      <c r="J117" s="2" t="s">
        <v>120</v>
      </c>
      <c r="K117" s="2" t="s">
        <v>121</v>
      </c>
      <c r="L117" s="3">
        <v>50</v>
      </c>
      <c r="M117" s="3">
        <v>55</v>
      </c>
      <c r="N117" s="2" t="s">
        <v>29</v>
      </c>
      <c r="O117" s="2" t="s">
        <v>29</v>
      </c>
      <c r="P117" s="2" t="s">
        <v>28</v>
      </c>
      <c r="Q117" s="2" t="s">
        <v>260</v>
      </c>
      <c r="R117" s="2" t="s">
        <v>1048</v>
      </c>
      <c r="S117" s="5">
        <v>1</v>
      </c>
      <c r="T117" s="3">
        <v>16</v>
      </c>
      <c r="U117" s="2" t="s">
        <v>31</v>
      </c>
      <c r="V117" s="3">
        <v>16</v>
      </c>
      <c r="W117" s="2" t="s">
        <v>31</v>
      </c>
      <c r="X117" s="15"/>
      <c r="Y117" s="16"/>
      <c r="Z117" s="15"/>
      <c r="AA117" s="16"/>
      <c r="AB117" s="16"/>
      <c r="AC117" s="16"/>
      <c r="AD117" s="15"/>
    </row>
    <row r="118" spans="1:30" x14ac:dyDescent="0.15">
      <c r="A118" s="4">
        <v>2015</v>
      </c>
      <c r="B118" s="2" t="s">
        <v>1125</v>
      </c>
      <c r="C118" s="2" t="s">
        <v>1126</v>
      </c>
      <c r="D118" s="2" t="s">
        <v>1379</v>
      </c>
      <c r="E118" s="7" t="s">
        <v>2272</v>
      </c>
      <c r="F118" s="5">
        <v>0.5</v>
      </c>
      <c r="G118" s="2" t="s">
        <v>342</v>
      </c>
      <c r="H118" s="2" t="s">
        <v>1133</v>
      </c>
      <c r="I118" s="2" t="s">
        <v>119</v>
      </c>
      <c r="J118" s="2" t="s">
        <v>120</v>
      </c>
      <c r="K118" s="2" t="s">
        <v>121</v>
      </c>
      <c r="L118" s="3">
        <v>43</v>
      </c>
      <c r="M118" s="3">
        <v>34</v>
      </c>
      <c r="N118" s="2" t="s">
        <v>29</v>
      </c>
      <c r="O118" s="2" t="s">
        <v>29</v>
      </c>
      <c r="P118" s="2" t="s">
        <v>28</v>
      </c>
      <c r="Q118" s="2" t="s">
        <v>391</v>
      </c>
      <c r="R118" s="2" t="s">
        <v>1134</v>
      </c>
      <c r="S118" s="5">
        <v>1</v>
      </c>
      <c r="T118" s="3">
        <v>16</v>
      </c>
      <c r="U118" s="2" t="s">
        <v>31</v>
      </c>
      <c r="V118" s="3">
        <v>16</v>
      </c>
      <c r="W118" s="2" t="s">
        <v>31</v>
      </c>
      <c r="X118" s="15"/>
      <c r="Y118" s="16"/>
      <c r="Z118" s="15"/>
      <c r="AA118" s="16"/>
      <c r="AB118" s="16"/>
      <c r="AC118" s="16"/>
      <c r="AD118" s="15"/>
    </row>
    <row r="119" spans="1:30" x14ac:dyDescent="0.15">
      <c r="A119" s="4">
        <v>2015</v>
      </c>
      <c r="B119" s="2" t="s">
        <v>1035</v>
      </c>
      <c r="C119" s="2" t="s">
        <v>1036</v>
      </c>
      <c r="D119" s="2" t="s">
        <v>1379</v>
      </c>
      <c r="E119" s="7" t="s">
        <v>2272</v>
      </c>
      <c r="F119" s="5">
        <v>0.5</v>
      </c>
      <c r="G119" s="2" t="s">
        <v>342</v>
      </c>
      <c r="H119" s="2" t="s">
        <v>1049</v>
      </c>
      <c r="I119" s="2" t="s">
        <v>346</v>
      </c>
      <c r="J119" s="2" t="s">
        <v>120</v>
      </c>
      <c r="K119" s="2" t="s">
        <v>1050</v>
      </c>
      <c r="L119" s="3">
        <v>32</v>
      </c>
      <c r="M119" s="3">
        <v>23</v>
      </c>
      <c r="N119" s="2" t="s">
        <v>29</v>
      </c>
      <c r="O119" s="2" t="s">
        <v>29</v>
      </c>
      <c r="P119" s="2" t="s">
        <v>28</v>
      </c>
      <c r="Q119" s="2" t="s">
        <v>860</v>
      </c>
      <c r="R119" s="2" t="s">
        <v>1051</v>
      </c>
      <c r="S119" s="5">
        <v>1</v>
      </c>
      <c r="T119" s="3">
        <v>16</v>
      </c>
      <c r="U119" s="2" t="s">
        <v>31</v>
      </c>
      <c r="V119" s="3">
        <v>16</v>
      </c>
      <c r="W119" s="2" t="s">
        <v>31</v>
      </c>
      <c r="X119" s="15"/>
      <c r="Y119" s="16"/>
      <c r="Z119" s="15"/>
      <c r="AA119" s="16"/>
      <c r="AB119" s="16"/>
      <c r="AC119" s="16"/>
      <c r="AD119" s="15"/>
    </row>
    <row r="120" spans="1:30" x14ac:dyDescent="0.15">
      <c r="A120" s="4">
        <v>2016</v>
      </c>
      <c r="B120" s="2" t="s">
        <v>340</v>
      </c>
      <c r="C120" s="2" t="s">
        <v>341</v>
      </c>
      <c r="D120" s="2" t="s">
        <v>1379</v>
      </c>
      <c r="E120" s="7" t="s">
        <v>2272</v>
      </c>
      <c r="F120" s="5">
        <v>0.5</v>
      </c>
      <c r="G120" s="2" t="s">
        <v>342</v>
      </c>
      <c r="H120" s="2" t="s">
        <v>343</v>
      </c>
      <c r="I120" s="2" t="s">
        <v>23</v>
      </c>
      <c r="J120" s="2" t="s">
        <v>24</v>
      </c>
      <c r="K120" s="2" t="s">
        <v>80</v>
      </c>
      <c r="L120" s="3">
        <v>230</v>
      </c>
      <c r="M120" s="3">
        <v>55</v>
      </c>
      <c r="N120" s="2" t="s">
        <v>29</v>
      </c>
      <c r="O120" s="2" t="s">
        <v>29</v>
      </c>
      <c r="P120" s="2" t="s">
        <v>28</v>
      </c>
      <c r="Q120" s="2" t="s">
        <v>166</v>
      </c>
      <c r="R120" s="2" t="s">
        <v>344</v>
      </c>
      <c r="S120" s="5">
        <v>1</v>
      </c>
      <c r="T120" s="3">
        <v>16</v>
      </c>
      <c r="U120" s="2" t="s">
        <v>31</v>
      </c>
      <c r="V120" s="3">
        <v>16</v>
      </c>
      <c r="W120" s="2" t="s">
        <v>31</v>
      </c>
      <c r="X120" s="15"/>
      <c r="Y120" s="16"/>
      <c r="Z120" s="15"/>
      <c r="AA120" s="16"/>
      <c r="AB120" s="16"/>
      <c r="AC120" s="16"/>
      <c r="AD120" s="15"/>
    </row>
    <row r="121" spans="1:30" x14ac:dyDescent="0.15">
      <c r="A121" s="4">
        <v>2015</v>
      </c>
      <c r="B121" s="2" t="s">
        <v>1125</v>
      </c>
      <c r="C121" s="2" t="s">
        <v>1126</v>
      </c>
      <c r="D121" s="2" t="s">
        <v>1379</v>
      </c>
      <c r="E121" s="7" t="s">
        <v>2272</v>
      </c>
      <c r="F121" s="5">
        <v>0.5</v>
      </c>
      <c r="G121" s="2" t="s">
        <v>342</v>
      </c>
      <c r="H121" s="2" t="s">
        <v>1135</v>
      </c>
      <c r="I121" s="2" t="s">
        <v>119</v>
      </c>
      <c r="J121" s="2" t="s">
        <v>120</v>
      </c>
      <c r="K121" s="2" t="s">
        <v>1050</v>
      </c>
      <c r="L121" s="3">
        <v>75</v>
      </c>
      <c r="M121" s="3">
        <v>50</v>
      </c>
      <c r="N121" s="2" t="s">
        <v>29</v>
      </c>
      <c r="O121" s="2" t="s">
        <v>29</v>
      </c>
      <c r="P121" s="2" t="s">
        <v>28</v>
      </c>
      <c r="Q121" s="2" t="s">
        <v>76</v>
      </c>
      <c r="R121" s="2" t="s">
        <v>1136</v>
      </c>
      <c r="S121" s="5">
        <v>1</v>
      </c>
      <c r="T121" s="3">
        <v>16</v>
      </c>
      <c r="U121" s="2" t="s">
        <v>31</v>
      </c>
      <c r="V121" s="3">
        <v>16</v>
      </c>
      <c r="W121" s="2" t="s">
        <v>31</v>
      </c>
      <c r="X121" s="15"/>
      <c r="Y121" s="16"/>
      <c r="Z121" s="15"/>
      <c r="AA121" s="16"/>
      <c r="AB121" s="16"/>
      <c r="AC121" s="16"/>
      <c r="AD121" s="15"/>
    </row>
    <row r="122" spans="1:30" x14ac:dyDescent="0.15">
      <c r="A122" s="4">
        <v>2016</v>
      </c>
      <c r="B122" s="2" t="s">
        <v>340</v>
      </c>
      <c r="C122" s="2" t="s">
        <v>341</v>
      </c>
      <c r="D122" s="2" t="s">
        <v>1379</v>
      </c>
      <c r="E122" s="7" t="s">
        <v>2272</v>
      </c>
      <c r="F122" s="5">
        <v>0.5</v>
      </c>
      <c r="G122" s="2" t="s">
        <v>342</v>
      </c>
      <c r="H122" s="2" t="s">
        <v>345</v>
      </c>
      <c r="I122" s="2" t="s">
        <v>346</v>
      </c>
      <c r="J122" s="2" t="s">
        <v>120</v>
      </c>
      <c r="K122" s="2" t="s">
        <v>347</v>
      </c>
      <c r="L122" s="3">
        <v>200</v>
      </c>
      <c r="M122" s="3">
        <v>56</v>
      </c>
      <c r="N122" s="2" t="s">
        <v>29</v>
      </c>
      <c r="O122" s="2" t="s">
        <v>29</v>
      </c>
      <c r="P122" s="2" t="s">
        <v>28</v>
      </c>
      <c r="Q122" s="2" t="s">
        <v>318</v>
      </c>
      <c r="R122" s="2" t="s">
        <v>348</v>
      </c>
      <c r="S122" s="5">
        <v>1</v>
      </c>
      <c r="T122" s="3">
        <v>16</v>
      </c>
      <c r="U122" s="2" t="s">
        <v>31</v>
      </c>
      <c r="V122" s="3">
        <v>16</v>
      </c>
      <c r="W122" s="2" t="s">
        <v>31</v>
      </c>
      <c r="X122" s="15"/>
      <c r="Y122" s="16"/>
      <c r="Z122" s="15"/>
      <c r="AA122" s="16"/>
      <c r="AB122" s="16"/>
      <c r="AC122" s="16"/>
      <c r="AD122" s="15"/>
    </row>
    <row r="123" spans="1:30" x14ac:dyDescent="0.15">
      <c r="A123" s="4">
        <v>2015</v>
      </c>
      <c r="B123" s="2" t="s">
        <v>2104</v>
      </c>
      <c r="C123" s="2" t="s">
        <v>2105</v>
      </c>
      <c r="D123" s="2" t="s">
        <v>1380</v>
      </c>
      <c r="E123" s="7" t="s">
        <v>2272</v>
      </c>
      <c r="F123" s="5">
        <v>0.5</v>
      </c>
      <c r="G123" s="2" t="s">
        <v>342</v>
      </c>
      <c r="H123" s="2" t="s">
        <v>345</v>
      </c>
      <c r="I123" s="2" t="s">
        <v>346</v>
      </c>
      <c r="J123" s="2" t="s">
        <v>120</v>
      </c>
      <c r="K123" s="2" t="s">
        <v>347</v>
      </c>
      <c r="L123" s="3">
        <v>171</v>
      </c>
      <c r="M123" s="3">
        <v>87</v>
      </c>
      <c r="N123" s="2" t="s">
        <v>29</v>
      </c>
      <c r="O123" s="2" t="s">
        <v>29</v>
      </c>
      <c r="P123" s="2" t="s">
        <v>28</v>
      </c>
      <c r="Q123" s="2" t="s">
        <v>1543</v>
      </c>
      <c r="R123" s="2" t="s">
        <v>2182</v>
      </c>
      <c r="S123" s="5">
        <v>1</v>
      </c>
      <c r="T123" s="3">
        <v>16</v>
      </c>
      <c r="U123" s="2" t="s">
        <v>31</v>
      </c>
      <c r="V123" s="3">
        <v>16</v>
      </c>
      <c r="W123" s="2" t="s">
        <v>31</v>
      </c>
      <c r="X123" s="15"/>
      <c r="Y123" s="16"/>
      <c r="Z123" s="15"/>
      <c r="AA123" s="16"/>
      <c r="AB123" s="16"/>
      <c r="AC123" s="16"/>
      <c r="AD123" s="15"/>
    </row>
    <row r="124" spans="1:30" x14ac:dyDescent="0.15">
      <c r="A124" s="4">
        <v>2016</v>
      </c>
      <c r="B124" s="2" t="s">
        <v>340</v>
      </c>
      <c r="C124" s="2" t="s">
        <v>341</v>
      </c>
      <c r="D124" s="2" t="s">
        <v>1379</v>
      </c>
      <c r="E124" s="7" t="s">
        <v>2272</v>
      </c>
      <c r="F124" s="5">
        <v>0.5</v>
      </c>
      <c r="G124" s="2" t="s">
        <v>342</v>
      </c>
      <c r="H124" s="2" t="s">
        <v>349</v>
      </c>
      <c r="I124" s="2" t="s">
        <v>119</v>
      </c>
      <c r="J124" s="2" t="s">
        <v>308</v>
      </c>
      <c r="K124" s="2" t="s">
        <v>350</v>
      </c>
      <c r="L124" s="3">
        <v>170</v>
      </c>
      <c r="M124" s="3">
        <v>46</v>
      </c>
      <c r="N124" s="2" t="s">
        <v>29</v>
      </c>
      <c r="O124" s="2" t="s">
        <v>29</v>
      </c>
      <c r="P124" s="2" t="s">
        <v>28</v>
      </c>
      <c r="Q124" s="2" t="s">
        <v>322</v>
      </c>
      <c r="R124" s="2" t="s">
        <v>351</v>
      </c>
      <c r="S124" s="5">
        <v>1</v>
      </c>
      <c r="T124" s="3">
        <v>16</v>
      </c>
      <c r="U124" s="2" t="s">
        <v>31</v>
      </c>
      <c r="V124" s="3">
        <v>16</v>
      </c>
      <c r="W124" s="2" t="s">
        <v>31</v>
      </c>
      <c r="X124" s="15"/>
      <c r="Y124" s="16"/>
      <c r="Z124" s="15"/>
      <c r="AA124" s="16"/>
      <c r="AB124" s="16"/>
      <c r="AC124" s="16"/>
      <c r="AD124" s="15"/>
    </row>
    <row r="125" spans="1:30" x14ac:dyDescent="0.15">
      <c r="A125" s="4">
        <v>2016</v>
      </c>
      <c r="B125" s="2" t="s">
        <v>2151</v>
      </c>
      <c r="C125" s="2" t="s">
        <v>2152</v>
      </c>
      <c r="D125" s="2" t="s">
        <v>1380</v>
      </c>
      <c r="E125" s="7" t="s">
        <v>2272</v>
      </c>
      <c r="F125" s="5">
        <v>0.5</v>
      </c>
      <c r="G125" s="2" t="s">
        <v>342</v>
      </c>
      <c r="H125" s="2" t="s">
        <v>2153</v>
      </c>
      <c r="I125" s="2" t="s">
        <v>119</v>
      </c>
      <c r="J125" s="2" t="s">
        <v>120</v>
      </c>
      <c r="K125" s="2" t="s">
        <v>1038</v>
      </c>
      <c r="L125" s="3">
        <v>265</v>
      </c>
      <c r="M125" s="3">
        <v>76</v>
      </c>
      <c r="N125" s="2" t="s">
        <v>29</v>
      </c>
      <c r="O125" s="2" t="s">
        <v>29</v>
      </c>
      <c r="P125" s="2" t="s">
        <v>28</v>
      </c>
      <c r="Q125" s="2" t="s">
        <v>2154</v>
      </c>
      <c r="R125" s="2" t="s">
        <v>2155</v>
      </c>
      <c r="S125" s="5">
        <v>1</v>
      </c>
      <c r="T125" s="3">
        <v>16</v>
      </c>
      <c r="U125" s="3">
        <v>2</v>
      </c>
      <c r="V125" s="3">
        <v>14</v>
      </c>
      <c r="W125" s="2" t="s">
        <v>31</v>
      </c>
      <c r="X125" s="15"/>
      <c r="Y125" s="16"/>
      <c r="Z125" s="15"/>
      <c r="AA125" s="16"/>
      <c r="AB125" s="16"/>
      <c r="AC125" s="16"/>
      <c r="AD125" s="15"/>
    </row>
    <row r="126" spans="1:30" x14ac:dyDescent="0.15">
      <c r="A126" s="4">
        <v>2016</v>
      </c>
      <c r="B126" s="2" t="s">
        <v>1634</v>
      </c>
      <c r="C126" s="2" t="s">
        <v>1635</v>
      </c>
      <c r="D126" s="2" t="s">
        <v>1380</v>
      </c>
      <c r="E126" s="7" t="s">
        <v>2272</v>
      </c>
      <c r="F126" s="5">
        <v>6</v>
      </c>
      <c r="G126" s="2" t="s">
        <v>1158</v>
      </c>
      <c r="H126" s="2" t="s">
        <v>1159</v>
      </c>
      <c r="I126" s="2" t="s">
        <v>41</v>
      </c>
      <c r="J126" s="2" t="s">
        <v>24</v>
      </c>
      <c r="K126" s="2" t="s">
        <v>45</v>
      </c>
      <c r="L126" s="3">
        <v>100</v>
      </c>
      <c r="M126" s="3">
        <v>29</v>
      </c>
      <c r="N126" s="2" t="s">
        <v>29</v>
      </c>
      <c r="O126" s="2" t="s">
        <v>29</v>
      </c>
      <c r="P126" s="2" t="s">
        <v>28</v>
      </c>
      <c r="Q126" s="2" t="s">
        <v>29</v>
      </c>
      <c r="R126" s="2" t="s">
        <v>1636</v>
      </c>
      <c r="S126" s="5">
        <v>1</v>
      </c>
      <c r="T126" s="3">
        <v>192</v>
      </c>
      <c r="U126" s="3">
        <v>48</v>
      </c>
      <c r="V126" s="3">
        <v>144</v>
      </c>
      <c r="W126" s="2" t="s">
        <v>29</v>
      </c>
      <c r="X126" s="15"/>
      <c r="Y126" s="16"/>
      <c r="Z126" s="15"/>
      <c r="AA126" s="16"/>
      <c r="AB126" s="16"/>
      <c r="AC126" s="16"/>
      <c r="AD126" s="15"/>
    </row>
    <row r="127" spans="1:30" x14ac:dyDescent="0.15">
      <c r="A127" s="4">
        <v>2014</v>
      </c>
      <c r="B127" s="2" t="s">
        <v>1680</v>
      </c>
      <c r="C127" s="2" t="s">
        <v>1681</v>
      </c>
      <c r="D127" s="2" t="s">
        <v>1380</v>
      </c>
      <c r="E127" s="7" t="s">
        <v>2272</v>
      </c>
      <c r="F127" s="5">
        <v>0.5</v>
      </c>
      <c r="G127" s="2" t="s">
        <v>278</v>
      </c>
      <c r="H127" s="2" t="s">
        <v>279</v>
      </c>
      <c r="I127" s="2" t="s">
        <v>41</v>
      </c>
      <c r="J127" s="2" t="s">
        <v>24</v>
      </c>
      <c r="K127" s="2" t="s">
        <v>80</v>
      </c>
      <c r="L127" s="3">
        <v>32</v>
      </c>
      <c r="M127" s="3">
        <v>30</v>
      </c>
      <c r="N127" s="2" t="s">
        <v>29</v>
      </c>
      <c r="O127" s="2" t="s">
        <v>29</v>
      </c>
      <c r="P127" s="2" t="s">
        <v>28</v>
      </c>
      <c r="Q127" s="2" t="s">
        <v>1355</v>
      </c>
      <c r="R127" s="2" t="s">
        <v>1682</v>
      </c>
      <c r="S127" s="5">
        <v>1</v>
      </c>
      <c r="T127" s="3">
        <v>16</v>
      </c>
      <c r="U127" s="3">
        <v>2</v>
      </c>
      <c r="V127" s="3">
        <v>14</v>
      </c>
      <c r="W127" s="2" t="s">
        <v>31</v>
      </c>
      <c r="X127" s="15"/>
      <c r="Y127" s="16"/>
      <c r="Z127" s="15"/>
      <c r="AA127" s="16"/>
      <c r="AB127" s="16"/>
      <c r="AC127" s="16"/>
      <c r="AD127" s="15"/>
    </row>
    <row r="128" spans="1:30" x14ac:dyDescent="0.15">
      <c r="A128" s="4">
        <v>2015</v>
      </c>
      <c r="B128" s="2" t="s">
        <v>1171</v>
      </c>
      <c r="C128" s="2" t="s">
        <v>1172</v>
      </c>
      <c r="D128" s="2" t="s">
        <v>1379</v>
      </c>
      <c r="E128" s="7" t="s">
        <v>2272</v>
      </c>
      <c r="F128" s="5">
        <v>0.5</v>
      </c>
      <c r="G128" s="2" t="s">
        <v>395</v>
      </c>
      <c r="H128" s="2" t="s">
        <v>1173</v>
      </c>
      <c r="I128" s="2" t="s">
        <v>59</v>
      </c>
      <c r="J128" s="2" t="s">
        <v>60</v>
      </c>
      <c r="K128" s="2" t="s">
        <v>553</v>
      </c>
      <c r="L128" s="3">
        <v>20</v>
      </c>
      <c r="M128" s="3">
        <v>22</v>
      </c>
      <c r="N128" s="2" t="s">
        <v>29</v>
      </c>
      <c r="O128" s="2" t="s">
        <v>29</v>
      </c>
      <c r="P128" s="2" t="s">
        <v>28</v>
      </c>
      <c r="Q128" s="2" t="s">
        <v>391</v>
      </c>
      <c r="R128" s="2" t="s">
        <v>1174</v>
      </c>
      <c r="S128" s="5">
        <v>1</v>
      </c>
      <c r="T128" s="3">
        <v>16</v>
      </c>
      <c r="U128" s="2" t="s">
        <v>31</v>
      </c>
      <c r="V128" s="3">
        <v>16</v>
      </c>
      <c r="W128" s="2" t="s">
        <v>31</v>
      </c>
      <c r="X128" s="15"/>
      <c r="Y128" s="16"/>
      <c r="Z128" s="15"/>
      <c r="AA128" s="16"/>
      <c r="AB128" s="16"/>
      <c r="AC128" s="16"/>
      <c r="AD128" s="15"/>
    </row>
    <row r="129" spans="1:30" x14ac:dyDescent="0.15">
      <c r="A129" s="4">
        <v>2015</v>
      </c>
      <c r="B129" s="2" t="s">
        <v>976</v>
      </c>
      <c r="C129" s="2" t="s">
        <v>977</v>
      </c>
      <c r="D129" s="2" t="s">
        <v>1379</v>
      </c>
      <c r="E129" s="7" t="s">
        <v>2272</v>
      </c>
      <c r="F129" s="5">
        <v>0.5</v>
      </c>
      <c r="G129" s="2" t="s">
        <v>395</v>
      </c>
      <c r="H129" s="2" t="s">
        <v>978</v>
      </c>
      <c r="I129" s="2" t="s">
        <v>181</v>
      </c>
      <c r="J129" s="2" t="s">
        <v>60</v>
      </c>
      <c r="K129" s="2" t="s">
        <v>338</v>
      </c>
      <c r="L129" s="3">
        <v>43</v>
      </c>
      <c r="M129" s="3">
        <v>29</v>
      </c>
      <c r="N129" s="2" t="s">
        <v>29</v>
      </c>
      <c r="O129" s="2" t="s">
        <v>29</v>
      </c>
      <c r="P129" s="2" t="s">
        <v>28</v>
      </c>
      <c r="Q129" s="2" t="s">
        <v>391</v>
      </c>
      <c r="R129" s="2" t="s">
        <v>979</v>
      </c>
      <c r="S129" s="5">
        <v>1</v>
      </c>
      <c r="T129" s="3">
        <v>16</v>
      </c>
      <c r="U129" s="2" t="s">
        <v>31</v>
      </c>
      <c r="V129" s="3">
        <v>16</v>
      </c>
      <c r="W129" s="2" t="s">
        <v>31</v>
      </c>
      <c r="X129" s="15"/>
      <c r="Y129" s="16"/>
      <c r="Z129" s="15"/>
      <c r="AA129" s="16"/>
      <c r="AB129" s="16"/>
      <c r="AC129" s="16"/>
      <c r="AD129" s="15"/>
    </row>
    <row r="130" spans="1:30" x14ac:dyDescent="0.15">
      <c r="A130" s="4">
        <v>2015</v>
      </c>
      <c r="B130" s="2" t="s">
        <v>393</v>
      </c>
      <c r="C130" s="2" t="s">
        <v>394</v>
      </c>
      <c r="D130" s="2" t="s">
        <v>1379</v>
      </c>
      <c r="E130" s="7" t="s">
        <v>2272</v>
      </c>
      <c r="F130" s="5">
        <v>0.5</v>
      </c>
      <c r="G130" s="2" t="s">
        <v>395</v>
      </c>
      <c r="H130" s="2" t="s">
        <v>396</v>
      </c>
      <c r="I130" s="2" t="s">
        <v>63</v>
      </c>
      <c r="J130" s="2" t="s">
        <v>60</v>
      </c>
      <c r="K130" s="2" t="s">
        <v>397</v>
      </c>
      <c r="L130" s="3">
        <v>43</v>
      </c>
      <c r="M130" s="3">
        <v>18</v>
      </c>
      <c r="N130" s="2" t="s">
        <v>29</v>
      </c>
      <c r="O130" s="2" t="s">
        <v>29</v>
      </c>
      <c r="P130" s="2" t="s">
        <v>28</v>
      </c>
      <c r="Q130" s="2" t="s">
        <v>391</v>
      </c>
      <c r="R130" s="2" t="s">
        <v>398</v>
      </c>
      <c r="S130" s="5">
        <v>1</v>
      </c>
      <c r="T130" s="3">
        <v>16</v>
      </c>
      <c r="U130" s="2" t="s">
        <v>31</v>
      </c>
      <c r="V130" s="3">
        <v>16</v>
      </c>
      <c r="W130" s="2" t="s">
        <v>31</v>
      </c>
      <c r="X130" s="15"/>
      <c r="Y130" s="16"/>
      <c r="Z130" s="15"/>
      <c r="AA130" s="16"/>
      <c r="AB130" s="16"/>
      <c r="AC130" s="16"/>
      <c r="AD130" s="15"/>
    </row>
    <row r="131" spans="1:30" x14ac:dyDescent="0.15">
      <c r="A131" s="4">
        <v>2015</v>
      </c>
      <c r="B131" s="2" t="s">
        <v>772</v>
      </c>
      <c r="C131" s="2" t="s">
        <v>773</v>
      </c>
      <c r="D131" s="2" t="s">
        <v>1379</v>
      </c>
      <c r="E131" s="7" t="s">
        <v>2272</v>
      </c>
      <c r="F131" s="5">
        <v>0.5</v>
      </c>
      <c r="G131" s="2" t="s">
        <v>395</v>
      </c>
      <c r="H131" s="2" t="s">
        <v>774</v>
      </c>
      <c r="I131" s="2" t="s">
        <v>63</v>
      </c>
      <c r="J131" s="2" t="s">
        <v>60</v>
      </c>
      <c r="K131" s="2" t="s">
        <v>338</v>
      </c>
      <c r="L131" s="3">
        <v>23</v>
      </c>
      <c r="M131" s="3">
        <v>20</v>
      </c>
      <c r="N131" s="2" t="s">
        <v>29</v>
      </c>
      <c r="O131" s="2" t="s">
        <v>29</v>
      </c>
      <c r="P131" s="2" t="s">
        <v>28</v>
      </c>
      <c r="Q131" s="2" t="s">
        <v>391</v>
      </c>
      <c r="R131" s="2" t="s">
        <v>775</v>
      </c>
      <c r="S131" s="5">
        <v>1</v>
      </c>
      <c r="T131" s="3">
        <v>16</v>
      </c>
      <c r="U131" s="2" t="s">
        <v>31</v>
      </c>
      <c r="V131" s="3">
        <v>16</v>
      </c>
      <c r="W131" s="2" t="s">
        <v>31</v>
      </c>
      <c r="X131" s="15"/>
      <c r="Y131" s="16"/>
      <c r="Z131" s="15"/>
      <c r="AA131" s="16"/>
      <c r="AB131" s="16"/>
      <c r="AC131" s="16"/>
      <c r="AD131" s="15"/>
    </row>
    <row r="132" spans="1:30" x14ac:dyDescent="0.15">
      <c r="A132" s="4">
        <v>2015</v>
      </c>
      <c r="B132" s="2" t="s">
        <v>772</v>
      </c>
      <c r="C132" s="2" t="s">
        <v>773</v>
      </c>
      <c r="D132" s="2" t="s">
        <v>1379</v>
      </c>
      <c r="E132" s="7" t="s">
        <v>2272</v>
      </c>
      <c r="F132" s="5">
        <v>0.5</v>
      </c>
      <c r="G132" s="2" t="s">
        <v>395</v>
      </c>
      <c r="H132" s="2" t="s">
        <v>776</v>
      </c>
      <c r="I132" s="2" t="s">
        <v>777</v>
      </c>
      <c r="J132" s="2" t="s">
        <v>60</v>
      </c>
      <c r="K132" s="2" t="s">
        <v>553</v>
      </c>
      <c r="L132" s="3">
        <v>20</v>
      </c>
      <c r="M132" s="3">
        <v>19</v>
      </c>
      <c r="N132" s="2" t="s">
        <v>29</v>
      </c>
      <c r="O132" s="2" t="s">
        <v>29</v>
      </c>
      <c r="P132" s="2" t="s">
        <v>28</v>
      </c>
      <c r="Q132" s="2" t="s">
        <v>391</v>
      </c>
      <c r="R132" s="2" t="s">
        <v>778</v>
      </c>
      <c r="S132" s="5">
        <v>1</v>
      </c>
      <c r="T132" s="3">
        <v>16</v>
      </c>
      <c r="U132" s="2" t="s">
        <v>31</v>
      </c>
      <c r="V132" s="3">
        <v>16</v>
      </c>
      <c r="W132" s="2" t="s">
        <v>31</v>
      </c>
      <c r="X132" s="15"/>
      <c r="Y132" s="16"/>
      <c r="Z132" s="15"/>
      <c r="AA132" s="16"/>
      <c r="AB132" s="16"/>
      <c r="AC132" s="16"/>
      <c r="AD132" s="15"/>
    </row>
    <row r="133" spans="1:30" x14ac:dyDescent="0.15">
      <c r="A133" s="4">
        <v>2014</v>
      </c>
      <c r="B133" s="2" t="s">
        <v>1759</v>
      </c>
      <c r="C133" s="2" t="s">
        <v>1760</v>
      </c>
      <c r="D133" s="2" t="s">
        <v>1380</v>
      </c>
      <c r="E133" s="7" t="s">
        <v>2272</v>
      </c>
      <c r="F133" s="5">
        <v>1</v>
      </c>
      <c r="G133" s="2" t="s">
        <v>1217</v>
      </c>
      <c r="H133" s="2" t="s">
        <v>1218</v>
      </c>
      <c r="I133" s="2" t="s">
        <v>23</v>
      </c>
      <c r="J133" s="2" t="s">
        <v>24</v>
      </c>
      <c r="K133" s="2" t="s">
        <v>25</v>
      </c>
      <c r="L133" s="3">
        <v>40</v>
      </c>
      <c r="M133" s="3">
        <v>40</v>
      </c>
      <c r="N133" s="2" t="s">
        <v>29</v>
      </c>
      <c r="O133" s="2" t="s">
        <v>29</v>
      </c>
      <c r="P133" s="2" t="s">
        <v>28</v>
      </c>
      <c r="Q133" s="2" t="s">
        <v>1354</v>
      </c>
      <c r="R133" s="2" t="s">
        <v>1841</v>
      </c>
      <c r="S133" s="5">
        <v>1</v>
      </c>
      <c r="T133" s="3">
        <v>32</v>
      </c>
      <c r="U133" s="3">
        <v>6</v>
      </c>
      <c r="V133" s="3">
        <v>26</v>
      </c>
      <c r="W133" s="2" t="s">
        <v>31</v>
      </c>
      <c r="X133" s="15"/>
      <c r="Y133" s="16"/>
      <c r="Z133" s="15"/>
      <c r="AA133" s="16"/>
      <c r="AB133" s="16"/>
      <c r="AC133" s="16"/>
      <c r="AD133" s="15"/>
    </row>
    <row r="134" spans="1:30" x14ac:dyDescent="0.15">
      <c r="A134" s="4">
        <v>2014</v>
      </c>
      <c r="B134" s="2" t="s">
        <v>1785</v>
      </c>
      <c r="C134" s="2" t="s">
        <v>1786</v>
      </c>
      <c r="D134" s="2" t="s">
        <v>1380</v>
      </c>
      <c r="E134" s="7" t="s">
        <v>2272</v>
      </c>
      <c r="F134" s="5">
        <v>1</v>
      </c>
      <c r="G134" s="2" t="s">
        <v>764</v>
      </c>
      <c r="H134" s="2" t="s">
        <v>765</v>
      </c>
      <c r="I134" s="2" t="s">
        <v>23</v>
      </c>
      <c r="J134" s="2" t="s">
        <v>24</v>
      </c>
      <c r="K134" s="2" t="s">
        <v>80</v>
      </c>
      <c r="L134" s="3">
        <v>38</v>
      </c>
      <c r="M134" s="3">
        <v>37</v>
      </c>
      <c r="N134" s="2" t="s">
        <v>29</v>
      </c>
      <c r="O134" s="2" t="s">
        <v>29</v>
      </c>
      <c r="P134" s="2" t="s">
        <v>28</v>
      </c>
      <c r="Q134" s="2" t="s">
        <v>1360</v>
      </c>
      <c r="R134" s="2" t="s">
        <v>1787</v>
      </c>
      <c r="S134" s="5">
        <v>1</v>
      </c>
      <c r="T134" s="3">
        <v>32</v>
      </c>
      <c r="U134" s="2" t="s">
        <v>31</v>
      </c>
      <c r="V134" s="3">
        <v>32</v>
      </c>
      <c r="W134" s="2" t="s">
        <v>31</v>
      </c>
      <c r="X134" s="15"/>
      <c r="Y134" s="16"/>
      <c r="Z134" s="15"/>
      <c r="AA134" s="16"/>
      <c r="AB134" s="16"/>
      <c r="AC134" s="16"/>
      <c r="AD134" s="15"/>
    </row>
    <row r="135" spans="1:30" x14ac:dyDescent="0.15">
      <c r="A135" s="4">
        <v>2014</v>
      </c>
      <c r="B135" s="2" t="s">
        <v>2037</v>
      </c>
      <c r="C135" s="2" t="s">
        <v>2038</v>
      </c>
      <c r="D135" s="2" t="s">
        <v>1380</v>
      </c>
      <c r="E135" s="7" t="s">
        <v>2272</v>
      </c>
      <c r="F135" s="5">
        <v>0.5</v>
      </c>
      <c r="G135" s="2" t="s">
        <v>624</v>
      </c>
      <c r="H135" s="2" t="s">
        <v>625</v>
      </c>
      <c r="I135" s="2" t="s">
        <v>23</v>
      </c>
      <c r="J135" s="2" t="s">
        <v>52</v>
      </c>
      <c r="K135" s="2" t="s">
        <v>300</v>
      </c>
      <c r="L135" s="3">
        <v>60</v>
      </c>
      <c r="M135" s="3">
        <v>64</v>
      </c>
      <c r="N135" s="2" t="s">
        <v>29</v>
      </c>
      <c r="O135" s="2" t="s">
        <v>29</v>
      </c>
      <c r="P135" s="2" t="s">
        <v>28</v>
      </c>
      <c r="Q135" s="2" t="s">
        <v>1349</v>
      </c>
      <c r="R135" s="2" t="s">
        <v>2095</v>
      </c>
      <c r="S135" s="5">
        <v>1</v>
      </c>
      <c r="T135" s="3">
        <v>16</v>
      </c>
      <c r="U135" s="2" t="s">
        <v>31</v>
      </c>
      <c r="V135" s="3">
        <v>16</v>
      </c>
      <c r="W135" s="2" t="s">
        <v>31</v>
      </c>
      <c r="X135" s="15"/>
      <c r="Y135" s="16"/>
      <c r="Z135" s="15"/>
      <c r="AA135" s="16"/>
      <c r="AB135" s="16"/>
      <c r="AC135" s="16"/>
      <c r="AD135" s="15"/>
    </row>
    <row r="136" spans="1:30" x14ac:dyDescent="0.15">
      <c r="A136" s="4">
        <v>2014</v>
      </c>
      <c r="B136" s="2" t="s">
        <v>1969</v>
      </c>
      <c r="C136" s="2" t="s">
        <v>1970</v>
      </c>
      <c r="D136" s="2" t="s">
        <v>1380</v>
      </c>
      <c r="E136" s="7" t="s">
        <v>2272</v>
      </c>
      <c r="F136" s="5">
        <v>0.5</v>
      </c>
      <c r="G136" s="2" t="s">
        <v>1365</v>
      </c>
      <c r="H136" s="2" t="s">
        <v>1366</v>
      </c>
      <c r="I136" s="2" t="s">
        <v>163</v>
      </c>
      <c r="J136" s="2" t="s">
        <v>24</v>
      </c>
      <c r="K136" s="2" t="s">
        <v>45</v>
      </c>
      <c r="L136" s="3">
        <v>60</v>
      </c>
      <c r="M136" s="3">
        <v>53</v>
      </c>
      <c r="N136" s="2" t="s">
        <v>29</v>
      </c>
      <c r="O136" s="2" t="s">
        <v>29</v>
      </c>
      <c r="P136" s="2" t="s">
        <v>28</v>
      </c>
      <c r="Q136" s="2" t="s">
        <v>1357</v>
      </c>
      <c r="R136" s="2" t="s">
        <v>1971</v>
      </c>
      <c r="S136" s="5">
        <v>1</v>
      </c>
      <c r="T136" s="3">
        <v>16</v>
      </c>
      <c r="U136" s="2" t="s">
        <v>31</v>
      </c>
      <c r="V136" s="3">
        <v>16</v>
      </c>
      <c r="W136" s="2" t="s">
        <v>31</v>
      </c>
      <c r="X136" s="15"/>
      <c r="Y136" s="16"/>
      <c r="Z136" s="15"/>
      <c r="AA136" s="16"/>
      <c r="AB136" s="16"/>
      <c r="AC136" s="16"/>
      <c r="AD136" s="15"/>
    </row>
    <row r="137" spans="1:30" x14ac:dyDescent="0.15">
      <c r="A137" s="4">
        <v>2015</v>
      </c>
      <c r="B137" s="2" t="s">
        <v>1921</v>
      </c>
      <c r="C137" s="2" t="s">
        <v>1922</v>
      </c>
      <c r="D137" s="2" t="s">
        <v>1380</v>
      </c>
      <c r="E137" s="7" t="s">
        <v>2272</v>
      </c>
      <c r="F137" s="5">
        <v>0.5</v>
      </c>
      <c r="G137" s="2" t="s">
        <v>864</v>
      </c>
      <c r="H137" s="2" t="s">
        <v>1923</v>
      </c>
      <c r="I137" s="2" t="s">
        <v>1924</v>
      </c>
      <c r="J137" s="2" t="s">
        <v>1925</v>
      </c>
      <c r="K137" s="2" t="s">
        <v>1926</v>
      </c>
      <c r="L137" s="3">
        <v>171</v>
      </c>
      <c r="M137" s="3">
        <v>49</v>
      </c>
      <c r="N137" s="2" t="s">
        <v>29</v>
      </c>
      <c r="O137" s="2" t="s">
        <v>29</v>
      </c>
      <c r="P137" s="2" t="s">
        <v>28</v>
      </c>
      <c r="Q137" s="2" t="s">
        <v>1543</v>
      </c>
      <c r="R137" s="2" t="s">
        <v>1927</v>
      </c>
      <c r="S137" s="5">
        <v>1</v>
      </c>
      <c r="T137" s="3">
        <v>16</v>
      </c>
      <c r="U137" s="2" t="s">
        <v>31</v>
      </c>
      <c r="V137" s="3">
        <v>16</v>
      </c>
      <c r="W137" s="2" t="s">
        <v>31</v>
      </c>
      <c r="X137" s="15"/>
      <c r="Y137" s="16"/>
      <c r="Z137" s="15"/>
      <c r="AA137" s="16"/>
      <c r="AB137" s="16"/>
      <c r="AC137" s="16"/>
      <c r="AD137" s="15"/>
    </row>
    <row r="138" spans="1:30" x14ac:dyDescent="0.15">
      <c r="A138" s="4">
        <v>2015</v>
      </c>
      <c r="B138" s="2" t="s">
        <v>1063</v>
      </c>
      <c r="C138" s="2" t="s">
        <v>1064</v>
      </c>
      <c r="D138" s="2" t="s">
        <v>1379</v>
      </c>
      <c r="E138" s="7" t="s">
        <v>2272</v>
      </c>
      <c r="F138" s="5">
        <v>0.5</v>
      </c>
      <c r="G138" s="2" t="s">
        <v>864</v>
      </c>
      <c r="H138" s="2" t="s">
        <v>1065</v>
      </c>
      <c r="I138" s="2" t="s">
        <v>119</v>
      </c>
      <c r="J138" s="2" t="s">
        <v>60</v>
      </c>
      <c r="K138" s="2" t="s">
        <v>1066</v>
      </c>
      <c r="L138" s="3">
        <v>32</v>
      </c>
      <c r="M138" s="3">
        <v>20</v>
      </c>
      <c r="N138" s="2" t="s">
        <v>29</v>
      </c>
      <c r="O138" s="2" t="s">
        <v>29</v>
      </c>
      <c r="P138" s="2" t="s">
        <v>28</v>
      </c>
      <c r="Q138" s="2" t="s">
        <v>860</v>
      </c>
      <c r="R138" s="2" t="s">
        <v>1067</v>
      </c>
      <c r="S138" s="5">
        <v>1</v>
      </c>
      <c r="T138" s="3">
        <v>16</v>
      </c>
      <c r="U138" s="2" t="s">
        <v>31</v>
      </c>
      <c r="V138" s="3">
        <v>16</v>
      </c>
      <c r="W138" s="2" t="s">
        <v>31</v>
      </c>
      <c r="X138" s="15"/>
      <c r="Y138" s="16"/>
      <c r="Z138" s="15"/>
      <c r="AA138" s="16"/>
      <c r="AB138" s="16"/>
      <c r="AC138" s="16"/>
      <c r="AD138" s="15"/>
    </row>
    <row r="139" spans="1:30" x14ac:dyDescent="0.15">
      <c r="A139" s="4">
        <v>2015</v>
      </c>
      <c r="B139" s="2" t="s">
        <v>1307</v>
      </c>
      <c r="C139" s="2" t="s">
        <v>1308</v>
      </c>
      <c r="D139" s="2" t="s">
        <v>1379</v>
      </c>
      <c r="E139" s="7" t="s">
        <v>2272</v>
      </c>
      <c r="F139" s="5">
        <v>0.5</v>
      </c>
      <c r="G139" s="2" t="s">
        <v>864</v>
      </c>
      <c r="H139" s="2" t="s">
        <v>1309</v>
      </c>
      <c r="I139" s="2" t="s">
        <v>119</v>
      </c>
      <c r="J139" s="2" t="s">
        <v>60</v>
      </c>
      <c r="K139" s="2" t="s">
        <v>338</v>
      </c>
      <c r="L139" s="3">
        <v>32</v>
      </c>
      <c r="M139" s="3">
        <v>19</v>
      </c>
      <c r="N139" s="2" t="s">
        <v>29</v>
      </c>
      <c r="O139" s="2" t="s">
        <v>29</v>
      </c>
      <c r="P139" s="2" t="s">
        <v>28</v>
      </c>
      <c r="Q139" s="2" t="s">
        <v>860</v>
      </c>
      <c r="R139" s="2" t="s">
        <v>1310</v>
      </c>
      <c r="S139" s="5">
        <v>1</v>
      </c>
      <c r="T139" s="3">
        <v>16</v>
      </c>
      <c r="U139" s="2" t="s">
        <v>31</v>
      </c>
      <c r="V139" s="3">
        <v>16</v>
      </c>
      <c r="W139" s="2" t="s">
        <v>31</v>
      </c>
      <c r="X139" s="15"/>
      <c r="Y139" s="16"/>
      <c r="Z139" s="15"/>
      <c r="AA139" s="16"/>
      <c r="AB139" s="16"/>
      <c r="AC139" s="16"/>
      <c r="AD139" s="15"/>
    </row>
    <row r="140" spans="1:30" x14ac:dyDescent="0.15">
      <c r="A140" s="4">
        <v>2015</v>
      </c>
      <c r="B140" s="2" t="s">
        <v>862</v>
      </c>
      <c r="C140" s="2" t="s">
        <v>863</v>
      </c>
      <c r="D140" s="2" t="s">
        <v>1379</v>
      </c>
      <c r="E140" s="7" t="s">
        <v>2272</v>
      </c>
      <c r="F140" s="5">
        <v>0.5</v>
      </c>
      <c r="G140" s="2" t="s">
        <v>864</v>
      </c>
      <c r="H140" s="2" t="s">
        <v>865</v>
      </c>
      <c r="I140" s="2" t="s">
        <v>119</v>
      </c>
      <c r="J140" s="2" t="s">
        <v>60</v>
      </c>
      <c r="K140" s="2" t="s">
        <v>397</v>
      </c>
      <c r="L140" s="3">
        <v>32</v>
      </c>
      <c r="M140" s="3">
        <v>6</v>
      </c>
      <c r="N140" s="2" t="s">
        <v>29</v>
      </c>
      <c r="O140" s="2" t="s">
        <v>29</v>
      </c>
      <c r="P140" s="2" t="s">
        <v>28</v>
      </c>
      <c r="Q140" s="2" t="s">
        <v>860</v>
      </c>
      <c r="R140" s="2" t="s">
        <v>866</v>
      </c>
      <c r="S140" s="5">
        <v>1</v>
      </c>
      <c r="T140" s="3">
        <v>16</v>
      </c>
      <c r="U140" s="2" t="s">
        <v>31</v>
      </c>
      <c r="V140" s="3">
        <v>16</v>
      </c>
      <c r="W140" s="2" t="s">
        <v>31</v>
      </c>
      <c r="X140" s="15"/>
      <c r="Y140" s="16"/>
      <c r="Z140" s="15"/>
      <c r="AA140" s="16"/>
      <c r="AB140" s="16"/>
      <c r="AC140" s="16"/>
      <c r="AD140" s="15"/>
    </row>
    <row r="141" spans="1:30" x14ac:dyDescent="0.15">
      <c r="A141" s="4">
        <v>2015</v>
      </c>
      <c r="B141" s="2" t="s">
        <v>1921</v>
      </c>
      <c r="C141" s="2" t="s">
        <v>1922</v>
      </c>
      <c r="D141" s="2" t="s">
        <v>1380</v>
      </c>
      <c r="E141" s="7" t="s">
        <v>2272</v>
      </c>
      <c r="F141" s="5">
        <v>0.5</v>
      </c>
      <c r="G141" s="2" t="s">
        <v>864</v>
      </c>
      <c r="H141" s="2" t="s">
        <v>2018</v>
      </c>
      <c r="I141" s="2" t="s">
        <v>119</v>
      </c>
      <c r="J141" s="2" t="s">
        <v>60</v>
      </c>
      <c r="K141" s="2" t="s">
        <v>397</v>
      </c>
      <c r="L141" s="3">
        <v>108</v>
      </c>
      <c r="M141" s="3">
        <v>57</v>
      </c>
      <c r="N141" s="2" t="s">
        <v>29</v>
      </c>
      <c r="O141" s="2" t="s">
        <v>29</v>
      </c>
      <c r="P141" s="2" t="s">
        <v>28</v>
      </c>
      <c r="Q141" s="2" t="s">
        <v>42</v>
      </c>
      <c r="R141" s="2" t="s">
        <v>2019</v>
      </c>
      <c r="S141" s="5">
        <v>1</v>
      </c>
      <c r="T141" s="3">
        <v>16</v>
      </c>
      <c r="U141" s="2" t="s">
        <v>31</v>
      </c>
      <c r="V141" s="3">
        <v>16</v>
      </c>
      <c r="W141" s="2" t="s">
        <v>31</v>
      </c>
      <c r="X141" s="15"/>
      <c r="Y141" s="16"/>
      <c r="Z141" s="15"/>
      <c r="AA141" s="16"/>
      <c r="AB141" s="16"/>
      <c r="AC141" s="16"/>
      <c r="AD141" s="15"/>
    </row>
    <row r="142" spans="1:30" x14ac:dyDescent="0.15">
      <c r="A142" s="4">
        <v>2015</v>
      </c>
      <c r="B142" s="2" t="s">
        <v>1921</v>
      </c>
      <c r="C142" s="2" t="s">
        <v>1922</v>
      </c>
      <c r="D142" s="2" t="s">
        <v>1380</v>
      </c>
      <c r="E142" s="7" t="s">
        <v>2272</v>
      </c>
      <c r="F142" s="5">
        <v>0.5</v>
      </c>
      <c r="G142" s="2" t="s">
        <v>864</v>
      </c>
      <c r="H142" s="2" t="s">
        <v>1980</v>
      </c>
      <c r="I142" s="2" t="s">
        <v>810</v>
      </c>
      <c r="J142" s="2" t="s">
        <v>60</v>
      </c>
      <c r="K142" s="2" t="s">
        <v>553</v>
      </c>
      <c r="L142" s="3">
        <v>74</v>
      </c>
      <c r="M142" s="3">
        <v>53</v>
      </c>
      <c r="N142" s="2" t="s">
        <v>29</v>
      </c>
      <c r="O142" s="2" t="s">
        <v>29</v>
      </c>
      <c r="P142" s="2" t="s">
        <v>28</v>
      </c>
      <c r="Q142" s="2" t="s">
        <v>217</v>
      </c>
      <c r="R142" s="2" t="s">
        <v>1981</v>
      </c>
      <c r="S142" s="5">
        <v>1</v>
      </c>
      <c r="T142" s="3">
        <v>16</v>
      </c>
      <c r="U142" s="2" t="s">
        <v>31</v>
      </c>
      <c r="V142" s="3">
        <v>16</v>
      </c>
      <c r="W142" s="2" t="s">
        <v>31</v>
      </c>
      <c r="X142" s="15"/>
      <c r="Y142" s="16"/>
      <c r="Z142" s="15"/>
      <c r="AA142" s="16"/>
      <c r="AB142" s="16"/>
      <c r="AC142" s="16"/>
      <c r="AD142" s="15"/>
    </row>
    <row r="143" spans="1:30" x14ac:dyDescent="0.15">
      <c r="A143" s="4">
        <v>2015</v>
      </c>
      <c r="B143" s="2" t="s">
        <v>1921</v>
      </c>
      <c r="C143" s="2" t="s">
        <v>1922</v>
      </c>
      <c r="D143" s="2" t="s">
        <v>1380</v>
      </c>
      <c r="E143" s="7" t="s">
        <v>2272</v>
      </c>
      <c r="F143" s="5">
        <v>0.5</v>
      </c>
      <c r="G143" s="2" t="s">
        <v>864</v>
      </c>
      <c r="H143" s="2" t="s">
        <v>1376</v>
      </c>
      <c r="I143" s="2" t="s">
        <v>346</v>
      </c>
      <c r="J143" s="2" t="s">
        <v>60</v>
      </c>
      <c r="K143" s="2" t="s">
        <v>553</v>
      </c>
      <c r="L143" s="3">
        <v>42</v>
      </c>
      <c r="M143" s="3">
        <v>63</v>
      </c>
      <c r="N143" s="2" t="s">
        <v>29</v>
      </c>
      <c r="O143" s="2" t="s">
        <v>29</v>
      </c>
      <c r="P143" s="2" t="s">
        <v>28</v>
      </c>
      <c r="Q143" s="2" t="s">
        <v>1649</v>
      </c>
      <c r="R143" s="2" t="s">
        <v>2094</v>
      </c>
      <c r="S143" s="5">
        <v>1</v>
      </c>
      <c r="T143" s="3">
        <v>16</v>
      </c>
      <c r="U143" s="2" t="s">
        <v>31</v>
      </c>
      <c r="V143" s="3">
        <v>16</v>
      </c>
      <c r="W143" s="2" t="s">
        <v>31</v>
      </c>
      <c r="X143" s="15"/>
      <c r="Y143" s="16"/>
      <c r="Z143" s="15"/>
      <c r="AA143" s="16"/>
      <c r="AB143" s="16"/>
      <c r="AC143" s="16"/>
      <c r="AD143" s="15"/>
    </row>
    <row r="144" spans="1:30" x14ac:dyDescent="0.15">
      <c r="A144" s="4">
        <v>2015</v>
      </c>
      <c r="B144" s="2" t="s">
        <v>1374</v>
      </c>
      <c r="C144" s="2" t="s">
        <v>1375</v>
      </c>
      <c r="D144" s="2" t="s">
        <v>1379</v>
      </c>
      <c r="E144" s="7" t="s">
        <v>2272</v>
      </c>
      <c r="F144" s="5">
        <v>0.5</v>
      </c>
      <c r="G144" s="2" t="s">
        <v>864</v>
      </c>
      <c r="H144" s="2" t="s">
        <v>1376</v>
      </c>
      <c r="I144" s="2" t="s">
        <v>346</v>
      </c>
      <c r="J144" s="2" t="s">
        <v>60</v>
      </c>
      <c r="K144" s="2" t="s">
        <v>553</v>
      </c>
      <c r="L144" s="3">
        <v>75</v>
      </c>
      <c r="M144" s="3">
        <v>39</v>
      </c>
      <c r="N144" s="2" t="s">
        <v>29</v>
      </c>
      <c r="O144" s="2" t="s">
        <v>29</v>
      </c>
      <c r="P144" s="2" t="s">
        <v>28</v>
      </c>
      <c r="Q144" s="2" t="s">
        <v>76</v>
      </c>
      <c r="R144" s="2" t="s">
        <v>1377</v>
      </c>
      <c r="S144" s="5">
        <v>1</v>
      </c>
      <c r="T144" s="3">
        <v>16</v>
      </c>
      <c r="U144" s="2" t="s">
        <v>31</v>
      </c>
      <c r="V144" s="3">
        <v>16</v>
      </c>
      <c r="W144" s="2" t="s">
        <v>31</v>
      </c>
      <c r="X144" s="15"/>
      <c r="Y144" s="16"/>
      <c r="Z144" s="15"/>
      <c r="AA144" s="16"/>
      <c r="AB144" s="16"/>
      <c r="AC144" s="16"/>
      <c r="AD144" s="15"/>
    </row>
    <row r="145" spans="1:30" x14ac:dyDescent="0.15">
      <c r="A145" s="4">
        <v>2015</v>
      </c>
      <c r="B145" s="2" t="s">
        <v>987</v>
      </c>
      <c r="C145" s="2" t="s">
        <v>988</v>
      </c>
      <c r="D145" s="2" t="s">
        <v>1379</v>
      </c>
      <c r="E145" s="7" t="s">
        <v>2272</v>
      </c>
      <c r="F145" s="5">
        <v>0.5</v>
      </c>
      <c r="G145" s="2" t="s">
        <v>864</v>
      </c>
      <c r="H145" s="2" t="s">
        <v>989</v>
      </c>
      <c r="I145" s="2" t="s">
        <v>346</v>
      </c>
      <c r="J145" s="2" t="s">
        <v>60</v>
      </c>
      <c r="K145" s="2" t="s">
        <v>553</v>
      </c>
      <c r="L145" s="3">
        <v>129</v>
      </c>
      <c r="M145" s="3">
        <v>67</v>
      </c>
      <c r="N145" s="2" t="s">
        <v>29</v>
      </c>
      <c r="O145" s="2" t="s">
        <v>29</v>
      </c>
      <c r="P145" s="2" t="s">
        <v>28</v>
      </c>
      <c r="Q145" s="2" t="s">
        <v>985</v>
      </c>
      <c r="R145" s="2" t="s">
        <v>990</v>
      </c>
      <c r="S145" s="5">
        <v>1</v>
      </c>
      <c r="T145" s="3">
        <v>16</v>
      </c>
      <c r="U145" s="2" t="s">
        <v>31</v>
      </c>
      <c r="V145" s="3">
        <v>16</v>
      </c>
      <c r="W145" s="2" t="s">
        <v>31</v>
      </c>
      <c r="X145" s="15"/>
      <c r="Y145" s="16"/>
      <c r="Z145" s="15"/>
      <c r="AA145" s="16"/>
      <c r="AB145" s="16"/>
      <c r="AC145" s="16"/>
      <c r="AD145" s="15"/>
    </row>
    <row r="146" spans="1:30" x14ac:dyDescent="0.15">
      <c r="A146" s="4">
        <v>2015</v>
      </c>
      <c r="B146" s="2" t="s">
        <v>1921</v>
      </c>
      <c r="C146" s="2" t="s">
        <v>1922</v>
      </c>
      <c r="D146" s="2" t="s">
        <v>1380</v>
      </c>
      <c r="E146" s="7" t="s">
        <v>2272</v>
      </c>
      <c r="F146" s="5">
        <v>0.5</v>
      </c>
      <c r="G146" s="2" t="s">
        <v>864</v>
      </c>
      <c r="H146" s="2" t="s">
        <v>1961</v>
      </c>
      <c r="I146" s="2" t="s">
        <v>119</v>
      </c>
      <c r="J146" s="2" t="s">
        <v>60</v>
      </c>
      <c r="K146" s="2" t="s">
        <v>397</v>
      </c>
      <c r="L146" s="3">
        <v>258</v>
      </c>
      <c r="M146" s="3">
        <v>51</v>
      </c>
      <c r="N146" s="2" t="s">
        <v>29</v>
      </c>
      <c r="O146" s="2" t="s">
        <v>29</v>
      </c>
      <c r="P146" s="2" t="s">
        <v>28</v>
      </c>
      <c r="Q146" s="2" t="s">
        <v>1524</v>
      </c>
      <c r="R146" s="2" t="s">
        <v>1962</v>
      </c>
      <c r="S146" s="5">
        <v>1</v>
      </c>
      <c r="T146" s="3">
        <v>16</v>
      </c>
      <c r="U146" s="2" t="s">
        <v>31</v>
      </c>
      <c r="V146" s="3">
        <v>16</v>
      </c>
      <c r="W146" s="2" t="s">
        <v>31</v>
      </c>
      <c r="X146" s="15"/>
      <c r="Y146" s="16"/>
      <c r="Z146" s="15"/>
      <c r="AA146" s="16"/>
      <c r="AB146" s="16"/>
      <c r="AC146" s="16"/>
      <c r="AD146" s="15"/>
    </row>
    <row r="147" spans="1:30" x14ac:dyDescent="0.15">
      <c r="A147" s="4">
        <v>2015</v>
      </c>
      <c r="B147" s="2" t="s">
        <v>1145</v>
      </c>
      <c r="C147" s="2" t="s">
        <v>1146</v>
      </c>
      <c r="D147" s="2" t="s">
        <v>1379</v>
      </c>
      <c r="E147" s="7" t="s">
        <v>2272</v>
      </c>
      <c r="F147" s="5">
        <v>0.5</v>
      </c>
      <c r="G147" s="2" t="s">
        <v>133</v>
      </c>
      <c r="H147" s="2" t="s">
        <v>268</v>
      </c>
      <c r="I147" s="2" t="s">
        <v>59</v>
      </c>
      <c r="J147" s="2" t="s">
        <v>120</v>
      </c>
      <c r="K147" s="2" t="s">
        <v>269</v>
      </c>
      <c r="L147" s="3">
        <v>50</v>
      </c>
      <c r="M147" s="3">
        <v>44</v>
      </c>
      <c r="N147" s="2" t="s">
        <v>29</v>
      </c>
      <c r="O147" s="2" t="s">
        <v>29</v>
      </c>
      <c r="P147" s="2" t="s">
        <v>28</v>
      </c>
      <c r="Q147" s="2" t="s">
        <v>260</v>
      </c>
      <c r="R147" s="2" t="s">
        <v>1147</v>
      </c>
      <c r="S147" s="5">
        <v>1</v>
      </c>
      <c r="T147" s="3">
        <v>16</v>
      </c>
      <c r="U147" s="2" t="s">
        <v>31</v>
      </c>
      <c r="V147" s="3">
        <v>16</v>
      </c>
      <c r="W147" s="2" t="s">
        <v>31</v>
      </c>
      <c r="X147" s="15"/>
      <c r="Y147" s="16"/>
      <c r="Z147" s="15"/>
      <c r="AA147" s="16"/>
      <c r="AB147" s="16"/>
      <c r="AC147" s="16"/>
      <c r="AD147" s="15"/>
    </row>
    <row r="148" spans="1:30" x14ac:dyDescent="0.15">
      <c r="A148" s="4">
        <v>2015</v>
      </c>
      <c r="B148" s="2" t="s">
        <v>914</v>
      </c>
      <c r="C148" s="2" t="s">
        <v>915</v>
      </c>
      <c r="D148" s="2" t="s">
        <v>1379</v>
      </c>
      <c r="E148" s="7" t="s">
        <v>2272</v>
      </c>
      <c r="F148" s="5">
        <v>0.5</v>
      </c>
      <c r="G148" s="2" t="s">
        <v>133</v>
      </c>
      <c r="H148" s="2" t="s">
        <v>916</v>
      </c>
      <c r="I148" s="2" t="s">
        <v>63</v>
      </c>
      <c r="J148" s="2" t="s">
        <v>120</v>
      </c>
      <c r="K148" s="2" t="s">
        <v>274</v>
      </c>
      <c r="L148" s="3">
        <v>39</v>
      </c>
      <c r="M148" s="3">
        <v>40</v>
      </c>
      <c r="N148" s="2" t="s">
        <v>29</v>
      </c>
      <c r="O148" s="2" t="s">
        <v>29</v>
      </c>
      <c r="P148" s="2" t="s">
        <v>28</v>
      </c>
      <c r="Q148" s="2" t="s">
        <v>129</v>
      </c>
      <c r="R148" s="2" t="s">
        <v>917</v>
      </c>
      <c r="S148" s="5">
        <v>1</v>
      </c>
      <c r="T148" s="3">
        <v>16</v>
      </c>
      <c r="U148" s="2" t="s">
        <v>31</v>
      </c>
      <c r="V148" s="3">
        <v>16</v>
      </c>
      <c r="W148" s="2" t="s">
        <v>31</v>
      </c>
      <c r="X148" s="15"/>
      <c r="Y148" s="16"/>
      <c r="Z148" s="15"/>
      <c r="AA148" s="16"/>
      <c r="AB148" s="16"/>
      <c r="AC148" s="16"/>
      <c r="AD148" s="15"/>
    </row>
    <row r="149" spans="1:30" x14ac:dyDescent="0.15">
      <c r="A149" s="4">
        <v>2015</v>
      </c>
      <c r="B149" s="2" t="s">
        <v>1238</v>
      </c>
      <c r="C149" s="2" t="s">
        <v>1239</v>
      </c>
      <c r="D149" s="2" t="s">
        <v>1379</v>
      </c>
      <c r="E149" s="7" t="s">
        <v>2272</v>
      </c>
      <c r="F149" s="5">
        <v>0.5</v>
      </c>
      <c r="G149" s="2" t="s">
        <v>133</v>
      </c>
      <c r="H149" s="2" t="s">
        <v>916</v>
      </c>
      <c r="I149" s="2" t="s">
        <v>63</v>
      </c>
      <c r="J149" s="2" t="s">
        <v>120</v>
      </c>
      <c r="K149" s="2" t="s">
        <v>274</v>
      </c>
      <c r="L149" s="3">
        <v>39</v>
      </c>
      <c r="M149" s="3">
        <v>8</v>
      </c>
      <c r="N149" s="2" t="s">
        <v>29</v>
      </c>
      <c r="O149" s="2" t="s">
        <v>29</v>
      </c>
      <c r="P149" s="2" t="s">
        <v>28</v>
      </c>
      <c r="Q149" s="2" t="s">
        <v>129</v>
      </c>
      <c r="R149" s="2" t="s">
        <v>1240</v>
      </c>
      <c r="S149" s="5">
        <v>1</v>
      </c>
      <c r="T149" s="3">
        <v>16</v>
      </c>
      <c r="U149" s="2" t="s">
        <v>31</v>
      </c>
      <c r="V149" s="3">
        <v>16</v>
      </c>
      <c r="W149" s="2" t="s">
        <v>31</v>
      </c>
      <c r="X149" s="15"/>
      <c r="Y149" s="16"/>
      <c r="Z149" s="15"/>
      <c r="AA149" s="16"/>
      <c r="AB149" s="16"/>
      <c r="AC149" s="16"/>
      <c r="AD149" s="15"/>
    </row>
    <row r="150" spans="1:30" x14ac:dyDescent="0.15">
      <c r="A150" s="4">
        <v>2015</v>
      </c>
      <c r="B150" s="2" t="s">
        <v>266</v>
      </c>
      <c r="C150" s="2" t="s">
        <v>267</v>
      </c>
      <c r="D150" s="2" t="s">
        <v>1379</v>
      </c>
      <c r="E150" s="7" t="s">
        <v>2272</v>
      </c>
      <c r="F150" s="5">
        <v>0.5</v>
      </c>
      <c r="G150" s="2" t="s">
        <v>133</v>
      </c>
      <c r="H150" s="2" t="s">
        <v>270</v>
      </c>
      <c r="I150" s="2" t="s">
        <v>63</v>
      </c>
      <c r="J150" s="2" t="s">
        <v>120</v>
      </c>
      <c r="K150" s="2" t="s">
        <v>271</v>
      </c>
      <c r="L150" s="3">
        <v>50</v>
      </c>
      <c r="M150" s="3">
        <v>56</v>
      </c>
      <c r="N150" s="2" t="s">
        <v>29</v>
      </c>
      <c r="O150" s="2" t="s">
        <v>29</v>
      </c>
      <c r="P150" s="2" t="s">
        <v>28</v>
      </c>
      <c r="Q150" s="2" t="s">
        <v>260</v>
      </c>
      <c r="R150" s="2" t="s">
        <v>272</v>
      </c>
      <c r="S150" s="5">
        <v>1</v>
      </c>
      <c r="T150" s="3">
        <v>16</v>
      </c>
      <c r="U150" s="2" t="s">
        <v>31</v>
      </c>
      <c r="V150" s="3">
        <v>16</v>
      </c>
      <c r="W150" s="2" t="s">
        <v>31</v>
      </c>
      <c r="X150" s="15"/>
      <c r="Y150" s="16"/>
      <c r="Z150" s="15"/>
      <c r="AA150" s="16"/>
      <c r="AB150" s="16"/>
      <c r="AC150" s="16"/>
      <c r="AD150" s="15"/>
    </row>
    <row r="151" spans="1:30" x14ac:dyDescent="0.15">
      <c r="A151" s="4">
        <v>2015</v>
      </c>
      <c r="B151" s="2" t="s">
        <v>1181</v>
      </c>
      <c r="C151" s="2" t="s">
        <v>1182</v>
      </c>
      <c r="D151" s="2" t="s">
        <v>1379</v>
      </c>
      <c r="E151" s="7" t="s">
        <v>2272</v>
      </c>
      <c r="F151" s="5">
        <v>0.5</v>
      </c>
      <c r="G151" s="2" t="s">
        <v>133</v>
      </c>
      <c r="H151" s="2" t="s">
        <v>1183</v>
      </c>
      <c r="I151" s="2" t="s">
        <v>63</v>
      </c>
      <c r="J151" s="2" t="s">
        <v>120</v>
      </c>
      <c r="K151" s="2" t="s">
        <v>274</v>
      </c>
      <c r="L151" s="3">
        <v>39</v>
      </c>
      <c r="M151" s="3">
        <v>31</v>
      </c>
      <c r="N151" s="2" t="s">
        <v>29</v>
      </c>
      <c r="O151" s="2" t="s">
        <v>29</v>
      </c>
      <c r="P151" s="2" t="s">
        <v>28</v>
      </c>
      <c r="Q151" s="2" t="s">
        <v>129</v>
      </c>
      <c r="R151" s="2" t="s">
        <v>1184</v>
      </c>
      <c r="S151" s="5">
        <v>1</v>
      </c>
      <c r="T151" s="3">
        <v>16</v>
      </c>
      <c r="U151" s="2" t="s">
        <v>31</v>
      </c>
      <c r="V151" s="3">
        <v>16</v>
      </c>
      <c r="W151" s="2" t="s">
        <v>31</v>
      </c>
      <c r="X151" s="15"/>
      <c r="Y151" s="16"/>
      <c r="Z151" s="15"/>
      <c r="AA151" s="16"/>
      <c r="AB151" s="16"/>
      <c r="AC151" s="16"/>
      <c r="AD151" s="15"/>
    </row>
    <row r="152" spans="1:30" x14ac:dyDescent="0.15">
      <c r="A152" s="4">
        <v>2015</v>
      </c>
      <c r="B152" s="2" t="s">
        <v>1145</v>
      </c>
      <c r="C152" s="2" t="s">
        <v>1146</v>
      </c>
      <c r="D152" s="2" t="s">
        <v>1379</v>
      </c>
      <c r="E152" s="7" t="s">
        <v>2272</v>
      </c>
      <c r="F152" s="5">
        <v>0.5</v>
      </c>
      <c r="G152" s="2" t="s">
        <v>133</v>
      </c>
      <c r="H152" s="2" t="s">
        <v>1148</v>
      </c>
      <c r="I152" s="2" t="s">
        <v>63</v>
      </c>
      <c r="J152" s="2" t="s">
        <v>120</v>
      </c>
      <c r="K152" s="2" t="s">
        <v>274</v>
      </c>
      <c r="L152" s="3">
        <v>47</v>
      </c>
      <c r="M152" s="3">
        <v>45</v>
      </c>
      <c r="N152" s="2" t="s">
        <v>29</v>
      </c>
      <c r="O152" s="2" t="s">
        <v>29</v>
      </c>
      <c r="P152" s="2" t="s">
        <v>28</v>
      </c>
      <c r="Q152" s="2" t="s">
        <v>260</v>
      </c>
      <c r="R152" s="2" t="s">
        <v>1149</v>
      </c>
      <c r="S152" s="5">
        <v>1</v>
      </c>
      <c r="T152" s="3">
        <v>16</v>
      </c>
      <c r="U152" s="2" t="s">
        <v>31</v>
      </c>
      <c r="V152" s="3">
        <v>16</v>
      </c>
      <c r="W152" s="2" t="s">
        <v>31</v>
      </c>
      <c r="X152" s="15"/>
      <c r="Y152" s="16"/>
      <c r="Z152" s="15"/>
      <c r="AA152" s="16"/>
      <c r="AB152" s="16"/>
      <c r="AC152" s="16"/>
      <c r="AD152" s="15"/>
    </row>
    <row r="153" spans="1:30" x14ac:dyDescent="0.15">
      <c r="A153" s="4">
        <v>2015</v>
      </c>
      <c r="B153" s="2" t="s">
        <v>738</v>
      </c>
      <c r="C153" s="2" t="s">
        <v>739</v>
      </c>
      <c r="D153" s="2" t="s">
        <v>1379</v>
      </c>
      <c r="E153" s="7" t="s">
        <v>2272</v>
      </c>
      <c r="F153" s="5">
        <v>0.5</v>
      </c>
      <c r="G153" s="2" t="s">
        <v>133</v>
      </c>
      <c r="H153" s="2" t="s">
        <v>740</v>
      </c>
      <c r="I153" s="2" t="s">
        <v>63</v>
      </c>
      <c r="J153" s="2" t="s">
        <v>120</v>
      </c>
      <c r="K153" s="2" t="s">
        <v>271</v>
      </c>
      <c r="L153" s="3">
        <v>97</v>
      </c>
      <c r="M153" s="3">
        <v>23</v>
      </c>
      <c r="N153" s="2" t="s">
        <v>29</v>
      </c>
      <c r="O153" s="2" t="s">
        <v>29</v>
      </c>
      <c r="P153" s="2" t="s">
        <v>28</v>
      </c>
      <c r="Q153" s="2" t="s">
        <v>260</v>
      </c>
      <c r="R153" s="2" t="s">
        <v>741</v>
      </c>
      <c r="S153" s="5">
        <v>1</v>
      </c>
      <c r="T153" s="3">
        <v>16</v>
      </c>
      <c r="U153" s="2" t="s">
        <v>31</v>
      </c>
      <c r="V153" s="3">
        <v>16</v>
      </c>
      <c r="W153" s="2" t="s">
        <v>31</v>
      </c>
      <c r="X153" s="15"/>
      <c r="Y153" s="16"/>
      <c r="Z153" s="15"/>
      <c r="AA153" s="16"/>
      <c r="AB153" s="16"/>
      <c r="AC153" s="16"/>
      <c r="AD153" s="15"/>
    </row>
    <row r="154" spans="1:30" x14ac:dyDescent="0.15">
      <c r="A154" s="4">
        <v>2015</v>
      </c>
      <c r="B154" s="2" t="s">
        <v>1268</v>
      </c>
      <c r="C154" s="2" t="s">
        <v>1269</v>
      </c>
      <c r="D154" s="2" t="s">
        <v>1379</v>
      </c>
      <c r="E154" s="7" t="s">
        <v>2272</v>
      </c>
      <c r="F154" s="5">
        <v>0.5</v>
      </c>
      <c r="G154" s="2" t="s">
        <v>133</v>
      </c>
      <c r="H154" s="2" t="s">
        <v>740</v>
      </c>
      <c r="I154" s="2" t="s">
        <v>63</v>
      </c>
      <c r="J154" s="2" t="s">
        <v>120</v>
      </c>
      <c r="K154" s="2" t="s">
        <v>271</v>
      </c>
      <c r="L154" s="3">
        <v>97</v>
      </c>
      <c r="M154" s="3">
        <v>67</v>
      </c>
      <c r="N154" s="2" t="s">
        <v>29</v>
      </c>
      <c r="O154" s="2" t="s">
        <v>29</v>
      </c>
      <c r="P154" s="2" t="s">
        <v>28</v>
      </c>
      <c r="Q154" s="2" t="s">
        <v>260</v>
      </c>
      <c r="R154" s="2" t="s">
        <v>1270</v>
      </c>
      <c r="S154" s="5">
        <v>1</v>
      </c>
      <c r="T154" s="3">
        <v>16</v>
      </c>
      <c r="U154" s="2" t="s">
        <v>31</v>
      </c>
      <c r="V154" s="3">
        <v>16</v>
      </c>
      <c r="W154" s="2" t="s">
        <v>31</v>
      </c>
      <c r="X154" s="15"/>
      <c r="Y154" s="16"/>
      <c r="Z154" s="15"/>
      <c r="AA154" s="16"/>
      <c r="AB154" s="16"/>
      <c r="AC154" s="16"/>
      <c r="AD154" s="15"/>
    </row>
    <row r="155" spans="1:30" x14ac:dyDescent="0.15">
      <c r="A155" s="4">
        <v>2015</v>
      </c>
      <c r="B155" s="2" t="s">
        <v>1642</v>
      </c>
      <c r="C155" s="2" t="s">
        <v>1643</v>
      </c>
      <c r="D155" s="2" t="s">
        <v>1380</v>
      </c>
      <c r="E155" s="7" t="s">
        <v>2272</v>
      </c>
      <c r="F155" s="5">
        <v>0.5</v>
      </c>
      <c r="G155" s="2" t="s">
        <v>133</v>
      </c>
      <c r="H155" s="2" t="s">
        <v>2096</v>
      </c>
      <c r="I155" s="2" t="s">
        <v>2097</v>
      </c>
      <c r="J155" s="2" t="s">
        <v>2098</v>
      </c>
      <c r="K155" s="2" t="s">
        <v>2099</v>
      </c>
      <c r="L155" s="3">
        <v>429</v>
      </c>
      <c r="M155" s="3">
        <v>64</v>
      </c>
      <c r="N155" s="2" t="s">
        <v>29</v>
      </c>
      <c r="O155" s="2" t="s">
        <v>29</v>
      </c>
      <c r="P155" s="2" t="s">
        <v>28</v>
      </c>
      <c r="Q155" s="2" t="s">
        <v>1772</v>
      </c>
      <c r="R155" s="2" t="s">
        <v>2100</v>
      </c>
      <c r="S155" s="5">
        <v>1</v>
      </c>
      <c r="T155" s="3">
        <v>16</v>
      </c>
      <c r="U155" s="2" t="s">
        <v>31</v>
      </c>
      <c r="V155" s="3">
        <v>16</v>
      </c>
      <c r="W155" s="2" t="s">
        <v>31</v>
      </c>
      <c r="X155" s="15"/>
      <c r="Y155" s="16"/>
      <c r="Z155" s="15"/>
      <c r="AA155" s="16"/>
      <c r="AB155" s="16"/>
      <c r="AC155" s="16"/>
      <c r="AD155" s="15"/>
    </row>
    <row r="156" spans="1:30" x14ac:dyDescent="0.15">
      <c r="A156" s="4">
        <v>2015</v>
      </c>
      <c r="B156" s="2" t="s">
        <v>1642</v>
      </c>
      <c r="C156" s="2" t="s">
        <v>1643</v>
      </c>
      <c r="D156" s="2" t="s">
        <v>1380</v>
      </c>
      <c r="E156" s="7" t="s">
        <v>2272</v>
      </c>
      <c r="F156" s="5">
        <v>0.5</v>
      </c>
      <c r="G156" s="2" t="s">
        <v>133</v>
      </c>
      <c r="H156" s="2" t="s">
        <v>1644</v>
      </c>
      <c r="I156" s="2" t="s">
        <v>181</v>
      </c>
      <c r="J156" s="2" t="s">
        <v>120</v>
      </c>
      <c r="K156" s="2" t="s">
        <v>310</v>
      </c>
      <c r="L156" s="3">
        <v>176</v>
      </c>
      <c r="M156" s="3">
        <v>29</v>
      </c>
      <c r="N156" s="2" t="s">
        <v>29</v>
      </c>
      <c r="O156" s="2" t="s">
        <v>29</v>
      </c>
      <c r="P156" s="2" t="s">
        <v>28</v>
      </c>
      <c r="Q156" s="2" t="s">
        <v>1543</v>
      </c>
      <c r="R156" s="2" t="s">
        <v>1645</v>
      </c>
      <c r="S156" s="5">
        <v>1</v>
      </c>
      <c r="T156" s="3">
        <v>16</v>
      </c>
      <c r="U156" s="2" t="s">
        <v>31</v>
      </c>
      <c r="V156" s="3">
        <v>16</v>
      </c>
      <c r="W156" s="2" t="s">
        <v>31</v>
      </c>
      <c r="X156" s="15"/>
      <c r="Y156" s="16"/>
      <c r="Z156" s="15"/>
      <c r="AA156" s="16"/>
      <c r="AB156" s="16"/>
      <c r="AC156" s="16"/>
      <c r="AD156" s="15"/>
    </row>
    <row r="157" spans="1:30" x14ac:dyDescent="0.15">
      <c r="A157" s="4">
        <v>2015</v>
      </c>
      <c r="B157" s="2" t="s">
        <v>266</v>
      </c>
      <c r="C157" s="2" t="s">
        <v>267</v>
      </c>
      <c r="D157" s="2" t="s">
        <v>1379</v>
      </c>
      <c r="E157" s="7" t="s">
        <v>2272</v>
      </c>
      <c r="F157" s="5">
        <v>0.5</v>
      </c>
      <c r="G157" s="2" t="s">
        <v>133</v>
      </c>
      <c r="H157" s="2" t="s">
        <v>273</v>
      </c>
      <c r="I157" s="2" t="s">
        <v>63</v>
      </c>
      <c r="J157" s="2" t="s">
        <v>120</v>
      </c>
      <c r="K157" s="2" t="s">
        <v>274</v>
      </c>
      <c r="L157" s="3">
        <v>39</v>
      </c>
      <c r="M157" s="3">
        <v>56</v>
      </c>
      <c r="N157" s="2" t="s">
        <v>29</v>
      </c>
      <c r="O157" s="2" t="s">
        <v>29</v>
      </c>
      <c r="P157" s="2" t="s">
        <v>28</v>
      </c>
      <c r="Q157" s="2" t="s">
        <v>129</v>
      </c>
      <c r="R157" s="2" t="s">
        <v>275</v>
      </c>
      <c r="S157" s="5">
        <v>1</v>
      </c>
      <c r="T157" s="3">
        <v>16</v>
      </c>
      <c r="U157" s="2" t="s">
        <v>31</v>
      </c>
      <c r="V157" s="3">
        <v>16</v>
      </c>
      <c r="W157" s="2" t="s">
        <v>31</v>
      </c>
      <c r="X157" s="15"/>
      <c r="Y157" s="16"/>
      <c r="Z157" s="15"/>
      <c r="AA157" s="16"/>
      <c r="AB157" s="16"/>
      <c r="AC157" s="16"/>
      <c r="AD157" s="15"/>
    </row>
    <row r="158" spans="1:30" x14ac:dyDescent="0.15">
      <c r="A158" s="4">
        <v>2015</v>
      </c>
      <c r="B158" s="2" t="s">
        <v>131</v>
      </c>
      <c r="C158" s="2" t="s">
        <v>132</v>
      </c>
      <c r="D158" s="2" t="s">
        <v>1379</v>
      </c>
      <c r="E158" s="7" t="s">
        <v>2272</v>
      </c>
      <c r="F158" s="5">
        <v>0.5</v>
      </c>
      <c r="G158" s="2" t="s">
        <v>133</v>
      </c>
      <c r="H158" s="2" t="s">
        <v>134</v>
      </c>
      <c r="I158" s="2" t="s">
        <v>59</v>
      </c>
      <c r="J158" s="2" t="s">
        <v>120</v>
      </c>
      <c r="K158" s="2" t="s">
        <v>135</v>
      </c>
      <c r="L158" s="3">
        <v>39</v>
      </c>
      <c r="M158" s="3">
        <v>37</v>
      </c>
      <c r="N158" s="2" t="s">
        <v>29</v>
      </c>
      <c r="O158" s="2" t="s">
        <v>29</v>
      </c>
      <c r="P158" s="2" t="s">
        <v>28</v>
      </c>
      <c r="Q158" s="2" t="s">
        <v>129</v>
      </c>
      <c r="R158" s="2" t="s">
        <v>136</v>
      </c>
      <c r="S158" s="5">
        <v>1</v>
      </c>
      <c r="T158" s="3">
        <v>16</v>
      </c>
      <c r="U158" s="2" t="s">
        <v>31</v>
      </c>
      <c r="V158" s="3">
        <v>16</v>
      </c>
      <c r="W158" s="2" t="s">
        <v>31</v>
      </c>
      <c r="X158" s="15"/>
      <c r="Y158" s="16"/>
      <c r="Z158" s="15"/>
      <c r="AA158" s="16"/>
      <c r="AB158" s="16"/>
      <c r="AC158" s="16"/>
      <c r="AD158" s="15"/>
    </row>
    <row r="159" spans="1:30" x14ac:dyDescent="0.15">
      <c r="A159" s="4">
        <v>2015</v>
      </c>
      <c r="B159" s="2" t="s">
        <v>1642</v>
      </c>
      <c r="C159" s="2" t="s">
        <v>1643</v>
      </c>
      <c r="D159" s="2" t="s">
        <v>1380</v>
      </c>
      <c r="E159" s="7" t="s">
        <v>2272</v>
      </c>
      <c r="F159" s="5">
        <v>0.5</v>
      </c>
      <c r="G159" s="2" t="s">
        <v>133</v>
      </c>
      <c r="H159" s="2" t="s">
        <v>516</v>
      </c>
      <c r="I159" s="2" t="s">
        <v>63</v>
      </c>
      <c r="J159" s="2" t="s">
        <v>120</v>
      </c>
      <c r="K159" s="2" t="s">
        <v>310</v>
      </c>
      <c r="L159" s="3">
        <v>224</v>
      </c>
      <c r="M159" s="3">
        <v>65</v>
      </c>
      <c r="N159" s="2" t="s">
        <v>29</v>
      </c>
      <c r="O159" s="2" t="s">
        <v>29</v>
      </c>
      <c r="P159" s="2" t="s">
        <v>28</v>
      </c>
      <c r="Q159" s="2" t="s">
        <v>1860</v>
      </c>
      <c r="R159" s="2" t="s">
        <v>2102</v>
      </c>
      <c r="S159" s="5">
        <v>1</v>
      </c>
      <c r="T159" s="3">
        <v>16</v>
      </c>
      <c r="U159" s="2" t="s">
        <v>31</v>
      </c>
      <c r="V159" s="3">
        <v>16</v>
      </c>
      <c r="W159" s="2" t="s">
        <v>31</v>
      </c>
      <c r="X159" s="15"/>
      <c r="Y159" s="16"/>
      <c r="Z159" s="15"/>
      <c r="AA159" s="16"/>
      <c r="AB159" s="16"/>
      <c r="AC159" s="16"/>
      <c r="AD159" s="15"/>
    </row>
    <row r="160" spans="1:30" x14ac:dyDescent="0.15">
      <c r="A160" s="4">
        <v>2015</v>
      </c>
      <c r="B160" s="2" t="s">
        <v>514</v>
      </c>
      <c r="C160" s="2" t="s">
        <v>515</v>
      </c>
      <c r="D160" s="2" t="s">
        <v>1379</v>
      </c>
      <c r="E160" s="7" t="s">
        <v>2272</v>
      </c>
      <c r="F160" s="5">
        <v>0.5</v>
      </c>
      <c r="G160" s="2" t="s">
        <v>133</v>
      </c>
      <c r="H160" s="2" t="s">
        <v>516</v>
      </c>
      <c r="I160" s="2" t="s">
        <v>63</v>
      </c>
      <c r="J160" s="2" t="s">
        <v>120</v>
      </c>
      <c r="K160" s="2" t="s">
        <v>310</v>
      </c>
      <c r="L160" s="3">
        <v>39</v>
      </c>
      <c r="M160" s="3">
        <v>8</v>
      </c>
      <c r="N160" s="2" t="s">
        <v>29</v>
      </c>
      <c r="O160" s="2" t="s">
        <v>29</v>
      </c>
      <c r="P160" s="2" t="s">
        <v>28</v>
      </c>
      <c r="Q160" s="2" t="s">
        <v>129</v>
      </c>
      <c r="R160" s="2" t="s">
        <v>517</v>
      </c>
      <c r="S160" s="5">
        <v>1</v>
      </c>
      <c r="T160" s="3">
        <v>16</v>
      </c>
      <c r="U160" s="2" t="s">
        <v>31</v>
      </c>
      <c r="V160" s="3">
        <v>16</v>
      </c>
      <c r="W160" s="2" t="s">
        <v>31</v>
      </c>
      <c r="X160" s="15"/>
      <c r="Y160" s="16"/>
      <c r="Z160" s="15"/>
      <c r="AA160" s="16"/>
      <c r="AB160" s="16"/>
      <c r="AC160" s="16"/>
      <c r="AD160" s="15"/>
    </row>
    <row r="161" spans="1:30" x14ac:dyDescent="0.15">
      <c r="A161" s="4">
        <v>2015</v>
      </c>
      <c r="B161" s="2" t="s">
        <v>999</v>
      </c>
      <c r="C161" s="2" t="s">
        <v>1000</v>
      </c>
      <c r="D161" s="2" t="s">
        <v>1379</v>
      </c>
      <c r="E161" s="7" t="s">
        <v>2272</v>
      </c>
      <c r="F161" s="5">
        <v>0.5</v>
      </c>
      <c r="G161" s="2" t="s">
        <v>133</v>
      </c>
      <c r="H161" s="2" t="s">
        <v>1002</v>
      </c>
      <c r="I161" s="2" t="s">
        <v>63</v>
      </c>
      <c r="J161" s="2" t="s">
        <v>120</v>
      </c>
      <c r="K161" s="2" t="s">
        <v>1001</v>
      </c>
      <c r="L161" s="3">
        <v>37</v>
      </c>
      <c r="M161" s="3">
        <v>60</v>
      </c>
      <c r="N161" s="2" t="s">
        <v>29</v>
      </c>
      <c r="O161" s="2" t="s">
        <v>29</v>
      </c>
      <c r="P161" s="2" t="s">
        <v>28</v>
      </c>
      <c r="Q161" s="2" t="s">
        <v>260</v>
      </c>
      <c r="R161" s="2" t="s">
        <v>1003</v>
      </c>
      <c r="S161" s="5">
        <v>1</v>
      </c>
      <c r="T161" s="3">
        <v>16</v>
      </c>
      <c r="U161" s="2" t="s">
        <v>31</v>
      </c>
      <c r="V161" s="3">
        <v>16</v>
      </c>
      <c r="W161" s="2" t="s">
        <v>31</v>
      </c>
      <c r="X161" s="15"/>
      <c r="Y161" s="16"/>
      <c r="Z161" s="15"/>
      <c r="AA161" s="16"/>
      <c r="AB161" s="16"/>
      <c r="AC161" s="16"/>
      <c r="AD161" s="15"/>
    </row>
    <row r="162" spans="1:30" x14ac:dyDescent="0.15">
      <c r="A162" s="4">
        <v>2015</v>
      </c>
      <c r="B162" s="2" t="s">
        <v>999</v>
      </c>
      <c r="C162" s="2" t="s">
        <v>1000</v>
      </c>
      <c r="D162" s="2" t="s">
        <v>1379</v>
      </c>
      <c r="E162" s="7" t="s">
        <v>2272</v>
      </c>
      <c r="F162" s="5">
        <v>0.5</v>
      </c>
      <c r="G162" s="2" t="s">
        <v>133</v>
      </c>
      <c r="H162" s="2" t="s">
        <v>1004</v>
      </c>
      <c r="I162" s="2" t="s">
        <v>59</v>
      </c>
      <c r="J162" s="2" t="s">
        <v>120</v>
      </c>
      <c r="K162" s="2" t="s">
        <v>274</v>
      </c>
      <c r="L162" s="3">
        <v>32</v>
      </c>
      <c r="M162" s="3">
        <v>42</v>
      </c>
      <c r="N162" s="2" t="s">
        <v>29</v>
      </c>
      <c r="O162" s="2" t="s">
        <v>29</v>
      </c>
      <c r="P162" s="2" t="s">
        <v>28</v>
      </c>
      <c r="Q162" s="2" t="s">
        <v>260</v>
      </c>
      <c r="R162" s="2" t="s">
        <v>1005</v>
      </c>
      <c r="S162" s="5">
        <v>1</v>
      </c>
      <c r="T162" s="3">
        <v>16</v>
      </c>
      <c r="U162" s="2" t="s">
        <v>31</v>
      </c>
      <c r="V162" s="3">
        <v>16</v>
      </c>
      <c r="W162" s="2" t="s">
        <v>31</v>
      </c>
      <c r="X162" s="15"/>
      <c r="Y162" s="16"/>
      <c r="Z162" s="15"/>
      <c r="AA162" s="16"/>
      <c r="AB162" s="16"/>
      <c r="AC162" s="16"/>
      <c r="AD162" s="15"/>
    </row>
    <row r="163" spans="1:30" x14ac:dyDescent="0.15">
      <c r="A163" s="4">
        <v>2015</v>
      </c>
      <c r="B163" s="2" t="s">
        <v>806</v>
      </c>
      <c r="C163" s="2" t="s">
        <v>807</v>
      </c>
      <c r="D163" s="2" t="s">
        <v>1379</v>
      </c>
      <c r="E163" s="7" t="s">
        <v>2272</v>
      </c>
      <c r="F163" s="5">
        <v>0.5</v>
      </c>
      <c r="G163" s="2" t="s">
        <v>117</v>
      </c>
      <c r="H163" s="2" t="s">
        <v>808</v>
      </c>
      <c r="I163" s="2" t="s">
        <v>119</v>
      </c>
      <c r="J163" s="2" t="s">
        <v>120</v>
      </c>
      <c r="K163" s="2" t="s">
        <v>121</v>
      </c>
      <c r="L163" s="3">
        <v>29</v>
      </c>
      <c r="M163" s="3">
        <v>23</v>
      </c>
      <c r="N163" s="2" t="s">
        <v>29</v>
      </c>
      <c r="O163" s="2" t="s">
        <v>29</v>
      </c>
      <c r="P163" s="2" t="s">
        <v>28</v>
      </c>
      <c r="Q163" s="2" t="s">
        <v>238</v>
      </c>
      <c r="R163" s="2" t="s">
        <v>809</v>
      </c>
      <c r="S163" s="5">
        <v>1</v>
      </c>
      <c r="T163" s="3">
        <v>16</v>
      </c>
      <c r="U163" s="2" t="s">
        <v>31</v>
      </c>
      <c r="V163" s="3">
        <v>16</v>
      </c>
      <c r="W163" s="2" t="s">
        <v>31</v>
      </c>
      <c r="X163" s="15"/>
      <c r="Y163" s="16"/>
      <c r="Z163" s="15"/>
      <c r="AA163" s="16"/>
      <c r="AB163" s="16"/>
      <c r="AC163" s="16"/>
      <c r="AD163" s="15"/>
    </row>
    <row r="164" spans="1:30" x14ac:dyDescent="0.15">
      <c r="A164" s="4">
        <v>2015</v>
      </c>
      <c r="B164" s="2" t="s">
        <v>806</v>
      </c>
      <c r="C164" s="2" t="s">
        <v>807</v>
      </c>
      <c r="D164" s="2" t="s">
        <v>1379</v>
      </c>
      <c r="E164" s="7" t="s">
        <v>2272</v>
      </c>
      <c r="F164" s="5">
        <v>0.5</v>
      </c>
      <c r="G164" s="2" t="s">
        <v>117</v>
      </c>
      <c r="H164" s="2" t="s">
        <v>811</v>
      </c>
      <c r="I164" s="2" t="s">
        <v>346</v>
      </c>
      <c r="J164" s="2" t="s">
        <v>120</v>
      </c>
      <c r="K164" s="2" t="s">
        <v>121</v>
      </c>
      <c r="L164" s="3">
        <v>20</v>
      </c>
      <c r="M164" s="3">
        <v>24</v>
      </c>
      <c r="N164" s="2" t="s">
        <v>29</v>
      </c>
      <c r="O164" s="2" t="s">
        <v>29</v>
      </c>
      <c r="P164" s="2" t="s">
        <v>28</v>
      </c>
      <c r="Q164" s="2" t="s">
        <v>233</v>
      </c>
      <c r="R164" s="2" t="s">
        <v>812</v>
      </c>
      <c r="S164" s="5">
        <v>1</v>
      </c>
      <c r="T164" s="3">
        <v>16</v>
      </c>
      <c r="U164" s="2" t="s">
        <v>31</v>
      </c>
      <c r="V164" s="3">
        <v>16</v>
      </c>
      <c r="W164" s="2" t="s">
        <v>31</v>
      </c>
      <c r="X164" s="15"/>
      <c r="Y164" s="16"/>
      <c r="Z164" s="15"/>
      <c r="AA164" s="16"/>
      <c r="AB164" s="16"/>
      <c r="AC164" s="16"/>
      <c r="AD164" s="15"/>
    </row>
    <row r="165" spans="1:30" x14ac:dyDescent="0.15">
      <c r="A165" s="4">
        <v>2015</v>
      </c>
      <c r="B165" s="2" t="s">
        <v>562</v>
      </c>
      <c r="C165" s="2" t="s">
        <v>563</v>
      </c>
      <c r="D165" s="2" t="s">
        <v>1379</v>
      </c>
      <c r="E165" s="7" t="s">
        <v>2272</v>
      </c>
      <c r="F165" s="5">
        <v>0.5</v>
      </c>
      <c r="G165" s="2" t="s">
        <v>117</v>
      </c>
      <c r="H165" s="2" t="s">
        <v>564</v>
      </c>
      <c r="I165" s="2" t="s">
        <v>119</v>
      </c>
      <c r="J165" s="2" t="s">
        <v>120</v>
      </c>
      <c r="K165" s="2" t="s">
        <v>121</v>
      </c>
      <c r="L165" s="3">
        <v>31</v>
      </c>
      <c r="M165" s="3">
        <v>19</v>
      </c>
      <c r="N165" s="2" t="s">
        <v>29</v>
      </c>
      <c r="O165" s="2" t="s">
        <v>29</v>
      </c>
      <c r="P165" s="2" t="s">
        <v>28</v>
      </c>
      <c r="Q165" s="2" t="s">
        <v>48</v>
      </c>
      <c r="R165" s="2" t="s">
        <v>565</v>
      </c>
      <c r="S165" s="5">
        <v>1</v>
      </c>
      <c r="T165" s="3">
        <v>16</v>
      </c>
      <c r="U165" s="2" t="s">
        <v>31</v>
      </c>
      <c r="V165" s="3">
        <v>16</v>
      </c>
      <c r="W165" s="2" t="s">
        <v>31</v>
      </c>
      <c r="X165" s="15"/>
      <c r="Y165" s="16"/>
      <c r="Z165" s="15"/>
      <c r="AA165" s="16"/>
      <c r="AB165" s="16"/>
      <c r="AC165" s="16"/>
      <c r="AD165" s="15"/>
    </row>
    <row r="166" spans="1:30" x14ac:dyDescent="0.15">
      <c r="A166" s="4">
        <v>2015</v>
      </c>
      <c r="B166" s="2" t="s">
        <v>1220</v>
      </c>
      <c r="C166" s="2" t="s">
        <v>1221</v>
      </c>
      <c r="D166" s="2" t="s">
        <v>1379</v>
      </c>
      <c r="E166" s="7" t="s">
        <v>2272</v>
      </c>
      <c r="F166" s="5">
        <v>0.5</v>
      </c>
      <c r="G166" s="2" t="s">
        <v>117</v>
      </c>
      <c r="H166" s="2" t="s">
        <v>1222</v>
      </c>
      <c r="I166" s="2" t="s">
        <v>119</v>
      </c>
      <c r="J166" s="2" t="s">
        <v>120</v>
      </c>
      <c r="K166" s="2" t="s">
        <v>121</v>
      </c>
      <c r="L166" s="3">
        <v>37</v>
      </c>
      <c r="M166" s="3">
        <v>11</v>
      </c>
      <c r="N166" s="2" t="s">
        <v>29</v>
      </c>
      <c r="O166" s="2" t="s">
        <v>29</v>
      </c>
      <c r="P166" s="2" t="s">
        <v>28</v>
      </c>
      <c r="Q166" s="2" t="s">
        <v>233</v>
      </c>
      <c r="R166" s="2" t="s">
        <v>1223</v>
      </c>
      <c r="S166" s="5">
        <v>1</v>
      </c>
      <c r="T166" s="3">
        <v>16</v>
      </c>
      <c r="U166" s="2" t="s">
        <v>31</v>
      </c>
      <c r="V166" s="3">
        <v>16</v>
      </c>
      <c r="W166" s="2" t="s">
        <v>31</v>
      </c>
      <c r="X166" s="15"/>
      <c r="Y166" s="16"/>
      <c r="Z166" s="15"/>
      <c r="AA166" s="16"/>
      <c r="AB166" s="16"/>
      <c r="AC166" s="16"/>
      <c r="AD166" s="15"/>
    </row>
    <row r="167" spans="1:30" x14ac:dyDescent="0.15">
      <c r="A167" s="4">
        <v>2015</v>
      </c>
      <c r="B167" s="2" t="s">
        <v>1220</v>
      </c>
      <c r="C167" s="2" t="s">
        <v>1221</v>
      </c>
      <c r="D167" s="2" t="s">
        <v>1379</v>
      </c>
      <c r="E167" s="7" t="s">
        <v>2272</v>
      </c>
      <c r="F167" s="5">
        <v>0.5</v>
      </c>
      <c r="G167" s="2" t="s">
        <v>117</v>
      </c>
      <c r="H167" s="2" t="s">
        <v>1224</v>
      </c>
      <c r="I167" s="2" t="s">
        <v>119</v>
      </c>
      <c r="J167" s="2" t="s">
        <v>120</v>
      </c>
      <c r="K167" s="2" t="s">
        <v>121</v>
      </c>
      <c r="L167" s="3">
        <v>27</v>
      </c>
      <c r="M167" s="3">
        <v>18</v>
      </c>
      <c r="N167" s="2" t="s">
        <v>29</v>
      </c>
      <c r="O167" s="2" t="s">
        <v>29</v>
      </c>
      <c r="P167" s="2" t="s">
        <v>28</v>
      </c>
      <c r="Q167" s="2" t="s">
        <v>238</v>
      </c>
      <c r="R167" s="2" t="s">
        <v>1225</v>
      </c>
      <c r="S167" s="5">
        <v>1</v>
      </c>
      <c r="T167" s="3">
        <v>16</v>
      </c>
      <c r="U167" s="2" t="s">
        <v>31</v>
      </c>
      <c r="V167" s="3">
        <v>16</v>
      </c>
      <c r="W167" s="2" t="s">
        <v>31</v>
      </c>
      <c r="X167" s="15"/>
      <c r="Y167" s="16"/>
      <c r="Z167" s="15"/>
      <c r="AA167" s="16"/>
      <c r="AB167" s="16"/>
      <c r="AC167" s="16"/>
      <c r="AD167" s="15"/>
    </row>
    <row r="168" spans="1:30" x14ac:dyDescent="0.15">
      <c r="A168" s="4">
        <v>2015</v>
      </c>
      <c r="B168" s="2" t="s">
        <v>115</v>
      </c>
      <c r="C168" s="2" t="s">
        <v>116</v>
      </c>
      <c r="D168" s="2" t="s">
        <v>1379</v>
      </c>
      <c r="E168" s="7" t="s">
        <v>2272</v>
      </c>
      <c r="F168" s="5">
        <v>0.5</v>
      </c>
      <c r="G168" s="2" t="s">
        <v>117</v>
      </c>
      <c r="H168" s="2" t="s">
        <v>118</v>
      </c>
      <c r="I168" s="2" t="s">
        <v>119</v>
      </c>
      <c r="J168" s="2" t="s">
        <v>120</v>
      </c>
      <c r="K168" s="2" t="s">
        <v>121</v>
      </c>
      <c r="L168" s="3">
        <v>31</v>
      </c>
      <c r="M168" s="3">
        <v>35</v>
      </c>
      <c r="N168" s="2" t="s">
        <v>29</v>
      </c>
      <c r="O168" s="2" t="s">
        <v>29</v>
      </c>
      <c r="P168" s="2" t="s">
        <v>28</v>
      </c>
      <c r="Q168" s="2" t="s">
        <v>48</v>
      </c>
      <c r="R168" s="2" t="s">
        <v>122</v>
      </c>
      <c r="S168" s="5">
        <v>1</v>
      </c>
      <c r="T168" s="3">
        <v>16</v>
      </c>
      <c r="U168" s="2" t="s">
        <v>31</v>
      </c>
      <c r="V168" s="3">
        <v>16</v>
      </c>
      <c r="W168" s="2" t="s">
        <v>31</v>
      </c>
      <c r="X168" s="15"/>
      <c r="Y168" s="16"/>
      <c r="Z168" s="15"/>
      <c r="AA168" s="16"/>
      <c r="AB168" s="16"/>
      <c r="AC168" s="16"/>
      <c r="AD168" s="15"/>
    </row>
    <row r="169" spans="1:30" x14ac:dyDescent="0.15">
      <c r="A169" s="4">
        <v>2015</v>
      </c>
      <c r="B169" s="2" t="s">
        <v>290</v>
      </c>
      <c r="C169" s="2" t="s">
        <v>291</v>
      </c>
      <c r="D169" s="2" t="s">
        <v>1379</v>
      </c>
      <c r="E169" s="7" t="s">
        <v>2272</v>
      </c>
      <c r="F169" s="5">
        <v>0.5</v>
      </c>
      <c r="G169" s="2" t="s">
        <v>117</v>
      </c>
      <c r="H169" s="2" t="s">
        <v>292</v>
      </c>
      <c r="I169" s="2" t="s">
        <v>119</v>
      </c>
      <c r="J169" s="2" t="s">
        <v>120</v>
      </c>
      <c r="K169" s="2" t="s">
        <v>121</v>
      </c>
      <c r="L169" s="3">
        <v>31</v>
      </c>
      <c r="M169" s="3">
        <v>30</v>
      </c>
      <c r="N169" s="2" t="s">
        <v>29</v>
      </c>
      <c r="O169" s="2" t="s">
        <v>29</v>
      </c>
      <c r="P169" s="2" t="s">
        <v>28</v>
      </c>
      <c r="Q169" s="2" t="s">
        <v>48</v>
      </c>
      <c r="R169" s="2" t="s">
        <v>293</v>
      </c>
      <c r="S169" s="5">
        <v>1</v>
      </c>
      <c r="T169" s="3">
        <v>16</v>
      </c>
      <c r="U169" s="2" t="s">
        <v>31</v>
      </c>
      <c r="V169" s="3">
        <v>16</v>
      </c>
      <c r="W169" s="2" t="s">
        <v>31</v>
      </c>
      <c r="X169" s="15"/>
      <c r="Y169" s="16"/>
      <c r="Z169" s="15"/>
      <c r="AA169" s="16"/>
      <c r="AB169" s="16"/>
      <c r="AC169" s="16"/>
      <c r="AD169" s="15"/>
    </row>
    <row r="170" spans="1:30" x14ac:dyDescent="0.15">
      <c r="A170" s="4">
        <v>2015</v>
      </c>
      <c r="B170" s="2" t="s">
        <v>571</v>
      </c>
      <c r="C170" s="2" t="s">
        <v>572</v>
      </c>
      <c r="D170" s="2" t="s">
        <v>1379</v>
      </c>
      <c r="E170" s="7" t="s">
        <v>2272</v>
      </c>
      <c r="F170" s="5">
        <v>0.5</v>
      </c>
      <c r="G170" s="2" t="s">
        <v>117</v>
      </c>
      <c r="H170" s="2" t="s">
        <v>573</v>
      </c>
      <c r="I170" s="2" t="s">
        <v>346</v>
      </c>
      <c r="J170" s="2" t="s">
        <v>120</v>
      </c>
      <c r="K170" s="2" t="s">
        <v>121</v>
      </c>
      <c r="L170" s="3">
        <v>31</v>
      </c>
      <c r="M170" s="3">
        <v>11</v>
      </c>
      <c r="N170" s="2" t="s">
        <v>29</v>
      </c>
      <c r="O170" s="2" t="s">
        <v>29</v>
      </c>
      <c r="P170" s="2" t="s">
        <v>28</v>
      </c>
      <c r="Q170" s="2" t="s">
        <v>48</v>
      </c>
      <c r="R170" s="2" t="s">
        <v>574</v>
      </c>
      <c r="S170" s="5">
        <v>1</v>
      </c>
      <c r="T170" s="3">
        <v>16</v>
      </c>
      <c r="U170" s="2" t="s">
        <v>31</v>
      </c>
      <c r="V170" s="3">
        <v>16</v>
      </c>
      <c r="W170" s="2" t="s">
        <v>31</v>
      </c>
      <c r="X170" s="15"/>
      <c r="Y170" s="16"/>
      <c r="Z170" s="15"/>
      <c r="AA170" s="16"/>
      <c r="AB170" s="16"/>
      <c r="AC170" s="16"/>
      <c r="AD170" s="15"/>
    </row>
    <row r="171" spans="1:30" x14ac:dyDescent="0.15">
      <c r="A171" s="4">
        <v>2015</v>
      </c>
      <c r="B171" s="2" t="s">
        <v>806</v>
      </c>
      <c r="C171" s="2" t="s">
        <v>807</v>
      </c>
      <c r="D171" s="2" t="s">
        <v>1379</v>
      </c>
      <c r="E171" s="7" t="s">
        <v>2272</v>
      </c>
      <c r="F171" s="5">
        <v>0.5</v>
      </c>
      <c r="G171" s="2" t="s">
        <v>117</v>
      </c>
      <c r="H171" s="2" t="s">
        <v>813</v>
      </c>
      <c r="I171" s="2" t="s">
        <v>810</v>
      </c>
      <c r="J171" s="2" t="s">
        <v>120</v>
      </c>
      <c r="K171" s="2" t="s">
        <v>121</v>
      </c>
      <c r="L171" s="3">
        <v>14</v>
      </c>
      <c r="M171" s="3">
        <v>34</v>
      </c>
      <c r="N171" s="2" t="s">
        <v>29</v>
      </c>
      <c r="O171" s="2" t="s">
        <v>29</v>
      </c>
      <c r="P171" s="2" t="s">
        <v>28</v>
      </c>
      <c r="Q171" s="2" t="s">
        <v>233</v>
      </c>
      <c r="R171" s="2" t="s">
        <v>814</v>
      </c>
      <c r="S171" s="5">
        <v>1</v>
      </c>
      <c r="T171" s="3">
        <v>16</v>
      </c>
      <c r="U171" s="2" t="s">
        <v>31</v>
      </c>
      <c r="V171" s="3">
        <v>16</v>
      </c>
      <c r="W171" s="2" t="s">
        <v>31</v>
      </c>
      <c r="X171" s="15"/>
      <c r="Y171" s="16"/>
      <c r="Z171" s="15"/>
      <c r="AA171" s="16"/>
      <c r="AB171" s="16"/>
      <c r="AC171" s="16"/>
      <c r="AD171" s="15"/>
    </row>
    <row r="172" spans="1:30" x14ac:dyDescent="0.15">
      <c r="A172" s="4">
        <v>2014</v>
      </c>
      <c r="B172" s="2" t="s">
        <v>1422</v>
      </c>
      <c r="C172" s="2" t="s">
        <v>1423</v>
      </c>
      <c r="D172" s="2" t="s">
        <v>1380</v>
      </c>
      <c r="E172" s="7" t="s">
        <v>2272</v>
      </c>
      <c r="F172" s="5">
        <v>0.5</v>
      </c>
      <c r="G172" s="2" t="s">
        <v>219</v>
      </c>
      <c r="H172" s="2" t="s">
        <v>220</v>
      </c>
      <c r="I172" s="2" t="s">
        <v>23</v>
      </c>
      <c r="J172" s="2" t="s">
        <v>24</v>
      </c>
      <c r="K172" s="2" t="s">
        <v>25</v>
      </c>
      <c r="L172" s="3">
        <v>60</v>
      </c>
      <c r="M172" s="3">
        <v>30</v>
      </c>
      <c r="N172" s="2" t="s">
        <v>29</v>
      </c>
      <c r="O172" s="2" t="s">
        <v>29</v>
      </c>
      <c r="P172" s="2" t="s">
        <v>28</v>
      </c>
      <c r="Q172" s="2" t="s">
        <v>1357</v>
      </c>
      <c r="R172" s="2" t="s">
        <v>1657</v>
      </c>
      <c r="S172" s="5">
        <v>1</v>
      </c>
      <c r="T172" s="3">
        <v>16</v>
      </c>
      <c r="U172" s="2" t="s">
        <v>31</v>
      </c>
      <c r="V172" s="3">
        <v>16</v>
      </c>
      <c r="W172" s="2" t="s">
        <v>31</v>
      </c>
      <c r="X172" s="15"/>
      <c r="Y172" s="16"/>
      <c r="Z172" s="15"/>
      <c r="AA172" s="16"/>
      <c r="AB172" s="16"/>
      <c r="AC172" s="16"/>
      <c r="AD172" s="15"/>
    </row>
    <row r="173" spans="1:30" x14ac:dyDescent="0.15">
      <c r="A173" s="4">
        <v>2014</v>
      </c>
      <c r="B173" s="2" t="s">
        <v>1759</v>
      </c>
      <c r="C173" s="2" t="s">
        <v>1760</v>
      </c>
      <c r="D173" s="2" t="s">
        <v>1380</v>
      </c>
      <c r="E173" s="7" t="s">
        <v>2272</v>
      </c>
      <c r="F173" s="5">
        <v>1</v>
      </c>
      <c r="G173" s="2" t="s">
        <v>1325</v>
      </c>
      <c r="H173" s="2" t="s">
        <v>1326</v>
      </c>
      <c r="I173" s="2" t="s">
        <v>41</v>
      </c>
      <c r="J173" s="2" t="s">
        <v>25</v>
      </c>
      <c r="K173" s="2" t="s">
        <v>164</v>
      </c>
      <c r="L173" s="3">
        <v>34</v>
      </c>
      <c r="M173" s="3">
        <v>41</v>
      </c>
      <c r="N173" s="2" t="s">
        <v>29</v>
      </c>
      <c r="O173" s="2" t="s">
        <v>29</v>
      </c>
      <c r="P173" s="2" t="s">
        <v>28</v>
      </c>
      <c r="Q173" s="2" t="s">
        <v>1354</v>
      </c>
      <c r="R173" s="2" t="s">
        <v>1865</v>
      </c>
      <c r="S173" s="5">
        <v>1</v>
      </c>
      <c r="T173" s="3">
        <v>32</v>
      </c>
      <c r="U173" s="3">
        <v>6</v>
      </c>
      <c r="V173" s="3">
        <v>26</v>
      </c>
      <c r="W173" s="2" t="s">
        <v>31</v>
      </c>
      <c r="X173" s="15"/>
      <c r="Y173" s="16"/>
      <c r="Z173" s="15"/>
      <c r="AA173" s="16"/>
      <c r="AB173" s="16"/>
      <c r="AC173" s="16"/>
      <c r="AD173" s="15"/>
    </row>
    <row r="174" spans="1:30" x14ac:dyDescent="0.15">
      <c r="A174" s="4">
        <v>2014</v>
      </c>
      <c r="B174" s="2" t="s">
        <v>1441</v>
      </c>
      <c r="C174" s="2" t="s">
        <v>1442</v>
      </c>
      <c r="D174" s="2" t="s">
        <v>1380</v>
      </c>
      <c r="E174" s="7" t="s">
        <v>2272</v>
      </c>
      <c r="F174" s="5">
        <v>0.5</v>
      </c>
      <c r="G174" s="2" t="s">
        <v>676</v>
      </c>
      <c r="H174" s="2" t="s">
        <v>677</v>
      </c>
      <c r="I174" s="2" t="s">
        <v>23</v>
      </c>
      <c r="J174" s="2" t="s">
        <v>24</v>
      </c>
      <c r="K174" s="2" t="s">
        <v>45</v>
      </c>
      <c r="L174" s="3">
        <v>60</v>
      </c>
      <c r="M174" s="3">
        <v>65</v>
      </c>
      <c r="N174" s="2" t="s">
        <v>29</v>
      </c>
      <c r="O174" s="2" t="s">
        <v>29</v>
      </c>
      <c r="P174" s="2" t="s">
        <v>28</v>
      </c>
      <c r="Q174" s="2" t="s">
        <v>1349</v>
      </c>
      <c r="R174" s="2" t="s">
        <v>2101</v>
      </c>
      <c r="S174" s="5">
        <v>1</v>
      </c>
      <c r="T174" s="3">
        <v>16</v>
      </c>
      <c r="U174" s="2" t="s">
        <v>31</v>
      </c>
      <c r="V174" s="3">
        <v>16</v>
      </c>
      <c r="W174" s="2" t="s">
        <v>31</v>
      </c>
      <c r="X174" s="15"/>
      <c r="Y174" s="16"/>
      <c r="Z174" s="15"/>
      <c r="AA174" s="16"/>
      <c r="AB174" s="16"/>
      <c r="AC174" s="16"/>
      <c r="AD174" s="15"/>
    </row>
    <row r="175" spans="1:30" x14ac:dyDescent="0.15">
      <c r="A175" s="4">
        <v>2014</v>
      </c>
      <c r="B175" s="2" t="s">
        <v>1422</v>
      </c>
      <c r="C175" s="2" t="s">
        <v>1423</v>
      </c>
      <c r="D175" s="2" t="s">
        <v>1380</v>
      </c>
      <c r="E175" s="7" t="s">
        <v>2272</v>
      </c>
      <c r="F175" s="5">
        <v>0.5</v>
      </c>
      <c r="G175" s="2" t="s">
        <v>956</v>
      </c>
      <c r="H175" s="2" t="s">
        <v>957</v>
      </c>
      <c r="I175" s="2" t="s">
        <v>41</v>
      </c>
      <c r="J175" s="2" t="s">
        <v>24</v>
      </c>
      <c r="K175" s="2" t="s">
        <v>25</v>
      </c>
      <c r="L175" s="3">
        <v>64</v>
      </c>
      <c r="M175" s="3">
        <v>12</v>
      </c>
      <c r="N175" s="2" t="s">
        <v>29</v>
      </c>
      <c r="O175" s="2" t="s">
        <v>29</v>
      </c>
      <c r="P175" s="2" t="s">
        <v>28</v>
      </c>
      <c r="Q175" s="2" t="s">
        <v>1349</v>
      </c>
      <c r="R175" s="2" t="s">
        <v>1424</v>
      </c>
      <c r="S175" s="5">
        <v>1</v>
      </c>
      <c r="T175" s="3">
        <v>16</v>
      </c>
      <c r="U175" s="2" t="s">
        <v>31</v>
      </c>
      <c r="V175" s="3">
        <v>16</v>
      </c>
      <c r="W175" s="2" t="s">
        <v>31</v>
      </c>
      <c r="X175" s="15"/>
      <c r="Y175" s="16"/>
      <c r="Z175" s="15"/>
      <c r="AA175" s="16"/>
      <c r="AB175" s="16"/>
      <c r="AC175" s="16"/>
      <c r="AD175" s="15"/>
    </row>
    <row r="176" spans="1:30" x14ac:dyDescent="0.15">
      <c r="A176" s="4">
        <v>2014</v>
      </c>
      <c r="B176" s="2" t="s">
        <v>1422</v>
      </c>
      <c r="C176" s="2" t="s">
        <v>1423</v>
      </c>
      <c r="D176" s="2" t="s">
        <v>1380</v>
      </c>
      <c r="E176" s="7" t="s">
        <v>2272</v>
      </c>
      <c r="F176" s="5">
        <v>0.5</v>
      </c>
      <c r="G176" s="2" t="s">
        <v>50</v>
      </c>
      <c r="H176" s="2" t="s">
        <v>51</v>
      </c>
      <c r="I176" s="2" t="s">
        <v>41</v>
      </c>
      <c r="J176" s="2" t="s">
        <v>52</v>
      </c>
      <c r="K176" s="2" t="s">
        <v>53</v>
      </c>
      <c r="L176" s="3">
        <v>60</v>
      </c>
      <c r="M176" s="3">
        <v>17</v>
      </c>
      <c r="N176" s="2" t="s">
        <v>29</v>
      </c>
      <c r="O176" s="2" t="s">
        <v>29</v>
      </c>
      <c r="P176" s="2" t="s">
        <v>28</v>
      </c>
      <c r="Q176" s="2" t="s">
        <v>1349</v>
      </c>
      <c r="R176" s="2" t="s">
        <v>1475</v>
      </c>
      <c r="S176" s="5">
        <v>1</v>
      </c>
      <c r="T176" s="3">
        <v>16</v>
      </c>
      <c r="U176" s="2" t="s">
        <v>31</v>
      </c>
      <c r="V176" s="3">
        <v>16</v>
      </c>
      <c r="W176" s="2" t="s">
        <v>31</v>
      </c>
      <c r="X176" s="15"/>
      <c r="Y176" s="16"/>
      <c r="Z176" s="15"/>
      <c r="AA176" s="16"/>
      <c r="AB176" s="16"/>
      <c r="AC176" s="16"/>
      <c r="AD176" s="15"/>
    </row>
    <row r="177" spans="1:30" x14ac:dyDescent="0.15">
      <c r="A177" s="4">
        <v>2014</v>
      </c>
      <c r="B177" s="2" t="s">
        <v>1441</v>
      </c>
      <c r="C177" s="2" t="s">
        <v>1442</v>
      </c>
      <c r="D177" s="2" t="s">
        <v>1380</v>
      </c>
      <c r="E177" s="7" t="s">
        <v>2272</v>
      </c>
      <c r="F177" s="5">
        <v>0.5</v>
      </c>
      <c r="G177" s="2" t="s">
        <v>668</v>
      </c>
      <c r="H177" s="2" t="s">
        <v>669</v>
      </c>
      <c r="I177" s="2" t="s">
        <v>23</v>
      </c>
      <c r="J177" s="2" t="s">
        <v>24</v>
      </c>
      <c r="K177" s="2" t="s">
        <v>45</v>
      </c>
      <c r="L177" s="3">
        <v>30</v>
      </c>
      <c r="M177" s="3">
        <v>19</v>
      </c>
      <c r="N177" s="2" t="s">
        <v>29</v>
      </c>
      <c r="O177" s="2" t="s">
        <v>29</v>
      </c>
      <c r="P177" s="2" t="s">
        <v>28</v>
      </c>
      <c r="Q177" s="2" t="s">
        <v>1357</v>
      </c>
      <c r="R177" s="2" t="s">
        <v>1501</v>
      </c>
      <c r="S177" s="5">
        <v>1</v>
      </c>
      <c r="T177" s="3">
        <v>16</v>
      </c>
      <c r="U177" s="2" t="s">
        <v>31</v>
      </c>
      <c r="V177" s="3">
        <v>16</v>
      </c>
      <c r="W177" s="2" t="s">
        <v>31</v>
      </c>
      <c r="X177" s="15"/>
      <c r="Y177" s="16"/>
      <c r="Z177" s="15"/>
      <c r="AA177" s="16"/>
      <c r="AB177" s="16"/>
      <c r="AC177" s="16"/>
      <c r="AD177" s="15"/>
    </row>
    <row r="178" spans="1:30" x14ac:dyDescent="0.15">
      <c r="A178" s="4">
        <v>2015</v>
      </c>
      <c r="B178" s="2" t="s">
        <v>1996</v>
      </c>
      <c r="C178" s="2" t="s">
        <v>1997</v>
      </c>
      <c r="D178" s="2" t="s">
        <v>1380</v>
      </c>
      <c r="E178" s="7" t="s">
        <v>2272</v>
      </c>
      <c r="F178" s="5">
        <v>0.5</v>
      </c>
      <c r="G178" s="2" t="s">
        <v>1998</v>
      </c>
      <c r="H178" s="2" t="s">
        <v>2013</v>
      </c>
      <c r="I178" s="2" t="s">
        <v>63</v>
      </c>
      <c r="J178" s="2" t="s">
        <v>656</v>
      </c>
      <c r="K178" s="2" t="s">
        <v>660</v>
      </c>
      <c r="L178" s="3">
        <v>429</v>
      </c>
      <c r="M178" s="3">
        <v>57</v>
      </c>
      <c r="N178" s="2" t="s">
        <v>29</v>
      </c>
      <c r="O178" s="2" t="s">
        <v>29</v>
      </c>
      <c r="P178" s="2" t="s">
        <v>28</v>
      </c>
      <c r="Q178" s="2" t="s">
        <v>1772</v>
      </c>
      <c r="R178" s="2" t="s">
        <v>2014</v>
      </c>
      <c r="S178" s="5">
        <v>1</v>
      </c>
      <c r="T178" s="3">
        <v>16</v>
      </c>
      <c r="U178" s="2" t="s">
        <v>31</v>
      </c>
      <c r="V178" s="3">
        <v>16</v>
      </c>
      <c r="W178" s="2" t="s">
        <v>31</v>
      </c>
      <c r="X178" s="15"/>
      <c r="Y178" s="16"/>
      <c r="Z178" s="15"/>
      <c r="AA178" s="16"/>
      <c r="AB178" s="16"/>
      <c r="AC178" s="16"/>
      <c r="AD178" s="15"/>
    </row>
    <row r="179" spans="1:30" x14ac:dyDescent="0.15">
      <c r="A179" s="4">
        <v>2015</v>
      </c>
      <c r="B179" s="2" t="s">
        <v>1996</v>
      </c>
      <c r="C179" s="2" t="s">
        <v>1997</v>
      </c>
      <c r="D179" s="2" t="s">
        <v>1380</v>
      </c>
      <c r="E179" s="7" t="s">
        <v>2272</v>
      </c>
      <c r="F179" s="5">
        <v>0.5</v>
      </c>
      <c r="G179" s="2" t="s">
        <v>1998</v>
      </c>
      <c r="H179" s="2" t="s">
        <v>1999</v>
      </c>
      <c r="I179" s="2" t="s">
        <v>59</v>
      </c>
      <c r="J179" s="2" t="s">
        <v>656</v>
      </c>
      <c r="K179" s="2" t="s">
        <v>660</v>
      </c>
      <c r="L179" s="3">
        <v>139</v>
      </c>
      <c r="M179" s="3">
        <v>56</v>
      </c>
      <c r="N179" s="2" t="s">
        <v>29</v>
      </c>
      <c r="O179" s="2" t="s">
        <v>29</v>
      </c>
      <c r="P179" s="2" t="s">
        <v>28</v>
      </c>
      <c r="Q179" s="2" t="s">
        <v>1867</v>
      </c>
      <c r="R179" s="2" t="s">
        <v>2000</v>
      </c>
      <c r="S179" s="5">
        <v>1</v>
      </c>
      <c r="T179" s="3">
        <v>16</v>
      </c>
      <c r="U179" s="2" t="s">
        <v>31</v>
      </c>
      <c r="V179" s="3">
        <v>16</v>
      </c>
      <c r="W179" s="2" t="s">
        <v>31</v>
      </c>
      <c r="X179" s="15"/>
      <c r="Y179" s="16"/>
      <c r="Z179" s="15"/>
      <c r="AA179" s="16"/>
      <c r="AB179" s="16"/>
      <c r="AC179" s="16"/>
      <c r="AD179" s="15"/>
    </row>
    <row r="180" spans="1:30" x14ac:dyDescent="0.15">
      <c r="A180" s="4">
        <v>2015</v>
      </c>
      <c r="B180" s="2" t="s">
        <v>1996</v>
      </c>
      <c r="C180" s="2" t="s">
        <v>1997</v>
      </c>
      <c r="D180" s="2" t="s">
        <v>1380</v>
      </c>
      <c r="E180" s="7" t="s">
        <v>2272</v>
      </c>
      <c r="F180" s="5">
        <v>0.5</v>
      </c>
      <c r="G180" s="2" t="s">
        <v>1998</v>
      </c>
      <c r="H180" s="2" t="s">
        <v>2015</v>
      </c>
      <c r="I180" s="2" t="s">
        <v>181</v>
      </c>
      <c r="J180" s="2" t="s">
        <v>656</v>
      </c>
      <c r="K180" s="2" t="s">
        <v>660</v>
      </c>
      <c r="L180" s="3">
        <v>69</v>
      </c>
      <c r="M180" s="3">
        <v>57</v>
      </c>
      <c r="N180" s="2" t="s">
        <v>29</v>
      </c>
      <c r="O180" s="2" t="s">
        <v>29</v>
      </c>
      <c r="P180" s="2" t="s">
        <v>28</v>
      </c>
      <c r="Q180" s="2" t="s">
        <v>217</v>
      </c>
      <c r="R180" s="2" t="s">
        <v>2016</v>
      </c>
      <c r="S180" s="5">
        <v>1</v>
      </c>
      <c r="T180" s="3">
        <v>16</v>
      </c>
      <c r="U180" s="2" t="s">
        <v>31</v>
      </c>
      <c r="V180" s="3">
        <v>16</v>
      </c>
      <c r="W180" s="2" t="s">
        <v>31</v>
      </c>
      <c r="X180" s="15"/>
      <c r="Y180" s="16"/>
      <c r="Z180" s="15"/>
      <c r="AA180" s="16"/>
      <c r="AB180" s="16"/>
      <c r="AC180" s="16"/>
      <c r="AD180" s="15"/>
    </row>
    <row r="181" spans="1:30" x14ac:dyDescent="0.15">
      <c r="A181" s="4">
        <v>2014</v>
      </c>
      <c r="B181" s="2" t="s">
        <v>1810</v>
      </c>
      <c r="C181" s="2" t="s">
        <v>1811</v>
      </c>
      <c r="D181" s="2" t="s">
        <v>1380</v>
      </c>
      <c r="E181" s="7" t="s">
        <v>2272</v>
      </c>
      <c r="F181" s="5">
        <v>1</v>
      </c>
      <c r="G181" s="2" t="s">
        <v>1437</v>
      </c>
      <c r="H181" s="2" t="s">
        <v>1438</v>
      </c>
      <c r="I181" s="2" t="s">
        <v>23</v>
      </c>
      <c r="J181" s="2" t="s">
        <v>24</v>
      </c>
      <c r="K181" s="2" t="s">
        <v>80</v>
      </c>
      <c r="L181" s="3">
        <v>38</v>
      </c>
      <c r="M181" s="3">
        <v>37</v>
      </c>
      <c r="N181" s="2" t="s">
        <v>29</v>
      </c>
      <c r="O181" s="2" t="s">
        <v>29</v>
      </c>
      <c r="P181" s="2" t="s">
        <v>28</v>
      </c>
      <c r="Q181" s="2" t="s">
        <v>1360</v>
      </c>
      <c r="R181" s="2" t="s">
        <v>1812</v>
      </c>
      <c r="S181" s="5">
        <v>1</v>
      </c>
      <c r="T181" s="3">
        <v>32</v>
      </c>
      <c r="U181" s="2" t="s">
        <v>31</v>
      </c>
      <c r="V181" s="3">
        <v>32</v>
      </c>
      <c r="W181" s="2" t="s">
        <v>31</v>
      </c>
      <c r="X181" s="15"/>
      <c r="Y181" s="16"/>
      <c r="Z181" s="15"/>
      <c r="AA181" s="16"/>
      <c r="AB181" s="16"/>
      <c r="AC181" s="16"/>
      <c r="AD181" s="15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8"/>
  <sheetViews>
    <sheetView topLeftCell="A140" workbookViewId="0">
      <selection activeCell="A171" sqref="A171"/>
    </sheetView>
  </sheetViews>
  <sheetFormatPr defaultRowHeight="13.5" x14ac:dyDescent="0.15"/>
  <sheetData>
    <row r="1" spans="1:3" x14ac:dyDescent="0.15">
      <c r="A1" t="s">
        <v>2841</v>
      </c>
      <c r="C1">
        <v>3</v>
      </c>
    </row>
    <row r="2" spans="1:3" x14ac:dyDescent="0.15">
      <c r="A2" t="s">
        <v>818</v>
      </c>
      <c r="B2" t="s">
        <v>2820</v>
      </c>
      <c r="C2">
        <v>9</v>
      </c>
    </row>
    <row r="3" spans="1:3" x14ac:dyDescent="0.15">
      <c r="A3" t="s">
        <v>715</v>
      </c>
      <c r="B3" t="s">
        <v>2821</v>
      </c>
      <c r="C3">
        <v>12</v>
      </c>
    </row>
    <row r="4" spans="1:3" x14ac:dyDescent="0.15">
      <c r="A4" t="s">
        <v>1030</v>
      </c>
      <c r="B4" t="s">
        <v>2822</v>
      </c>
      <c r="C4">
        <v>19</v>
      </c>
    </row>
    <row r="5" spans="1:3" x14ac:dyDescent="0.15">
      <c r="A5" t="s">
        <v>1752</v>
      </c>
      <c r="B5" t="s">
        <v>2821</v>
      </c>
      <c r="C5">
        <v>12</v>
      </c>
    </row>
    <row r="6" spans="1:3" x14ac:dyDescent="0.15">
      <c r="A6" t="s">
        <v>197</v>
      </c>
      <c r="B6" t="s">
        <v>2823</v>
      </c>
      <c r="C6">
        <v>11</v>
      </c>
    </row>
    <row r="7" spans="1:3" x14ac:dyDescent="0.15">
      <c r="A7" t="s">
        <v>2799</v>
      </c>
      <c r="B7" t="s">
        <v>2824</v>
      </c>
      <c r="C7">
        <v>4</v>
      </c>
    </row>
    <row r="8" spans="1:3" x14ac:dyDescent="0.15">
      <c r="A8" t="s">
        <v>595</v>
      </c>
      <c r="B8" t="s">
        <v>2820</v>
      </c>
      <c r="C8">
        <v>9</v>
      </c>
    </row>
    <row r="9" spans="1:3" x14ac:dyDescent="0.15">
      <c r="A9" t="s">
        <v>2306</v>
      </c>
      <c r="B9">
        <v>3</v>
      </c>
      <c r="C9">
        <v>3</v>
      </c>
    </row>
    <row r="10" spans="1:3" x14ac:dyDescent="0.15">
      <c r="A10" t="s">
        <v>2812</v>
      </c>
      <c r="B10" t="s">
        <v>2825</v>
      </c>
      <c r="C10">
        <v>3</v>
      </c>
    </row>
    <row r="11" spans="1:3" x14ac:dyDescent="0.15">
      <c r="A11" t="s">
        <v>798</v>
      </c>
      <c r="B11" t="s">
        <v>2826</v>
      </c>
      <c r="C11">
        <v>8</v>
      </c>
    </row>
    <row r="12" spans="1:3" x14ac:dyDescent="0.15">
      <c r="A12" t="s">
        <v>1153</v>
      </c>
      <c r="B12" t="s">
        <v>2827</v>
      </c>
      <c r="C12">
        <v>13</v>
      </c>
    </row>
    <row r="13" spans="1:3" x14ac:dyDescent="0.15">
      <c r="A13" t="s">
        <v>603</v>
      </c>
      <c r="B13" t="s">
        <v>2821</v>
      </c>
      <c r="C13">
        <v>12</v>
      </c>
    </row>
    <row r="14" spans="1:3" x14ac:dyDescent="0.15">
      <c r="A14" t="s">
        <v>994</v>
      </c>
      <c r="B14" t="s">
        <v>2828</v>
      </c>
      <c r="C14">
        <v>18</v>
      </c>
    </row>
    <row r="15" spans="1:3" x14ac:dyDescent="0.15">
      <c r="A15" t="s">
        <v>1169</v>
      </c>
      <c r="B15">
        <v>6</v>
      </c>
      <c r="C15">
        <v>6</v>
      </c>
    </row>
    <row r="16" spans="1:3" x14ac:dyDescent="0.15">
      <c r="A16" t="s">
        <v>1111</v>
      </c>
      <c r="B16" t="s">
        <v>2830</v>
      </c>
      <c r="C16">
        <v>14</v>
      </c>
    </row>
    <row r="17" spans="1:3" x14ac:dyDescent="0.15">
      <c r="A17" t="s">
        <v>73</v>
      </c>
      <c r="B17" t="s">
        <v>2821</v>
      </c>
      <c r="C17">
        <v>12</v>
      </c>
    </row>
    <row r="18" spans="1:3" x14ac:dyDescent="0.15">
      <c r="A18" t="s">
        <v>297</v>
      </c>
      <c r="B18" t="s">
        <v>2831</v>
      </c>
      <c r="C18">
        <v>7</v>
      </c>
    </row>
    <row r="19" spans="1:3" x14ac:dyDescent="0.15">
      <c r="A19" t="s">
        <v>759</v>
      </c>
      <c r="B19" t="s">
        <v>2823</v>
      </c>
      <c r="C19">
        <v>11</v>
      </c>
    </row>
    <row r="20" spans="1:3" x14ac:dyDescent="0.15">
      <c r="A20" t="s">
        <v>1611</v>
      </c>
      <c r="B20" t="s">
        <v>2821</v>
      </c>
      <c r="C20">
        <v>12</v>
      </c>
    </row>
    <row r="21" spans="1:3" x14ac:dyDescent="0.15">
      <c r="A21" t="s">
        <v>2164</v>
      </c>
      <c r="B21" t="s">
        <v>2831</v>
      </c>
      <c r="C21">
        <v>7</v>
      </c>
    </row>
    <row r="22" spans="1:3" x14ac:dyDescent="0.15">
      <c r="A22" t="s">
        <v>355</v>
      </c>
      <c r="B22" t="s">
        <v>2825</v>
      </c>
      <c r="C22">
        <v>3</v>
      </c>
    </row>
    <row r="23" spans="1:3" x14ac:dyDescent="0.15">
      <c r="A23" t="s">
        <v>1584</v>
      </c>
      <c r="B23" t="s">
        <v>2832</v>
      </c>
      <c r="C23">
        <v>15</v>
      </c>
    </row>
    <row r="24" spans="1:3" x14ac:dyDescent="0.15">
      <c r="A24" t="s">
        <v>2815</v>
      </c>
      <c r="B24">
        <v>9</v>
      </c>
      <c r="C24">
        <v>6</v>
      </c>
    </row>
    <row r="25" spans="1:3" x14ac:dyDescent="0.15">
      <c r="A25" t="s">
        <v>1554</v>
      </c>
      <c r="B25" t="s">
        <v>2825</v>
      </c>
      <c r="C25">
        <v>3</v>
      </c>
    </row>
    <row r="26" spans="1:3" x14ac:dyDescent="0.15">
      <c r="A26" t="s">
        <v>954</v>
      </c>
      <c r="C26">
        <v>12</v>
      </c>
    </row>
    <row r="27" spans="1:3" x14ac:dyDescent="0.15">
      <c r="A27" t="s">
        <v>1059</v>
      </c>
      <c r="B27" t="s">
        <v>2821</v>
      </c>
      <c r="C27">
        <v>12</v>
      </c>
    </row>
    <row r="28" spans="1:3" x14ac:dyDescent="0.15">
      <c r="C28">
        <v>24</v>
      </c>
    </row>
    <row r="29" spans="1:3" x14ac:dyDescent="0.15">
      <c r="A29" t="s">
        <v>1140</v>
      </c>
      <c r="B29" t="s">
        <v>2828</v>
      </c>
      <c r="C29">
        <v>18</v>
      </c>
    </row>
    <row r="30" spans="1:3" x14ac:dyDescent="0.15">
      <c r="C30">
        <v>18</v>
      </c>
    </row>
    <row r="31" spans="1:3" x14ac:dyDescent="0.15">
      <c r="A31" t="s">
        <v>2816</v>
      </c>
      <c r="B31" t="s">
        <v>2833</v>
      </c>
      <c r="C31">
        <v>5</v>
      </c>
    </row>
    <row r="32" spans="1:3" x14ac:dyDescent="0.15">
      <c r="C32">
        <v>5</v>
      </c>
    </row>
    <row r="33" spans="1:3" x14ac:dyDescent="0.15">
      <c r="A33" t="s">
        <v>538</v>
      </c>
      <c r="B33" t="s">
        <v>2821</v>
      </c>
      <c r="C33">
        <v>12</v>
      </c>
    </row>
    <row r="34" spans="1:3" x14ac:dyDescent="0.15">
      <c r="C34">
        <v>12</v>
      </c>
    </row>
    <row r="35" spans="1:3" x14ac:dyDescent="0.15">
      <c r="A35" t="s">
        <v>2842</v>
      </c>
      <c r="B35" t="s">
        <v>2834</v>
      </c>
      <c r="C35">
        <v>2</v>
      </c>
    </row>
    <row r="36" spans="1:3" x14ac:dyDescent="0.15">
      <c r="C36">
        <v>2</v>
      </c>
    </row>
    <row r="37" spans="1:3" x14ac:dyDescent="0.15">
      <c r="A37" t="s">
        <v>801</v>
      </c>
      <c r="B37" t="s">
        <v>2828</v>
      </c>
      <c r="C37">
        <v>18</v>
      </c>
    </row>
    <row r="38" spans="1:3" x14ac:dyDescent="0.15">
      <c r="C38">
        <v>18</v>
      </c>
    </row>
    <row r="39" spans="1:3" x14ac:dyDescent="0.15">
      <c r="A39" t="s">
        <v>231</v>
      </c>
      <c r="B39" t="s">
        <v>2821</v>
      </c>
      <c r="C39">
        <v>12</v>
      </c>
    </row>
    <row r="40" spans="1:3" x14ac:dyDescent="0.15">
      <c r="C40">
        <v>12</v>
      </c>
    </row>
    <row r="41" spans="1:3" x14ac:dyDescent="0.15">
      <c r="A41" t="s">
        <v>1080</v>
      </c>
      <c r="B41" t="s">
        <v>2835</v>
      </c>
      <c r="C41">
        <v>10</v>
      </c>
    </row>
    <row r="42" spans="1:3" x14ac:dyDescent="0.15">
      <c r="C42">
        <v>10</v>
      </c>
    </row>
    <row r="43" spans="1:3" x14ac:dyDescent="0.15">
      <c r="A43" t="s">
        <v>2308</v>
      </c>
      <c r="B43" t="s">
        <v>2824</v>
      </c>
      <c r="C43">
        <v>4</v>
      </c>
    </row>
    <row r="44" spans="1:3" x14ac:dyDescent="0.15">
      <c r="C44">
        <v>4</v>
      </c>
    </row>
    <row r="45" spans="1:3" x14ac:dyDescent="0.15">
      <c r="A45" t="s">
        <v>2843</v>
      </c>
      <c r="B45" t="s">
        <v>2825</v>
      </c>
      <c r="C45">
        <v>3</v>
      </c>
    </row>
    <row r="46" spans="1:3" x14ac:dyDescent="0.15">
      <c r="C46">
        <v>3</v>
      </c>
    </row>
    <row r="47" spans="1:3" x14ac:dyDescent="0.15">
      <c r="A47" t="s">
        <v>911</v>
      </c>
      <c r="B47" t="s">
        <v>2823</v>
      </c>
      <c r="C47">
        <v>11</v>
      </c>
    </row>
    <row r="48" spans="1:3" x14ac:dyDescent="0.15">
      <c r="C48">
        <v>11</v>
      </c>
    </row>
    <row r="49" spans="1:3" x14ac:dyDescent="0.15">
      <c r="A49" t="s">
        <v>1095</v>
      </c>
      <c r="B49" t="s">
        <v>2835</v>
      </c>
      <c r="C49">
        <v>10</v>
      </c>
    </row>
    <row r="50" spans="1:3" x14ac:dyDescent="0.15">
      <c r="C50">
        <v>10</v>
      </c>
    </row>
    <row r="51" spans="1:3" x14ac:dyDescent="0.15">
      <c r="A51" t="s">
        <v>832</v>
      </c>
      <c r="B51" t="s">
        <v>2821</v>
      </c>
      <c r="C51">
        <v>12</v>
      </c>
    </row>
    <row r="52" spans="1:3" x14ac:dyDescent="0.15">
      <c r="C52">
        <v>12</v>
      </c>
    </row>
    <row r="53" spans="1:3" x14ac:dyDescent="0.15">
      <c r="A53" t="s">
        <v>2800</v>
      </c>
      <c r="B53" t="s">
        <v>2824</v>
      </c>
      <c r="C53">
        <v>4</v>
      </c>
    </row>
    <row r="54" spans="1:3" x14ac:dyDescent="0.15">
      <c r="C54">
        <v>4</v>
      </c>
    </row>
    <row r="55" spans="1:3" x14ac:dyDescent="0.15">
      <c r="A55" t="s">
        <v>1763</v>
      </c>
      <c r="B55" t="s">
        <v>2823</v>
      </c>
      <c r="C55">
        <v>11</v>
      </c>
    </row>
    <row r="56" spans="1:3" x14ac:dyDescent="0.15">
      <c r="C56">
        <v>11</v>
      </c>
    </row>
    <row r="57" spans="1:3" x14ac:dyDescent="0.15">
      <c r="A57" t="s">
        <v>2844</v>
      </c>
      <c r="B57" t="s">
        <v>2835</v>
      </c>
      <c r="C57">
        <v>10</v>
      </c>
    </row>
    <row r="58" spans="1:3" x14ac:dyDescent="0.15">
      <c r="C58">
        <v>10</v>
      </c>
    </row>
    <row r="59" spans="1:3" x14ac:dyDescent="0.15">
      <c r="A59" t="s">
        <v>1116</v>
      </c>
      <c r="B59" t="s">
        <v>2836</v>
      </c>
      <c r="C59">
        <v>24</v>
      </c>
    </row>
    <row r="60" spans="1:3" x14ac:dyDescent="0.15">
      <c r="C60">
        <v>24</v>
      </c>
    </row>
    <row r="61" spans="1:3" x14ac:dyDescent="0.15">
      <c r="A61" t="s">
        <v>1305</v>
      </c>
      <c r="B61" t="s">
        <v>2830</v>
      </c>
      <c r="C61">
        <v>14</v>
      </c>
    </row>
    <row r="62" spans="1:3" x14ac:dyDescent="0.15">
      <c r="C62">
        <v>14</v>
      </c>
    </row>
    <row r="63" spans="1:3" x14ac:dyDescent="0.15">
      <c r="A63" t="s">
        <v>899</v>
      </c>
      <c r="B63" t="s">
        <v>2828</v>
      </c>
      <c r="C63">
        <v>18</v>
      </c>
    </row>
    <row r="64" spans="1:3" x14ac:dyDescent="0.15">
      <c r="C64">
        <v>18</v>
      </c>
    </row>
    <row r="65" spans="1:3" x14ac:dyDescent="0.15">
      <c r="A65" t="s">
        <v>2311</v>
      </c>
      <c r="B65" t="s">
        <v>2826</v>
      </c>
      <c r="C65">
        <v>8</v>
      </c>
    </row>
    <row r="66" spans="1:3" x14ac:dyDescent="0.15">
      <c r="C66">
        <v>8</v>
      </c>
    </row>
    <row r="67" spans="1:3" x14ac:dyDescent="0.15">
      <c r="A67" t="s">
        <v>2819</v>
      </c>
      <c r="B67" t="s">
        <v>2825</v>
      </c>
      <c r="C67">
        <v>3</v>
      </c>
    </row>
    <row r="68" spans="1:3" x14ac:dyDescent="0.15">
      <c r="C68">
        <v>3</v>
      </c>
    </row>
    <row r="69" spans="1:3" x14ac:dyDescent="0.15">
      <c r="A69" t="s">
        <v>2801</v>
      </c>
      <c r="B69" t="s">
        <v>2835</v>
      </c>
      <c r="C69">
        <v>10</v>
      </c>
    </row>
    <row r="70" spans="1:3" x14ac:dyDescent="0.15">
      <c r="C70">
        <v>10</v>
      </c>
    </row>
    <row r="71" spans="1:3" x14ac:dyDescent="0.15">
      <c r="A71" t="s">
        <v>823</v>
      </c>
      <c r="B71" t="s">
        <v>2830</v>
      </c>
      <c r="C71">
        <v>14</v>
      </c>
    </row>
    <row r="72" spans="1:3" x14ac:dyDescent="0.15">
      <c r="C72">
        <v>14</v>
      </c>
    </row>
    <row r="73" spans="1:3" x14ac:dyDescent="0.15">
      <c r="A73" t="s">
        <v>1281</v>
      </c>
      <c r="B73" t="s">
        <v>2824</v>
      </c>
      <c r="C73">
        <v>4</v>
      </c>
    </row>
    <row r="74" spans="1:3" x14ac:dyDescent="0.15">
      <c r="C74">
        <v>4</v>
      </c>
    </row>
    <row r="75" spans="1:3" x14ac:dyDescent="0.15">
      <c r="A75" t="s">
        <v>1281</v>
      </c>
      <c r="C75">
        <v>11</v>
      </c>
    </row>
    <row r="76" spans="1:3" x14ac:dyDescent="0.15">
      <c r="A76" t="s">
        <v>299</v>
      </c>
      <c r="B76" t="s">
        <v>2823</v>
      </c>
      <c r="C76">
        <v>11</v>
      </c>
    </row>
    <row r="77" spans="1:3" x14ac:dyDescent="0.15">
      <c r="C77">
        <v>22</v>
      </c>
    </row>
    <row r="78" spans="1:3" x14ac:dyDescent="0.15">
      <c r="A78" t="s">
        <v>148</v>
      </c>
      <c r="B78" t="s">
        <v>2822</v>
      </c>
      <c r="C78">
        <v>19</v>
      </c>
    </row>
    <row r="79" spans="1:3" x14ac:dyDescent="0.15">
      <c r="C79">
        <v>19</v>
      </c>
    </row>
    <row r="80" spans="1:3" x14ac:dyDescent="0.15">
      <c r="A80" t="s">
        <v>1353</v>
      </c>
      <c r="B80" t="s">
        <v>2827</v>
      </c>
      <c r="C80">
        <v>13</v>
      </c>
    </row>
    <row r="81" spans="1:3" x14ac:dyDescent="0.15">
      <c r="C81">
        <v>13</v>
      </c>
    </row>
    <row r="82" spans="1:3" x14ac:dyDescent="0.15">
      <c r="A82" t="s">
        <v>1746</v>
      </c>
      <c r="B82" t="s">
        <v>2833</v>
      </c>
      <c r="C82">
        <v>5</v>
      </c>
    </row>
    <row r="83" spans="1:3" x14ac:dyDescent="0.15">
      <c r="C83">
        <v>5</v>
      </c>
    </row>
    <row r="84" spans="1:3" x14ac:dyDescent="0.15">
      <c r="A84" t="s">
        <v>429</v>
      </c>
      <c r="B84" t="s">
        <v>2823</v>
      </c>
      <c r="C84">
        <v>11</v>
      </c>
    </row>
    <row r="85" spans="1:3" x14ac:dyDescent="0.15">
      <c r="C85">
        <v>11</v>
      </c>
    </row>
    <row r="86" spans="1:3" x14ac:dyDescent="0.15">
      <c r="A86" t="s">
        <v>2802</v>
      </c>
      <c r="B86" t="s">
        <v>2826</v>
      </c>
      <c r="C86">
        <v>8</v>
      </c>
    </row>
    <row r="87" spans="1:3" x14ac:dyDescent="0.15">
      <c r="C87">
        <v>8</v>
      </c>
    </row>
    <row r="88" spans="1:3" x14ac:dyDescent="0.15">
      <c r="A88" t="s">
        <v>2802</v>
      </c>
      <c r="C88">
        <v>4</v>
      </c>
    </row>
    <row r="89" spans="1:3" x14ac:dyDescent="0.15">
      <c r="A89" t="s">
        <v>2845</v>
      </c>
      <c r="B89" t="s">
        <v>2824</v>
      </c>
      <c r="C89">
        <v>4</v>
      </c>
    </row>
    <row r="90" spans="1:3" x14ac:dyDescent="0.15">
      <c r="C90">
        <v>8</v>
      </c>
    </row>
    <row r="91" spans="1:3" x14ac:dyDescent="0.15">
      <c r="A91" t="s">
        <v>2846</v>
      </c>
      <c r="B91" t="s">
        <v>2835</v>
      </c>
      <c r="C91">
        <v>10</v>
      </c>
    </row>
    <row r="92" spans="1:3" x14ac:dyDescent="0.15">
      <c r="C92">
        <v>10</v>
      </c>
    </row>
    <row r="93" spans="1:3" x14ac:dyDescent="0.15">
      <c r="A93" t="s">
        <v>1098</v>
      </c>
      <c r="C93">
        <v>8</v>
      </c>
    </row>
    <row r="94" spans="1:3" x14ac:dyDescent="0.15">
      <c r="A94" t="s">
        <v>1677</v>
      </c>
      <c r="B94" t="s">
        <v>2826</v>
      </c>
      <c r="C94">
        <v>8</v>
      </c>
    </row>
    <row r="95" spans="1:3" x14ac:dyDescent="0.15">
      <c r="C95">
        <v>16</v>
      </c>
    </row>
    <row r="96" spans="1:3" x14ac:dyDescent="0.15">
      <c r="A96" t="s">
        <v>478</v>
      </c>
      <c r="B96" t="s">
        <v>2835</v>
      </c>
      <c r="C96">
        <v>10</v>
      </c>
    </row>
    <row r="97" spans="1:3" x14ac:dyDescent="0.15">
      <c r="C97">
        <v>10</v>
      </c>
    </row>
    <row r="98" spans="1:3" x14ac:dyDescent="0.15">
      <c r="A98" t="s">
        <v>665</v>
      </c>
      <c r="B98" t="s">
        <v>2827</v>
      </c>
      <c r="C98">
        <v>13</v>
      </c>
    </row>
    <row r="99" spans="1:3" x14ac:dyDescent="0.15">
      <c r="C99">
        <v>13</v>
      </c>
    </row>
    <row r="100" spans="1:3" x14ac:dyDescent="0.15">
      <c r="A100" t="s">
        <v>1479</v>
      </c>
      <c r="B100" t="s">
        <v>2826</v>
      </c>
      <c r="C100">
        <v>8</v>
      </c>
    </row>
    <row r="101" spans="1:3" x14ac:dyDescent="0.15">
      <c r="C101">
        <v>8</v>
      </c>
    </row>
    <row r="102" spans="1:3" x14ac:dyDescent="0.15">
      <c r="A102" t="s">
        <v>1672</v>
      </c>
      <c r="C102">
        <v>12</v>
      </c>
    </row>
    <row r="103" spans="1:3" x14ac:dyDescent="0.15">
      <c r="A103" t="s">
        <v>858</v>
      </c>
      <c r="B103" t="s">
        <v>2821</v>
      </c>
      <c r="C103">
        <v>12</v>
      </c>
    </row>
    <row r="104" spans="1:3" x14ac:dyDescent="0.15">
      <c r="C104">
        <v>24</v>
      </c>
    </row>
    <row r="105" spans="1:3" x14ac:dyDescent="0.15">
      <c r="A105" t="s">
        <v>79</v>
      </c>
      <c r="B105" t="s">
        <v>2823</v>
      </c>
      <c r="C105">
        <v>11</v>
      </c>
    </row>
    <row r="106" spans="1:3" x14ac:dyDescent="0.15">
      <c r="C106">
        <v>11</v>
      </c>
    </row>
    <row r="107" spans="1:3" x14ac:dyDescent="0.15">
      <c r="A107" t="s">
        <v>2847</v>
      </c>
      <c r="C107">
        <v>4</v>
      </c>
    </row>
    <row r="108" spans="1:3" x14ac:dyDescent="0.15">
      <c r="A108" t="s">
        <v>2848</v>
      </c>
      <c r="B108" t="s">
        <v>2824</v>
      </c>
      <c r="C108">
        <v>4</v>
      </c>
    </row>
    <row r="109" spans="1:3" x14ac:dyDescent="0.15">
      <c r="C109">
        <v>8</v>
      </c>
    </row>
    <row r="110" spans="1:3" x14ac:dyDescent="0.15">
      <c r="A110" t="s">
        <v>2849</v>
      </c>
      <c r="B110" t="s">
        <v>2825</v>
      </c>
      <c r="C110">
        <v>3</v>
      </c>
    </row>
    <row r="111" spans="1:3" x14ac:dyDescent="0.15">
      <c r="C111">
        <v>3</v>
      </c>
    </row>
    <row r="112" spans="1:3" x14ac:dyDescent="0.15">
      <c r="A112" t="s">
        <v>699</v>
      </c>
      <c r="B112" t="s">
        <v>2835</v>
      </c>
      <c r="C112">
        <v>10</v>
      </c>
    </row>
    <row r="113" spans="1:3" x14ac:dyDescent="0.15">
      <c r="C113">
        <v>10</v>
      </c>
    </row>
    <row r="114" spans="1:3" x14ac:dyDescent="0.15">
      <c r="A114" t="s">
        <v>558</v>
      </c>
      <c r="B114" t="s">
        <v>2824</v>
      </c>
      <c r="C114">
        <v>4</v>
      </c>
    </row>
    <row r="115" spans="1:3" x14ac:dyDescent="0.15">
      <c r="C115">
        <v>4</v>
      </c>
    </row>
    <row r="116" spans="1:3" x14ac:dyDescent="0.15">
      <c r="A116" t="s">
        <v>1252</v>
      </c>
      <c r="B116" t="s">
        <v>2827</v>
      </c>
      <c r="C116">
        <v>13</v>
      </c>
    </row>
    <row r="117" spans="1:3" x14ac:dyDescent="0.15">
      <c r="C117">
        <v>13</v>
      </c>
    </row>
    <row r="118" spans="1:3" x14ac:dyDescent="0.15">
      <c r="A118" t="s">
        <v>1770</v>
      </c>
      <c r="B118" t="s">
        <v>2826</v>
      </c>
      <c r="C118">
        <v>8</v>
      </c>
    </row>
    <row r="119" spans="1:3" x14ac:dyDescent="0.15">
      <c r="C119">
        <v>8</v>
      </c>
    </row>
    <row r="120" spans="1:3" x14ac:dyDescent="0.15">
      <c r="A120" t="s">
        <v>141</v>
      </c>
      <c r="B120" t="s">
        <v>2828</v>
      </c>
      <c r="C120">
        <v>18</v>
      </c>
    </row>
    <row r="121" spans="1:3" x14ac:dyDescent="0.15">
      <c r="C121">
        <v>18</v>
      </c>
    </row>
    <row r="122" spans="1:3" x14ac:dyDescent="0.15">
      <c r="A122" t="s">
        <v>1013</v>
      </c>
      <c r="B122" t="s">
        <v>2831</v>
      </c>
      <c r="C122">
        <v>7</v>
      </c>
    </row>
    <row r="123" spans="1:3" x14ac:dyDescent="0.15">
      <c r="C123">
        <v>7</v>
      </c>
    </row>
    <row r="124" spans="1:3" x14ac:dyDescent="0.15">
      <c r="A124" t="s">
        <v>644</v>
      </c>
      <c r="B124" t="s">
        <v>2820</v>
      </c>
      <c r="C124">
        <v>9</v>
      </c>
    </row>
    <row r="125" spans="1:3" x14ac:dyDescent="0.15">
      <c r="C125">
        <v>9</v>
      </c>
    </row>
    <row r="126" spans="1:3" x14ac:dyDescent="0.15">
      <c r="A126" t="s">
        <v>2803</v>
      </c>
      <c r="B126" t="s">
        <v>2833</v>
      </c>
      <c r="C126">
        <v>5</v>
      </c>
    </row>
    <row r="127" spans="1:3" x14ac:dyDescent="0.15">
      <c r="C127">
        <v>5</v>
      </c>
    </row>
    <row r="128" spans="1:3" x14ac:dyDescent="0.15">
      <c r="A128" t="s">
        <v>481</v>
      </c>
      <c r="B128" t="s">
        <v>2830</v>
      </c>
      <c r="C128">
        <v>14</v>
      </c>
    </row>
    <row r="129" spans="1:3" x14ac:dyDescent="0.15">
      <c r="C129">
        <v>14</v>
      </c>
    </row>
    <row r="130" spans="1:3" x14ac:dyDescent="0.15">
      <c r="A130" t="s">
        <v>2813</v>
      </c>
      <c r="B130" t="s">
        <v>2825</v>
      </c>
      <c r="C130">
        <v>3</v>
      </c>
    </row>
    <row r="131" spans="1:3" x14ac:dyDescent="0.15">
      <c r="C131">
        <v>3</v>
      </c>
    </row>
    <row r="132" spans="1:3" x14ac:dyDescent="0.15">
      <c r="A132" t="s">
        <v>2804</v>
      </c>
      <c r="B132" t="s">
        <v>2820</v>
      </c>
      <c r="C132">
        <v>9</v>
      </c>
    </row>
    <row r="133" spans="1:3" x14ac:dyDescent="0.15">
      <c r="C133">
        <v>9</v>
      </c>
    </row>
    <row r="134" spans="1:3" x14ac:dyDescent="0.15">
      <c r="A134" t="s">
        <v>240</v>
      </c>
      <c r="B134" t="s">
        <v>2826</v>
      </c>
      <c r="C134">
        <v>8</v>
      </c>
    </row>
    <row r="135" spans="1:3" x14ac:dyDescent="0.15">
      <c r="C135">
        <v>8</v>
      </c>
    </row>
    <row r="136" spans="1:3" x14ac:dyDescent="0.15">
      <c r="A136" t="s">
        <v>648</v>
      </c>
      <c r="C136">
        <v>6</v>
      </c>
    </row>
    <row r="137" spans="1:3" x14ac:dyDescent="0.15">
      <c r="A137" t="s">
        <v>614</v>
      </c>
      <c r="B137" t="s">
        <v>2829</v>
      </c>
      <c r="C137">
        <v>6</v>
      </c>
    </row>
    <row r="138" spans="1:3" x14ac:dyDescent="0.15">
      <c r="C138">
        <v>12</v>
      </c>
    </row>
    <row r="139" spans="1:3" x14ac:dyDescent="0.15">
      <c r="A139" t="s">
        <v>1289</v>
      </c>
      <c r="B139" t="s">
        <v>2835</v>
      </c>
      <c r="C139">
        <v>10</v>
      </c>
    </row>
    <row r="140" spans="1:3" x14ac:dyDescent="0.15">
      <c r="C140">
        <v>10</v>
      </c>
    </row>
    <row r="141" spans="1:3" x14ac:dyDescent="0.15">
      <c r="A141" t="s">
        <v>2850</v>
      </c>
      <c r="B141" t="s">
        <v>2825</v>
      </c>
      <c r="C141">
        <v>3</v>
      </c>
    </row>
    <row r="142" spans="1:3" x14ac:dyDescent="0.15">
      <c r="C142">
        <v>3</v>
      </c>
    </row>
    <row r="143" spans="1:3" x14ac:dyDescent="0.15">
      <c r="A143" t="s">
        <v>2312</v>
      </c>
      <c r="C143">
        <v>4</v>
      </c>
    </row>
    <row r="144" spans="1:3" x14ac:dyDescent="0.15">
      <c r="A144" t="s">
        <v>433</v>
      </c>
      <c r="C144">
        <v>4</v>
      </c>
    </row>
    <row r="145" spans="1:3" x14ac:dyDescent="0.15">
      <c r="A145" t="s">
        <v>2851</v>
      </c>
      <c r="B145" t="s">
        <v>2824</v>
      </c>
      <c r="C145">
        <v>4</v>
      </c>
    </row>
    <row r="146" spans="1:3" x14ac:dyDescent="0.15">
      <c r="C146">
        <v>12</v>
      </c>
    </row>
    <row r="147" spans="1:3" x14ac:dyDescent="0.15">
      <c r="A147" t="s">
        <v>1178</v>
      </c>
      <c r="B147" t="s">
        <v>2820</v>
      </c>
      <c r="C147">
        <v>9</v>
      </c>
    </row>
    <row r="148" spans="1:3" x14ac:dyDescent="0.15">
      <c r="C148">
        <v>9</v>
      </c>
    </row>
    <row r="149" spans="1:3" x14ac:dyDescent="0.15">
      <c r="A149" t="s">
        <v>485</v>
      </c>
      <c r="B149" t="s">
        <v>2827</v>
      </c>
      <c r="C149">
        <v>13</v>
      </c>
    </row>
    <row r="150" spans="1:3" x14ac:dyDescent="0.15">
      <c r="C150">
        <v>13</v>
      </c>
    </row>
    <row r="151" spans="1:3" x14ac:dyDescent="0.15">
      <c r="A151" t="s">
        <v>2817</v>
      </c>
      <c r="B151" t="s">
        <v>2825</v>
      </c>
      <c r="C151">
        <v>3</v>
      </c>
    </row>
    <row r="152" spans="1:3" x14ac:dyDescent="0.15">
      <c r="C152">
        <v>3</v>
      </c>
    </row>
    <row r="153" spans="1:3" x14ac:dyDescent="0.15">
      <c r="A153" t="s">
        <v>930</v>
      </c>
      <c r="B153" t="s">
        <v>2833</v>
      </c>
      <c r="C153">
        <v>5</v>
      </c>
    </row>
    <row r="154" spans="1:3" x14ac:dyDescent="0.15">
      <c r="C154">
        <v>5</v>
      </c>
    </row>
    <row r="155" spans="1:3" x14ac:dyDescent="0.15">
      <c r="A155" t="s">
        <v>2313</v>
      </c>
      <c r="B155" t="s">
        <v>2829</v>
      </c>
      <c r="C155">
        <v>6</v>
      </c>
    </row>
    <row r="156" spans="1:3" x14ac:dyDescent="0.15">
      <c r="C156">
        <v>6</v>
      </c>
    </row>
    <row r="157" spans="1:3" x14ac:dyDescent="0.15">
      <c r="A157" t="s">
        <v>903</v>
      </c>
      <c r="B157" t="s">
        <v>2837</v>
      </c>
      <c r="C157">
        <v>20</v>
      </c>
    </row>
    <row r="158" spans="1:3" x14ac:dyDescent="0.15">
      <c r="C158">
        <v>20</v>
      </c>
    </row>
    <row r="159" spans="1:3" x14ac:dyDescent="0.15">
      <c r="A159" t="s">
        <v>2314</v>
      </c>
      <c r="B159" t="s">
        <v>2831</v>
      </c>
      <c r="C159">
        <v>7</v>
      </c>
    </row>
    <row r="160" spans="1:3" x14ac:dyDescent="0.15">
      <c r="C160">
        <v>7</v>
      </c>
    </row>
    <row r="161" spans="1:3" x14ac:dyDescent="0.15">
      <c r="A161" t="s">
        <v>215</v>
      </c>
      <c r="B161" t="s">
        <v>2830</v>
      </c>
      <c r="C161">
        <v>14</v>
      </c>
    </row>
    <row r="162" spans="1:3" x14ac:dyDescent="0.15">
      <c r="C162">
        <v>14</v>
      </c>
    </row>
    <row r="163" spans="1:3" x14ac:dyDescent="0.15">
      <c r="A163" t="s">
        <v>22</v>
      </c>
      <c r="B163" t="s">
        <v>2820</v>
      </c>
      <c r="C163">
        <v>9</v>
      </c>
    </row>
    <row r="164" spans="1:3" x14ac:dyDescent="0.15">
      <c r="C164">
        <v>9</v>
      </c>
    </row>
    <row r="165" spans="1:3" x14ac:dyDescent="0.15">
      <c r="A165" t="s">
        <v>2041</v>
      </c>
      <c r="B165" t="s">
        <v>2825</v>
      </c>
      <c r="C165">
        <v>3</v>
      </c>
    </row>
    <row r="166" spans="1:3" x14ac:dyDescent="0.15">
      <c r="C166">
        <v>3</v>
      </c>
    </row>
    <row r="167" spans="1:3" x14ac:dyDescent="0.15">
      <c r="A167" t="s">
        <v>1318</v>
      </c>
      <c r="B167" t="s">
        <v>2820</v>
      </c>
      <c r="C167">
        <v>9</v>
      </c>
    </row>
    <row r="168" spans="1:3" x14ac:dyDescent="0.15">
      <c r="C168">
        <v>9</v>
      </c>
    </row>
    <row r="169" spans="1:3" x14ac:dyDescent="0.15">
      <c r="A169" t="s">
        <v>2818</v>
      </c>
      <c r="B169" t="s">
        <v>2825</v>
      </c>
      <c r="C169">
        <v>3</v>
      </c>
    </row>
    <row r="170" spans="1:3" x14ac:dyDescent="0.15">
      <c r="C170">
        <v>3</v>
      </c>
    </row>
    <row r="171" spans="1:3" x14ac:dyDescent="0.15">
      <c r="A171" t="s">
        <v>2805</v>
      </c>
      <c r="B171" t="s">
        <v>2835</v>
      </c>
      <c r="C171">
        <v>10</v>
      </c>
    </row>
    <row r="172" spans="1:3" x14ac:dyDescent="0.15">
      <c r="C172">
        <v>10</v>
      </c>
    </row>
    <row r="173" spans="1:3" x14ac:dyDescent="0.15">
      <c r="A173" t="s">
        <v>364</v>
      </c>
      <c r="B173" t="s">
        <v>2821</v>
      </c>
      <c r="C173">
        <v>12</v>
      </c>
    </row>
    <row r="174" spans="1:3" x14ac:dyDescent="0.15">
      <c r="C174">
        <v>12</v>
      </c>
    </row>
    <row r="175" spans="1:3" x14ac:dyDescent="0.15">
      <c r="A175" t="s">
        <v>735</v>
      </c>
      <c r="B175" t="s">
        <v>2828</v>
      </c>
      <c r="C175">
        <v>18</v>
      </c>
    </row>
    <row r="176" spans="1:3" x14ac:dyDescent="0.15">
      <c r="C176">
        <v>18</v>
      </c>
    </row>
    <row r="177" spans="1:3" x14ac:dyDescent="0.15">
      <c r="A177" t="s">
        <v>1016</v>
      </c>
      <c r="B177" t="s">
        <v>2820</v>
      </c>
      <c r="C177">
        <v>9</v>
      </c>
    </row>
    <row r="178" spans="1:3" x14ac:dyDescent="0.15">
      <c r="C178">
        <v>9</v>
      </c>
    </row>
    <row r="179" spans="1:3" x14ac:dyDescent="0.15">
      <c r="A179" t="s">
        <v>1025</v>
      </c>
      <c r="B179" t="s">
        <v>2838</v>
      </c>
      <c r="C179">
        <v>16</v>
      </c>
    </row>
    <row r="180" spans="1:3" x14ac:dyDescent="0.15">
      <c r="C180">
        <v>16</v>
      </c>
    </row>
    <row r="181" spans="1:3" x14ac:dyDescent="0.15">
      <c r="A181" t="s">
        <v>1323</v>
      </c>
      <c r="B181" t="s">
        <v>2835</v>
      </c>
      <c r="C181">
        <v>10</v>
      </c>
    </row>
    <row r="182" spans="1:3" x14ac:dyDescent="0.15">
      <c r="C182">
        <v>10</v>
      </c>
    </row>
    <row r="183" spans="1:3" x14ac:dyDescent="0.15">
      <c r="A183" t="s">
        <v>835</v>
      </c>
      <c r="B183" t="s">
        <v>2823</v>
      </c>
      <c r="C183">
        <v>11</v>
      </c>
    </row>
    <row r="184" spans="1:3" x14ac:dyDescent="0.15">
      <c r="C184">
        <v>11</v>
      </c>
    </row>
    <row r="185" spans="1:3" x14ac:dyDescent="0.15">
      <c r="A185" t="s">
        <v>938</v>
      </c>
      <c r="B185" t="s">
        <v>2835</v>
      </c>
      <c r="C185">
        <v>10</v>
      </c>
    </row>
    <row r="186" spans="1:3" x14ac:dyDescent="0.15">
      <c r="C186">
        <v>10</v>
      </c>
    </row>
    <row r="187" spans="1:3" x14ac:dyDescent="0.15">
      <c r="A187" t="s">
        <v>2806</v>
      </c>
      <c r="B187" t="s">
        <v>2833</v>
      </c>
      <c r="C187">
        <v>5</v>
      </c>
    </row>
    <row r="188" spans="1:3" x14ac:dyDescent="0.15">
      <c r="C188">
        <v>5</v>
      </c>
    </row>
    <row r="189" spans="1:3" x14ac:dyDescent="0.15">
      <c r="A189" t="s">
        <v>945</v>
      </c>
      <c r="B189" t="s">
        <v>2827</v>
      </c>
      <c r="C189">
        <v>13</v>
      </c>
    </row>
    <row r="190" spans="1:3" x14ac:dyDescent="0.15">
      <c r="C190">
        <v>13</v>
      </c>
    </row>
    <row r="191" spans="1:3" x14ac:dyDescent="0.15">
      <c r="A191" t="s">
        <v>85</v>
      </c>
      <c r="B191" t="s">
        <v>2833</v>
      </c>
      <c r="C191">
        <v>5</v>
      </c>
    </row>
    <row r="192" spans="1:3" x14ac:dyDescent="0.15">
      <c r="C192">
        <v>5</v>
      </c>
    </row>
    <row r="193" spans="1:3" x14ac:dyDescent="0.15">
      <c r="A193" t="s">
        <v>2852</v>
      </c>
      <c r="B193" t="s">
        <v>2835</v>
      </c>
      <c r="C193">
        <v>10</v>
      </c>
    </row>
    <row r="194" spans="1:3" x14ac:dyDescent="0.15">
      <c r="C194">
        <v>10</v>
      </c>
    </row>
    <row r="195" spans="1:3" x14ac:dyDescent="0.15">
      <c r="A195" t="s">
        <v>1989</v>
      </c>
      <c r="B195" t="s">
        <v>2833</v>
      </c>
      <c r="C195">
        <v>5</v>
      </c>
    </row>
    <row r="196" spans="1:3" x14ac:dyDescent="0.15">
      <c r="C196">
        <v>5</v>
      </c>
    </row>
    <row r="197" spans="1:3" x14ac:dyDescent="0.15">
      <c r="A197" t="s">
        <v>1454</v>
      </c>
      <c r="B197" t="s">
        <v>2835</v>
      </c>
      <c r="C197">
        <v>10</v>
      </c>
    </row>
    <row r="198" spans="1:3" x14ac:dyDescent="0.15">
      <c r="C198">
        <v>10</v>
      </c>
    </row>
    <row r="199" spans="1:3" x14ac:dyDescent="0.15">
      <c r="A199" t="s">
        <v>2853</v>
      </c>
      <c r="B199" t="s">
        <v>2825</v>
      </c>
      <c r="C199">
        <v>3</v>
      </c>
    </row>
    <row r="200" spans="1:3" x14ac:dyDescent="0.15">
      <c r="C200">
        <v>3</v>
      </c>
    </row>
    <row r="201" spans="1:3" x14ac:dyDescent="0.15">
      <c r="A201" t="s">
        <v>381</v>
      </c>
      <c r="B201" t="s">
        <v>2824</v>
      </c>
      <c r="C201">
        <v>4</v>
      </c>
    </row>
    <row r="202" spans="1:3" x14ac:dyDescent="0.15">
      <c r="C202">
        <v>4</v>
      </c>
    </row>
    <row r="203" spans="1:3" x14ac:dyDescent="0.15">
      <c r="A203" t="s">
        <v>2087</v>
      </c>
      <c r="B203" t="s">
        <v>2826</v>
      </c>
      <c r="C203">
        <v>8</v>
      </c>
    </row>
    <row r="204" spans="1:3" x14ac:dyDescent="0.15">
      <c r="C204">
        <v>8</v>
      </c>
    </row>
    <row r="205" spans="1:3" x14ac:dyDescent="0.15">
      <c r="A205" t="s">
        <v>2029</v>
      </c>
      <c r="C205">
        <v>13</v>
      </c>
    </row>
    <row r="206" spans="1:3" x14ac:dyDescent="0.15">
      <c r="A206" t="s">
        <v>1789</v>
      </c>
      <c r="B206" t="s">
        <v>2827</v>
      </c>
      <c r="C206">
        <v>13</v>
      </c>
    </row>
    <row r="207" spans="1:3" x14ac:dyDescent="0.15">
      <c r="C207">
        <v>26</v>
      </c>
    </row>
    <row r="208" spans="1:3" x14ac:dyDescent="0.15">
      <c r="A208" t="s">
        <v>2854</v>
      </c>
      <c r="B208" t="s">
        <v>2834</v>
      </c>
      <c r="C208">
        <v>2</v>
      </c>
    </row>
    <row r="209" spans="1:3" x14ac:dyDescent="0.15">
      <c r="C209">
        <v>2</v>
      </c>
    </row>
    <row r="210" spans="1:3" x14ac:dyDescent="0.15">
      <c r="A210" t="s">
        <v>2315</v>
      </c>
      <c r="B210" t="s">
        <v>2821</v>
      </c>
      <c r="C210">
        <v>12</v>
      </c>
    </row>
    <row r="211" spans="1:3" x14ac:dyDescent="0.15">
      <c r="C211">
        <v>12</v>
      </c>
    </row>
    <row r="212" spans="1:3" x14ac:dyDescent="0.15">
      <c r="A212" t="s">
        <v>263</v>
      </c>
      <c r="C212">
        <v>3</v>
      </c>
    </row>
    <row r="213" spans="1:3" x14ac:dyDescent="0.15">
      <c r="A213" t="s">
        <v>263</v>
      </c>
      <c r="C213">
        <v>3</v>
      </c>
    </row>
    <row r="214" spans="1:3" x14ac:dyDescent="0.15">
      <c r="A214" t="s">
        <v>263</v>
      </c>
      <c r="B214" t="s">
        <v>2825</v>
      </c>
      <c r="C214">
        <v>3</v>
      </c>
    </row>
    <row r="215" spans="1:3" x14ac:dyDescent="0.15">
      <c r="C215">
        <v>9</v>
      </c>
    </row>
    <row r="216" spans="1:3" x14ac:dyDescent="0.15">
      <c r="A216" t="s">
        <v>331</v>
      </c>
      <c r="C216">
        <v>4</v>
      </c>
    </row>
    <row r="217" spans="1:3" x14ac:dyDescent="0.15">
      <c r="A217" t="s">
        <v>331</v>
      </c>
      <c r="B217" t="s">
        <v>2824</v>
      </c>
      <c r="C217">
        <v>4</v>
      </c>
    </row>
    <row r="218" spans="1:3" x14ac:dyDescent="0.15">
      <c r="C218">
        <v>8</v>
      </c>
    </row>
    <row r="219" spans="1:3" x14ac:dyDescent="0.15">
      <c r="A219" t="s">
        <v>331</v>
      </c>
      <c r="C219">
        <v>3</v>
      </c>
    </row>
    <row r="220" spans="1:3" x14ac:dyDescent="0.15">
      <c r="A220" t="s">
        <v>1123</v>
      </c>
      <c r="C220">
        <v>3</v>
      </c>
    </row>
    <row r="221" spans="1:3" x14ac:dyDescent="0.15">
      <c r="A221" t="s">
        <v>1123</v>
      </c>
      <c r="B221" t="s">
        <v>2825</v>
      </c>
      <c r="C221">
        <v>3</v>
      </c>
    </row>
    <row r="222" spans="1:3" x14ac:dyDescent="0.15">
      <c r="C222">
        <v>9</v>
      </c>
    </row>
    <row r="223" spans="1:3" x14ac:dyDescent="0.15">
      <c r="A223" t="s">
        <v>1159</v>
      </c>
      <c r="B223" t="s">
        <v>2824</v>
      </c>
      <c r="C223">
        <v>4</v>
      </c>
    </row>
    <row r="224" spans="1:3" x14ac:dyDescent="0.15">
      <c r="C224">
        <v>4</v>
      </c>
    </row>
    <row r="225" spans="1:3" x14ac:dyDescent="0.15">
      <c r="A225" t="s">
        <v>1159</v>
      </c>
      <c r="B225" t="s">
        <v>2825</v>
      </c>
      <c r="C225">
        <v>3</v>
      </c>
    </row>
    <row r="226" spans="1:3" x14ac:dyDescent="0.15">
      <c r="C226">
        <v>3</v>
      </c>
    </row>
    <row r="227" spans="1:3" x14ac:dyDescent="0.15">
      <c r="A227" t="s">
        <v>1159</v>
      </c>
      <c r="B227" t="s">
        <v>2824</v>
      </c>
      <c r="C227">
        <v>4</v>
      </c>
    </row>
    <row r="228" spans="1:3" x14ac:dyDescent="0.15">
      <c r="C228">
        <v>4</v>
      </c>
    </row>
    <row r="229" spans="1:3" x14ac:dyDescent="0.15">
      <c r="A229" t="s">
        <v>1188</v>
      </c>
      <c r="C229">
        <v>3</v>
      </c>
    </row>
    <row r="230" spans="1:3" x14ac:dyDescent="0.15">
      <c r="A230" t="s">
        <v>1188</v>
      </c>
      <c r="B230" t="s">
        <v>2825</v>
      </c>
      <c r="C230">
        <v>3</v>
      </c>
    </row>
    <row r="231" spans="1:3" x14ac:dyDescent="0.15">
      <c r="C231">
        <v>6</v>
      </c>
    </row>
    <row r="232" spans="1:3" x14ac:dyDescent="0.15">
      <c r="A232" t="s">
        <v>1188</v>
      </c>
      <c r="B232" t="s">
        <v>2824</v>
      </c>
      <c r="C232">
        <v>4</v>
      </c>
    </row>
    <row r="233" spans="1:3" x14ac:dyDescent="0.15">
      <c r="C233">
        <v>4</v>
      </c>
    </row>
    <row r="234" spans="1:3" x14ac:dyDescent="0.15">
      <c r="A234" t="s">
        <v>279</v>
      </c>
      <c r="B234" t="s">
        <v>2833</v>
      </c>
      <c r="C234">
        <v>5</v>
      </c>
    </row>
    <row r="235" spans="1:3" x14ac:dyDescent="0.15">
      <c r="C235">
        <v>5</v>
      </c>
    </row>
    <row r="236" spans="1:3" x14ac:dyDescent="0.15">
      <c r="A236" t="s">
        <v>279</v>
      </c>
      <c r="C236">
        <v>3</v>
      </c>
    </row>
    <row r="237" spans="1:3" x14ac:dyDescent="0.15">
      <c r="A237" t="s">
        <v>279</v>
      </c>
      <c r="B237" t="s">
        <v>2825</v>
      </c>
      <c r="C237">
        <v>3</v>
      </c>
    </row>
    <row r="238" spans="1:3" x14ac:dyDescent="0.15">
      <c r="C238">
        <v>6</v>
      </c>
    </row>
    <row r="239" spans="1:3" x14ac:dyDescent="0.15">
      <c r="A239" t="s">
        <v>1895</v>
      </c>
      <c r="B239" t="s">
        <v>2833</v>
      </c>
      <c r="C239">
        <v>5</v>
      </c>
    </row>
    <row r="240" spans="1:3" x14ac:dyDescent="0.15">
      <c r="C240">
        <v>5</v>
      </c>
    </row>
    <row r="241" spans="1:3" x14ac:dyDescent="0.15">
      <c r="A241" t="s">
        <v>1895</v>
      </c>
      <c r="B241" t="s">
        <v>2839</v>
      </c>
      <c r="C241">
        <v>1</v>
      </c>
    </row>
    <row r="242" spans="1:3" x14ac:dyDescent="0.15">
      <c r="C242">
        <v>1</v>
      </c>
    </row>
    <row r="243" spans="1:3" x14ac:dyDescent="0.15">
      <c r="A243" t="s">
        <v>1895</v>
      </c>
      <c r="B243" t="s">
        <v>2824</v>
      </c>
      <c r="C243">
        <v>4</v>
      </c>
    </row>
    <row r="244" spans="1:3" x14ac:dyDescent="0.15">
      <c r="C244">
        <v>4</v>
      </c>
    </row>
    <row r="245" spans="1:3" x14ac:dyDescent="0.15">
      <c r="A245" t="s">
        <v>244</v>
      </c>
      <c r="B245" t="s">
        <v>2833</v>
      </c>
      <c r="C245">
        <v>5</v>
      </c>
    </row>
    <row r="246" spans="1:3" x14ac:dyDescent="0.15">
      <c r="C246">
        <v>5</v>
      </c>
    </row>
    <row r="247" spans="1:3" x14ac:dyDescent="0.15">
      <c r="A247" t="s">
        <v>244</v>
      </c>
      <c r="B247" t="s">
        <v>2824</v>
      </c>
      <c r="C247">
        <v>4</v>
      </c>
    </row>
    <row r="248" spans="1:3" x14ac:dyDescent="0.15">
      <c r="C248">
        <v>4</v>
      </c>
    </row>
    <row r="249" spans="1:3" x14ac:dyDescent="0.15">
      <c r="A249" t="s">
        <v>244</v>
      </c>
      <c r="B249" t="s">
        <v>2839</v>
      </c>
      <c r="C249">
        <v>1</v>
      </c>
    </row>
    <row r="250" spans="1:3" x14ac:dyDescent="0.15">
      <c r="C250">
        <v>1</v>
      </c>
    </row>
    <row r="251" spans="1:3" x14ac:dyDescent="0.15">
      <c r="A251" t="s">
        <v>244</v>
      </c>
      <c r="B251" t="s">
        <v>2825</v>
      </c>
      <c r="C251">
        <v>3</v>
      </c>
    </row>
    <row r="252" spans="1:3" x14ac:dyDescent="0.15">
      <c r="C252">
        <v>3</v>
      </c>
    </row>
    <row r="253" spans="1:3" x14ac:dyDescent="0.15">
      <c r="A253" t="s">
        <v>1694</v>
      </c>
      <c r="B253" t="s">
        <v>2834</v>
      </c>
      <c r="C253">
        <v>2</v>
      </c>
    </row>
    <row r="254" spans="1:3" x14ac:dyDescent="0.15">
      <c r="C254">
        <v>2</v>
      </c>
    </row>
    <row r="255" spans="1:3" x14ac:dyDescent="0.15">
      <c r="A255" t="s">
        <v>1694</v>
      </c>
      <c r="B255" t="s">
        <v>2825</v>
      </c>
      <c r="C255">
        <v>3</v>
      </c>
    </row>
    <row r="256" spans="1:3" x14ac:dyDescent="0.15">
      <c r="C256">
        <v>3</v>
      </c>
    </row>
    <row r="257" spans="1:3" x14ac:dyDescent="0.15">
      <c r="A257" t="s">
        <v>748</v>
      </c>
      <c r="B257" t="s">
        <v>2824</v>
      </c>
      <c r="C257">
        <v>4</v>
      </c>
    </row>
    <row r="258" spans="1:3" x14ac:dyDescent="0.15">
      <c r="C258">
        <v>4</v>
      </c>
    </row>
    <row r="259" spans="1:3" x14ac:dyDescent="0.15">
      <c r="A259" t="s">
        <v>748</v>
      </c>
      <c r="C259">
        <v>3</v>
      </c>
    </row>
    <row r="260" spans="1:3" x14ac:dyDescent="0.15">
      <c r="A260" t="s">
        <v>2855</v>
      </c>
      <c r="B260" t="s">
        <v>2825</v>
      </c>
      <c r="C260">
        <v>3</v>
      </c>
    </row>
    <row r="261" spans="1:3" x14ac:dyDescent="0.15">
      <c r="C261">
        <v>6</v>
      </c>
    </row>
    <row r="262" spans="1:3" x14ac:dyDescent="0.15">
      <c r="A262" t="s">
        <v>2007</v>
      </c>
      <c r="B262" t="s">
        <v>2839</v>
      </c>
      <c r="C262">
        <v>1</v>
      </c>
    </row>
    <row r="263" spans="1:3" x14ac:dyDescent="0.15">
      <c r="C263">
        <v>1</v>
      </c>
    </row>
    <row r="264" spans="1:3" x14ac:dyDescent="0.15">
      <c r="A264" t="s">
        <v>524</v>
      </c>
      <c r="C264">
        <v>3</v>
      </c>
    </row>
    <row r="265" spans="1:3" x14ac:dyDescent="0.15">
      <c r="A265" t="s">
        <v>524</v>
      </c>
      <c r="C265">
        <v>3</v>
      </c>
    </row>
    <row r="266" spans="1:3" x14ac:dyDescent="0.15">
      <c r="A266" t="s">
        <v>524</v>
      </c>
      <c r="B266" t="s">
        <v>2825</v>
      </c>
      <c r="C266">
        <v>3</v>
      </c>
    </row>
    <row r="267" spans="1:3" x14ac:dyDescent="0.15">
      <c r="C267">
        <v>9</v>
      </c>
    </row>
    <row r="268" spans="1:3" x14ac:dyDescent="0.15">
      <c r="A268" t="s">
        <v>524</v>
      </c>
      <c r="B268" t="s">
        <v>2834</v>
      </c>
      <c r="C268">
        <v>2</v>
      </c>
    </row>
    <row r="269" spans="1:3" x14ac:dyDescent="0.15">
      <c r="C269">
        <v>2</v>
      </c>
    </row>
    <row r="270" spans="1:3" x14ac:dyDescent="0.15">
      <c r="A270" t="s">
        <v>1218</v>
      </c>
      <c r="B270" t="s">
        <v>2824</v>
      </c>
      <c r="C270">
        <v>4</v>
      </c>
    </row>
    <row r="271" spans="1:3" x14ac:dyDescent="0.15">
      <c r="C271">
        <v>4</v>
      </c>
    </row>
    <row r="272" spans="1:3" x14ac:dyDescent="0.15">
      <c r="A272" t="s">
        <v>1218</v>
      </c>
      <c r="B272" t="s">
        <v>2825</v>
      </c>
      <c r="C272">
        <v>3</v>
      </c>
    </row>
    <row r="273" spans="1:3" x14ac:dyDescent="0.15">
      <c r="C273">
        <v>3</v>
      </c>
    </row>
    <row r="274" spans="1:3" x14ac:dyDescent="0.15">
      <c r="A274" t="s">
        <v>389</v>
      </c>
      <c r="B274" t="s">
        <v>2834</v>
      </c>
      <c r="C274">
        <v>2</v>
      </c>
    </row>
    <row r="275" spans="1:3" x14ac:dyDescent="0.15">
      <c r="C275">
        <v>2</v>
      </c>
    </row>
    <row r="276" spans="1:3" x14ac:dyDescent="0.15">
      <c r="A276" t="s">
        <v>389</v>
      </c>
      <c r="B276" t="s">
        <v>2825</v>
      </c>
      <c r="C276">
        <v>3</v>
      </c>
    </row>
    <row r="277" spans="1:3" x14ac:dyDescent="0.15">
      <c r="C277">
        <v>3</v>
      </c>
    </row>
    <row r="278" spans="1:3" x14ac:dyDescent="0.15">
      <c r="A278" t="s">
        <v>765</v>
      </c>
      <c r="C278">
        <v>2</v>
      </c>
    </row>
    <row r="279" spans="1:3" x14ac:dyDescent="0.15">
      <c r="A279" t="s">
        <v>765</v>
      </c>
      <c r="B279" t="s">
        <v>2834</v>
      </c>
      <c r="C279">
        <v>2</v>
      </c>
    </row>
    <row r="280" spans="1:3" x14ac:dyDescent="0.15">
      <c r="C280">
        <v>4</v>
      </c>
    </row>
    <row r="281" spans="1:3" x14ac:dyDescent="0.15">
      <c r="A281" t="s">
        <v>2856</v>
      </c>
      <c r="B281" t="s">
        <v>2825</v>
      </c>
      <c r="C281">
        <v>3</v>
      </c>
    </row>
    <row r="282" spans="1:3" x14ac:dyDescent="0.15">
      <c r="C282">
        <v>3</v>
      </c>
    </row>
    <row r="283" spans="1:3" x14ac:dyDescent="0.15">
      <c r="A283" t="s">
        <v>2072</v>
      </c>
      <c r="B283" t="s">
        <v>2829</v>
      </c>
      <c r="C283">
        <v>6</v>
      </c>
    </row>
    <row r="284" spans="1:3" x14ac:dyDescent="0.15">
      <c r="C284">
        <v>6</v>
      </c>
    </row>
    <row r="285" spans="1:3" x14ac:dyDescent="0.15">
      <c r="A285" t="s">
        <v>2072</v>
      </c>
      <c r="B285" t="s">
        <v>2824</v>
      </c>
      <c r="C285">
        <v>4</v>
      </c>
    </row>
    <row r="286" spans="1:3" x14ac:dyDescent="0.15">
      <c r="C286">
        <v>4</v>
      </c>
    </row>
    <row r="287" spans="1:3" x14ac:dyDescent="0.15">
      <c r="A287" t="s">
        <v>2072</v>
      </c>
      <c r="B287" t="s">
        <v>2829</v>
      </c>
      <c r="C287">
        <v>6</v>
      </c>
    </row>
    <row r="288" spans="1:3" x14ac:dyDescent="0.15">
      <c r="C288">
        <v>6</v>
      </c>
    </row>
    <row r="289" spans="1:3" x14ac:dyDescent="0.15">
      <c r="A289" t="s">
        <v>1293</v>
      </c>
      <c r="B289" t="s">
        <v>2825</v>
      </c>
      <c r="C289">
        <v>3</v>
      </c>
    </row>
    <row r="290" spans="1:3" x14ac:dyDescent="0.15">
      <c r="C290">
        <v>3</v>
      </c>
    </row>
    <row r="291" spans="1:3" x14ac:dyDescent="0.15">
      <c r="A291" t="s">
        <v>1293</v>
      </c>
      <c r="B291" t="s">
        <v>2824</v>
      </c>
      <c r="C291">
        <v>4</v>
      </c>
    </row>
    <row r="292" spans="1:3" x14ac:dyDescent="0.15">
      <c r="C292">
        <v>4</v>
      </c>
    </row>
    <row r="293" spans="1:3" x14ac:dyDescent="0.15">
      <c r="A293" t="s">
        <v>2316</v>
      </c>
      <c r="B293" t="s">
        <v>2839</v>
      </c>
      <c r="C293">
        <v>1</v>
      </c>
    </row>
    <row r="294" spans="1:3" x14ac:dyDescent="0.15">
      <c r="C294">
        <v>1</v>
      </c>
    </row>
    <row r="295" spans="1:3" x14ac:dyDescent="0.15">
      <c r="A295" t="s">
        <v>625</v>
      </c>
      <c r="B295" t="s">
        <v>2833</v>
      </c>
      <c r="C295">
        <v>5</v>
      </c>
    </row>
    <row r="296" spans="1:3" x14ac:dyDescent="0.15">
      <c r="C296">
        <v>5</v>
      </c>
    </row>
    <row r="297" spans="1:3" x14ac:dyDescent="0.15">
      <c r="A297" t="s">
        <v>625</v>
      </c>
      <c r="B297" t="s">
        <v>2839</v>
      </c>
      <c r="C297">
        <v>1</v>
      </c>
    </row>
    <row r="298" spans="1:3" x14ac:dyDescent="0.15">
      <c r="C298">
        <v>1</v>
      </c>
    </row>
    <row r="299" spans="1:3" x14ac:dyDescent="0.15">
      <c r="A299" t="s">
        <v>112</v>
      </c>
      <c r="B299" t="s">
        <v>2824</v>
      </c>
      <c r="C299">
        <v>4</v>
      </c>
    </row>
    <row r="300" spans="1:3" x14ac:dyDescent="0.15">
      <c r="C300">
        <v>4</v>
      </c>
    </row>
    <row r="301" spans="1:3" x14ac:dyDescent="0.15">
      <c r="A301" t="s">
        <v>112</v>
      </c>
      <c r="B301" t="s">
        <v>2833</v>
      </c>
      <c r="C301">
        <v>5</v>
      </c>
    </row>
    <row r="302" spans="1:3" x14ac:dyDescent="0.15">
      <c r="C302">
        <v>5</v>
      </c>
    </row>
    <row r="303" spans="1:3" x14ac:dyDescent="0.15">
      <c r="A303" t="s">
        <v>1464</v>
      </c>
      <c r="B303" t="s">
        <v>2824</v>
      </c>
      <c r="C303">
        <v>4</v>
      </c>
    </row>
    <row r="304" spans="1:3" x14ac:dyDescent="0.15">
      <c r="C304">
        <v>4</v>
      </c>
    </row>
    <row r="305" spans="1:3" x14ac:dyDescent="0.15">
      <c r="A305" t="s">
        <v>1464</v>
      </c>
      <c r="B305" t="s">
        <v>2825</v>
      </c>
      <c r="C305">
        <v>3</v>
      </c>
    </row>
    <row r="306" spans="1:3" x14ac:dyDescent="0.15">
      <c r="C306">
        <v>3</v>
      </c>
    </row>
    <row r="307" spans="1:3" x14ac:dyDescent="0.15">
      <c r="A307" t="s">
        <v>1464</v>
      </c>
      <c r="B307" t="s">
        <v>2824</v>
      </c>
      <c r="C307">
        <v>4</v>
      </c>
    </row>
    <row r="308" spans="1:3" x14ac:dyDescent="0.15">
      <c r="C308">
        <v>4</v>
      </c>
    </row>
    <row r="309" spans="1:3" x14ac:dyDescent="0.15">
      <c r="A309" t="s">
        <v>1366</v>
      </c>
      <c r="B309" t="s">
        <v>2829</v>
      </c>
      <c r="C309">
        <v>6</v>
      </c>
    </row>
    <row r="310" spans="1:3" x14ac:dyDescent="0.15">
      <c r="C310">
        <v>6</v>
      </c>
    </row>
    <row r="311" spans="1:3" x14ac:dyDescent="0.15">
      <c r="A311" t="s">
        <v>1366</v>
      </c>
      <c r="B311" t="s">
        <v>2824</v>
      </c>
      <c r="C311">
        <v>4</v>
      </c>
    </row>
    <row r="312" spans="1:3" x14ac:dyDescent="0.15">
      <c r="C312">
        <v>4</v>
      </c>
    </row>
    <row r="313" spans="1:3" x14ac:dyDescent="0.15">
      <c r="A313" t="s">
        <v>1366</v>
      </c>
      <c r="B313" t="s">
        <v>2829</v>
      </c>
      <c r="C313">
        <v>6</v>
      </c>
    </row>
    <row r="314" spans="1:3" x14ac:dyDescent="0.15">
      <c r="C314">
        <v>6</v>
      </c>
    </row>
    <row r="315" spans="1:3" x14ac:dyDescent="0.15">
      <c r="A315" t="s">
        <v>487</v>
      </c>
      <c r="B315" t="s">
        <v>2833</v>
      </c>
      <c r="C315">
        <v>5</v>
      </c>
    </row>
    <row r="316" spans="1:3" x14ac:dyDescent="0.15">
      <c r="C316">
        <v>5</v>
      </c>
    </row>
    <row r="317" spans="1:3" x14ac:dyDescent="0.15">
      <c r="A317" t="s">
        <v>487</v>
      </c>
      <c r="B317" t="s">
        <v>2825</v>
      </c>
      <c r="C317">
        <v>3</v>
      </c>
    </row>
    <row r="318" spans="1:3" x14ac:dyDescent="0.15">
      <c r="C318">
        <v>3</v>
      </c>
    </row>
    <row r="319" spans="1:3" x14ac:dyDescent="0.15">
      <c r="A319" t="s">
        <v>487</v>
      </c>
      <c r="B319" t="s">
        <v>2833</v>
      </c>
      <c r="C319">
        <v>5</v>
      </c>
    </row>
    <row r="320" spans="1:3" x14ac:dyDescent="0.15">
      <c r="C320">
        <v>5</v>
      </c>
    </row>
    <row r="321" spans="1:3" x14ac:dyDescent="0.15">
      <c r="A321" t="s">
        <v>2194</v>
      </c>
      <c r="B321" t="s">
        <v>2829</v>
      </c>
      <c r="C321">
        <v>6</v>
      </c>
    </row>
    <row r="322" spans="1:3" x14ac:dyDescent="0.15">
      <c r="C322">
        <v>6</v>
      </c>
    </row>
    <row r="323" spans="1:3" x14ac:dyDescent="0.15">
      <c r="A323" t="s">
        <v>2194</v>
      </c>
      <c r="B323" t="s">
        <v>2824</v>
      </c>
      <c r="C323">
        <v>4</v>
      </c>
    </row>
    <row r="324" spans="1:3" x14ac:dyDescent="0.15">
      <c r="C324">
        <v>4</v>
      </c>
    </row>
    <row r="325" spans="1:3" x14ac:dyDescent="0.15">
      <c r="A325" t="s">
        <v>2194</v>
      </c>
      <c r="B325" t="s">
        <v>2833</v>
      </c>
      <c r="C325">
        <v>5</v>
      </c>
    </row>
    <row r="326" spans="1:3" x14ac:dyDescent="0.15">
      <c r="C326">
        <v>5</v>
      </c>
    </row>
    <row r="327" spans="1:3" x14ac:dyDescent="0.15">
      <c r="A327" t="s">
        <v>126</v>
      </c>
      <c r="B327" t="s">
        <v>2834</v>
      </c>
      <c r="C327">
        <v>2</v>
      </c>
    </row>
    <row r="328" spans="1:3" x14ac:dyDescent="0.15">
      <c r="C328">
        <v>2</v>
      </c>
    </row>
    <row r="329" spans="1:3" x14ac:dyDescent="0.15">
      <c r="A329" t="s">
        <v>126</v>
      </c>
      <c r="B329" t="s">
        <v>2824</v>
      </c>
      <c r="C329">
        <v>4</v>
      </c>
    </row>
    <row r="330" spans="1:3" x14ac:dyDescent="0.15">
      <c r="C330">
        <v>4</v>
      </c>
    </row>
    <row r="331" spans="1:3" x14ac:dyDescent="0.15">
      <c r="A331" t="s">
        <v>126</v>
      </c>
      <c r="B331" t="s">
        <v>2825</v>
      </c>
      <c r="C331">
        <v>3</v>
      </c>
    </row>
    <row r="332" spans="1:3" x14ac:dyDescent="0.15">
      <c r="C332">
        <v>3</v>
      </c>
    </row>
    <row r="333" spans="1:3" x14ac:dyDescent="0.15">
      <c r="A333" t="s">
        <v>126</v>
      </c>
      <c r="B333" t="s">
        <v>2834</v>
      </c>
      <c r="C333">
        <v>2</v>
      </c>
    </row>
    <row r="334" spans="1:3" x14ac:dyDescent="0.15">
      <c r="C334">
        <v>2</v>
      </c>
    </row>
    <row r="335" spans="1:3" x14ac:dyDescent="0.15">
      <c r="A335" t="s">
        <v>1607</v>
      </c>
      <c r="C335">
        <v>3</v>
      </c>
    </row>
    <row r="336" spans="1:3" x14ac:dyDescent="0.15">
      <c r="A336" t="s">
        <v>1607</v>
      </c>
      <c r="B336" t="s">
        <v>2825</v>
      </c>
      <c r="C336">
        <v>3</v>
      </c>
    </row>
    <row r="337" spans="1:3" x14ac:dyDescent="0.15">
      <c r="C337">
        <v>6</v>
      </c>
    </row>
    <row r="338" spans="1:3" x14ac:dyDescent="0.15">
      <c r="A338" t="s">
        <v>2044</v>
      </c>
      <c r="B338" t="s">
        <v>2834</v>
      </c>
      <c r="C338">
        <v>2</v>
      </c>
    </row>
    <row r="339" spans="1:3" x14ac:dyDescent="0.15">
      <c r="C339">
        <v>2</v>
      </c>
    </row>
    <row r="340" spans="1:3" x14ac:dyDescent="0.15">
      <c r="A340" t="s">
        <v>2044</v>
      </c>
      <c r="B340" t="s">
        <v>2825</v>
      </c>
      <c r="C340">
        <v>3</v>
      </c>
    </row>
    <row r="341" spans="1:3" x14ac:dyDescent="0.15">
      <c r="C341">
        <v>3</v>
      </c>
    </row>
    <row r="342" spans="1:3" x14ac:dyDescent="0.15">
      <c r="A342" t="s">
        <v>2044</v>
      </c>
      <c r="B342" t="s">
        <v>2824</v>
      </c>
      <c r="C342">
        <v>4</v>
      </c>
    </row>
    <row r="343" spans="1:3" x14ac:dyDescent="0.15">
      <c r="C343">
        <v>4</v>
      </c>
    </row>
    <row r="344" spans="1:3" x14ac:dyDescent="0.15">
      <c r="A344" t="s">
        <v>2857</v>
      </c>
      <c r="C344">
        <v>5</v>
      </c>
    </row>
    <row r="345" spans="1:3" x14ac:dyDescent="0.15">
      <c r="A345" t="s">
        <v>189</v>
      </c>
      <c r="C345">
        <v>5</v>
      </c>
    </row>
    <row r="346" spans="1:3" x14ac:dyDescent="0.15">
      <c r="A346" t="s">
        <v>189</v>
      </c>
      <c r="B346" t="s">
        <v>2833</v>
      </c>
      <c r="C346">
        <v>5</v>
      </c>
    </row>
    <row r="347" spans="1:3" x14ac:dyDescent="0.15">
      <c r="C347">
        <v>15</v>
      </c>
    </row>
    <row r="348" spans="1:3" x14ac:dyDescent="0.15">
      <c r="A348" t="s">
        <v>189</v>
      </c>
      <c r="B348" t="s">
        <v>2834</v>
      </c>
      <c r="C348">
        <v>2</v>
      </c>
    </row>
    <row r="349" spans="1:3" x14ac:dyDescent="0.15">
      <c r="C349">
        <v>2</v>
      </c>
    </row>
    <row r="350" spans="1:3" x14ac:dyDescent="0.15">
      <c r="A350" t="s">
        <v>189</v>
      </c>
      <c r="B350" t="s">
        <v>2839</v>
      </c>
      <c r="C350">
        <v>1</v>
      </c>
    </row>
    <row r="351" spans="1:3" x14ac:dyDescent="0.15">
      <c r="C351">
        <v>1</v>
      </c>
    </row>
    <row r="352" spans="1:3" x14ac:dyDescent="0.15">
      <c r="A352" t="s">
        <v>2052</v>
      </c>
      <c r="B352" t="s">
        <v>2833</v>
      </c>
      <c r="C352">
        <v>5</v>
      </c>
    </row>
    <row r="353" spans="1:3" x14ac:dyDescent="0.15">
      <c r="C353">
        <v>5</v>
      </c>
    </row>
    <row r="354" spans="1:3" x14ac:dyDescent="0.15">
      <c r="A354" t="s">
        <v>2052</v>
      </c>
      <c r="B354" t="s">
        <v>2839</v>
      </c>
      <c r="C354">
        <v>1</v>
      </c>
    </row>
    <row r="355" spans="1:3" x14ac:dyDescent="0.15">
      <c r="C355">
        <v>1</v>
      </c>
    </row>
    <row r="356" spans="1:3" x14ac:dyDescent="0.15">
      <c r="A356" t="s">
        <v>491</v>
      </c>
      <c r="B356" t="s">
        <v>2834</v>
      </c>
      <c r="C356">
        <v>2</v>
      </c>
    </row>
    <row r="357" spans="1:3" x14ac:dyDescent="0.15">
      <c r="C357">
        <v>2</v>
      </c>
    </row>
    <row r="358" spans="1:3" x14ac:dyDescent="0.15">
      <c r="A358" t="s">
        <v>491</v>
      </c>
      <c r="C358">
        <v>3</v>
      </c>
    </row>
    <row r="359" spans="1:3" x14ac:dyDescent="0.15">
      <c r="A359" t="s">
        <v>1472</v>
      </c>
      <c r="C359">
        <v>3</v>
      </c>
    </row>
    <row r="360" spans="1:3" x14ac:dyDescent="0.15">
      <c r="A360" t="s">
        <v>1472</v>
      </c>
      <c r="C360">
        <v>3</v>
      </c>
    </row>
    <row r="361" spans="1:3" x14ac:dyDescent="0.15">
      <c r="A361" t="s">
        <v>2858</v>
      </c>
      <c r="C361">
        <v>3</v>
      </c>
    </row>
    <row r="362" spans="1:3" x14ac:dyDescent="0.15">
      <c r="A362" t="s">
        <v>44</v>
      </c>
      <c r="C362">
        <v>3</v>
      </c>
    </row>
    <row r="363" spans="1:3" x14ac:dyDescent="0.15">
      <c r="A363" t="s">
        <v>44</v>
      </c>
      <c r="B363" t="s">
        <v>2825</v>
      </c>
      <c r="C363">
        <v>3</v>
      </c>
    </row>
    <row r="364" spans="1:3" x14ac:dyDescent="0.15">
      <c r="C364">
        <v>18</v>
      </c>
    </row>
    <row r="365" spans="1:3" x14ac:dyDescent="0.15">
      <c r="A365" t="s">
        <v>631</v>
      </c>
      <c r="B365" t="s">
        <v>2833</v>
      </c>
      <c r="C365">
        <v>5</v>
      </c>
    </row>
    <row r="366" spans="1:3" x14ac:dyDescent="0.15">
      <c r="C366">
        <v>5</v>
      </c>
    </row>
    <row r="367" spans="1:3" x14ac:dyDescent="0.15">
      <c r="A367" t="s">
        <v>631</v>
      </c>
      <c r="B367" t="s">
        <v>2839</v>
      </c>
      <c r="C367">
        <v>1</v>
      </c>
    </row>
    <row r="368" spans="1:3" x14ac:dyDescent="0.15">
      <c r="C368">
        <v>1</v>
      </c>
    </row>
    <row r="369" spans="1:3" x14ac:dyDescent="0.15">
      <c r="A369" t="s">
        <v>1718</v>
      </c>
      <c r="B369" t="s">
        <v>2833</v>
      </c>
      <c r="C369">
        <v>5</v>
      </c>
    </row>
    <row r="370" spans="1:3" x14ac:dyDescent="0.15">
      <c r="C370">
        <v>5</v>
      </c>
    </row>
    <row r="371" spans="1:3" x14ac:dyDescent="0.15">
      <c r="A371" t="s">
        <v>1718</v>
      </c>
      <c r="B371" t="s">
        <v>2839</v>
      </c>
      <c r="C371">
        <v>1</v>
      </c>
    </row>
    <row r="372" spans="1:3" x14ac:dyDescent="0.15">
      <c r="C372">
        <v>1</v>
      </c>
    </row>
    <row r="373" spans="1:3" x14ac:dyDescent="0.15">
      <c r="A373" t="s">
        <v>1718</v>
      </c>
      <c r="B373" t="s">
        <v>2824</v>
      </c>
      <c r="C373">
        <v>4</v>
      </c>
    </row>
    <row r="374" spans="1:3" x14ac:dyDescent="0.15">
      <c r="C374">
        <v>4</v>
      </c>
    </row>
    <row r="375" spans="1:3" x14ac:dyDescent="0.15">
      <c r="A375" t="s">
        <v>1084</v>
      </c>
      <c r="B375" t="s">
        <v>2833</v>
      </c>
      <c r="C375">
        <v>5</v>
      </c>
    </row>
    <row r="376" spans="1:3" x14ac:dyDescent="0.15">
      <c r="C376">
        <v>5</v>
      </c>
    </row>
    <row r="377" spans="1:3" x14ac:dyDescent="0.15">
      <c r="A377" t="s">
        <v>1084</v>
      </c>
      <c r="C377">
        <v>4</v>
      </c>
    </row>
    <row r="378" spans="1:3" x14ac:dyDescent="0.15">
      <c r="A378" t="s">
        <v>1084</v>
      </c>
      <c r="C378">
        <v>4</v>
      </c>
    </row>
    <row r="379" spans="1:3" x14ac:dyDescent="0.15">
      <c r="A379" t="s">
        <v>286</v>
      </c>
      <c r="B379" t="s">
        <v>2824</v>
      </c>
      <c r="C379">
        <v>4</v>
      </c>
    </row>
    <row r="380" spans="1:3" x14ac:dyDescent="0.15">
      <c r="C380">
        <v>12</v>
      </c>
    </row>
    <row r="381" spans="1:3" x14ac:dyDescent="0.15">
      <c r="A381" t="s">
        <v>286</v>
      </c>
      <c r="B381" t="s">
        <v>2825</v>
      </c>
      <c r="C381">
        <v>3</v>
      </c>
    </row>
    <row r="382" spans="1:3" x14ac:dyDescent="0.15">
      <c r="C382">
        <v>3</v>
      </c>
    </row>
    <row r="383" spans="1:3" x14ac:dyDescent="0.15">
      <c r="A383" t="s">
        <v>286</v>
      </c>
      <c r="B383" t="s">
        <v>2824</v>
      </c>
      <c r="C383">
        <v>4</v>
      </c>
    </row>
    <row r="384" spans="1:3" x14ac:dyDescent="0.15">
      <c r="C384">
        <v>4</v>
      </c>
    </row>
    <row r="385" spans="1:3" x14ac:dyDescent="0.15">
      <c r="A385" t="s">
        <v>91</v>
      </c>
      <c r="C385">
        <v>5</v>
      </c>
    </row>
    <row r="386" spans="1:3" x14ac:dyDescent="0.15">
      <c r="A386" t="s">
        <v>91</v>
      </c>
      <c r="B386" t="s">
        <v>2833</v>
      </c>
      <c r="C386">
        <v>5</v>
      </c>
    </row>
    <row r="387" spans="1:3" x14ac:dyDescent="0.15">
      <c r="C387">
        <v>10</v>
      </c>
    </row>
    <row r="388" spans="1:3" x14ac:dyDescent="0.15">
      <c r="A388" t="s">
        <v>91</v>
      </c>
      <c r="B388" t="s">
        <v>2825</v>
      </c>
      <c r="C388">
        <v>3</v>
      </c>
    </row>
    <row r="389" spans="1:3" x14ac:dyDescent="0.15">
      <c r="C389">
        <v>3</v>
      </c>
    </row>
    <row r="390" spans="1:3" x14ac:dyDescent="0.15">
      <c r="A390" t="s">
        <v>2807</v>
      </c>
      <c r="B390" t="s">
        <v>2839</v>
      </c>
      <c r="C390">
        <v>1</v>
      </c>
    </row>
    <row r="391" spans="1:3" x14ac:dyDescent="0.15">
      <c r="C391">
        <v>1</v>
      </c>
    </row>
    <row r="392" spans="1:3" x14ac:dyDescent="0.15">
      <c r="A392" t="s">
        <v>889</v>
      </c>
      <c r="B392" t="s">
        <v>2833</v>
      </c>
      <c r="C392">
        <v>5</v>
      </c>
    </row>
    <row r="393" spans="1:3" x14ac:dyDescent="0.15">
      <c r="C393">
        <v>5</v>
      </c>
    </row>
    <row r="394" spans="1:3" x14ac:dyDescent="0.15">
      <c r="A394" t="s">
        <v>889</v>
      </c>
      <c r="B394" t="s">
        <v>2825</v>
      </c>
      <c r="C394">
        <v>3</v>
      </c>
    </row>
    <row r="395" spans="1:3" x14ac:dyDescent="0.15">
      <c r="C395">
        <v>3</v>
      </c>
    </row>
    <row r="396" spans="1:3" x14ac:dyDescent="0.15">
      <c r="A396" t="s">
        <v>889</v>
      </c>
      <c r="B396" t="s">
        <v>2833</v>
      </c>
      <c r="C396">
        <v>5</v>
      </c>
    </row>
    <row r="397" spans="1:3" x14ac:dyDescent="0.15">
      <c r="C397">
        <v>5</v>
      </c>
    </row>
    <row r="398" spans="1:3" x14ac:dyDescent="0.15">
      <c r="A398" t="s">
        <v>2808</v>
      </c>
      <c r="C398">
        <v>4</v>
      </c>
    </row>
    <row r="399" spans="1:3" x14ac:dyDescent="0.15">
      <c r="A399" t="s">
        <v>2808</v>
      </c>
      <c r="B399" t="s">
        <v>2824</v>
      </c>
      <c r="C399">
        <v>4</v>
      </c>
    </row>
    <row r="400" spans="1:3" x14ac:dyDescent="0.15">
      <c r="C400">
        <v>8</v>
      </c>
    </row>
    <row r="401" spans="1:3" x14ac:dyDescent="0.15">
      <c r="A401" t="s">
        <v>511</v>
      </c>
      <c r="B401" t="s">
        <v>2834</v>
      </c>
      <c r="C401">
        <v>2</v>
      </c>
    </row>
    <row r="402" spans="1:3" x14ac:dyDescent="0.15">
      <c r="C402">
        <v>2</v>
      </c>
    </row>
    <row r="403" spans="1:3" x14ac:dyDescent="0.15">
      <c r="A403" t="s">
        <v>511</v>
      </c>
      <c r="B403" t="s">
        <v>2825</v>
      </c>
      <c r="C403">
        <v>3</v>
      </c>
    </row>
    <row r="404" spans="1:3" x14ac:dyDescent="0.15">
      <c r="C404">
        <v>3</v>
      </c>
    </row>
    <row r="405" spans="1:3" x14ac:dyDescent="0.15">
      <c r="A405" t="s">
        <v>511</v>
      </c>
      <c r="B405" t="s">
        <v>2824</v>
      </c>
      <c r="C405">
        <v>4</v>
      </c>
    </row>
    <row r="406" spans="1:3" x14ac:dyDescent="0.15">
      <c r="C406">
        <v>4</v>
      </c>
    </row>
    <row r="407" spans="1:3" x14ac:dyDescent="0.15">
      <c r="A407" t="s">
        <v>1983</v>
      </c>
      <c r="C407">
        <v>5</v>
      </c>
    </row>
    <row r="408" spans="1:3" x14ac:dyDescent="0.15">
      <c r="A408" t="s">
        <v>1983</v>
      </c>
      <c r="B408" t="s">
        <v>2833</v>
      </c>
      <c r="C408">
        <v>5</v>
      </c>
    </row>
    <row r="409" spans="1:3" x14ac:dyDescent="0.15">
      <c r="C409">
        <v>10</v>
      </c>
    </row>
    <row r="410" spans="1:3" x14ac:dyDescent="0.15">
      <c r="A410" t="s">
        <v>1983</v>
      </c>
      <c r="C410">
        <v>2</v>
      </c>
    </row>
    <row r="411" spans="1:3" x14ac:dyDescent="0.15">
      <c r="A411" t="s">
        <v>1983</v>
      </c>
      <c r="B411" t="s">
        <v>2834</v>
      </c>
      <c r="C411">
        <v>2</v>
      </c>
    </row>
    <row r="412" spans="1:3" x14ac:dyDescent="0.15">
      <c r="C412">
        <v>4</v>
      </c>
    </row>
    <row r="413" spans="1:3" x14ac:dyDescent="0.15">
      <c r="A413" t="s">
        <v>1372</v>
      </c>
      <c r="C413">
        <v>5</v>
      </c>
    </row>
    <row r="414" spans="1:3" x14ac:dyDescent="0.15">
      <c r="A414" t="s">
        <v>1372</v>
      </c>
      <c r="B414" t="s">
        <v>2833</v>
      </c>
      <c r="C414">
        <v>5</v>
      </c>
    </row>
    <row r="415" spans="1:3" x14ac:dyDescent="0.15">
      <c r="C415">
        <v>10</v>
      </c>
    </row>
    <row r="416" spans="1:3" x14ac:dyDescent="0.15">
      <c r="A416" t="s">
        <v>1372</v>
      </c>
      <c r="B416" t="s">
        <v>2839</v>
      </c>
      <c r="C416">
        <v>1</v>
      </c>
    </row>
    <row r="417" spans="1:3" x14ac:dyDescent="0.15">
      <c r="C417">
        <v>1</v>
      </c>
    </row>
    <row r="418" spans="1:3" x14ac:dyDescent="0.15">
      <c r="A418" t="s">
        <v>1372</v>
      </c>
      <c r="B418" t="s">
        <v>2834</v>
      </c>
      <c r="C418">
        <v>2</v>
      </c>
    </row>
    <row r="419" spans="1:3" x14ac:dyDescent="0.15">
      <c r="C419">
        <v>2</v>
      </c>
    </row>
    <row r="420" spans="1:3" x14ac:dyDescent="0.15">
      <c r="A420" t="s">
        <v>983</v>
      </c>
      <c r="B420" t="s">
        <v>2833</v>
      </c>
      <c r="C420">
        <v>5</v>
      </c>
    </row>
    <row r="421" spans="1:3" x14ac:dyDescent="0.15">
      <c r="C421">
        <v>5</v>
      </c>
    </row>
    <row r="422" spans="1:3" x14ac:dyDescent="0.15">
      <c r="A422" t="s">
        <v>983</v>
      </c>
      <c r="C422">
        <v>3</v>
      </c>
    </row>
    <row r="423" spans="1:3" x14ac:dyDescent="0.15">
      <c r="A423" t="s">
        <v>983</v>
      </c>
      <c r="C423">
        <v>3</v>
      </c>
    </row>
    <row r="424" spans="1:3" x14ac:dyDescent="0.15">
      <c r="A424" t="s">
        <v>1876</v>
      </c>
      <c r="B424" t="s">
        <v>2825</v>
      </c>
      <c r="C424">
        <v>3</v>
      </c>
    </row>
    <row r="425" spans="1:3" x14ac:dyDescent="0.15">
      <c r="C425">
        <v>9</v>
      </c>
    </row>
    <row r="426" spans="1:3" x14ac:dyDescent="0.15">
      <c r="A426" t="s">
        <v>1876</v>
      </c>
      <c r="B426" t="s">
        <v>2824</v>
      </c>
      <c r="C426">
        <v>4</v>
      </c>
    </row>
    <row r="427" spans="1:3" x14ac:dyDescent="0.15">
      <c r="C427">
        <v>4</v>
      </c>
    </row>
    <row r="428" spans="1:3" x14ac:dyDescent="0.15">
      <c r="A428" t="s">
        <v>2736</v>
      </c>
      <c r="C428">
        <v>3</v>
      </c>
    </row>
    <row r="429" spans="1:3" x14ac:dyDescent="0.15">
      <c r="A429" t="s">
        <v>2859</v>
      </c>
      <c r="B429" t="s">
        <v>2825</v>
      </c>
      <c r="C429">
        <v>3</v>
      </c>
    </row>
    <row r="430" spans="1:3" x14ac:dyDescent="0.15">
      <c r="C430">
        <v>6</v>
      </c>
    </row>
    <row r="431" spans="1:3" x14ac:dyDescent="0.15">
      <c r="A431" t="s">
        <v>2860</v>
      </c>
      <c r="C431">
        <v>4</v>
      </c>
    </row>
    <row r="432" spans="1:3" x14ac:dyDescent="0.15">
      <c r="A432" t="s">
        <v>721</v>
      </c>
      <c r="B432" t="s">
        <v>2824</v>
      </c>
      <c r="C432">
        <v>4</v>
      </c>
    </row>
    <row r="433" spans="1:3" x14ac:dyDescent="0.15">
      <c r="C433">
        <v>8</v>
      </c>
    </row>
    <row r="434" spans="1:3" x14ac:dyDescent="0.15">
      <c r="A434" t="s">
        <v>721</v>
      </c>
      <c r="C434">
        <v>1</v>
      </c>
    </row>
    <row r="435" spans="1:3" x14ac:dyDescent="0.15">
      <c r="A435" t="s">
        <v>2317</v>
      </c>
      <c r="B435" t="s">
        <v>2839</v>
      </c>
      <c r="C435">
        <v>1</v>
      </c>
    </row>
    <row r="436" spans="1:3" x14ac:dyDescent="0.15">
      <c r="C436">
        <v>2</v>
      </c>
    </row>
    <row r="437" spans="1:3" x14ac:dyDescent="0.15">
      <c r="A437" t="s">
        <v>583</v>
      </c>
      <c r="B437" t="s">
        <v>2824</v>
      </c>
      <c r="C437">
        <v>4</v>
      </c>
    </row>
    <row r="438" spans="1:3" x14ac:dyDescent="0.15">
      <c r="C438">
        <v>4</v>
      </c>
    </row>
    <row r="439" spans="1:3" x14ac:dyDescent="0.15">
      <c r="A439" t="s">
        <v>583</v>
      </c>
      <c r="B439" t="s">
        <v>2839</v>
      </c>
      <c r="C439">
        <v>1</v>
      </c>
    </row>
    <row r="440" spans="1:3" x14ac:dyDescent="0.15">
      <c r="C440">
        <v>1</v>
      </c>
    </row>
    <row r="441" spans="1:3" x14ac:dyDescent="0.15">
      <c r="A441" t="s">
        <v>583</v>
      </c>
      <c r="B441" t="s">
        <v>2826</v>
      </c>
      <c r="C441">
        <v>8</v>
      </c>
    </row>
    <row r="442" spans="1:3" x14ac:dyDescent="0.15">
      <c r="C442">
        <v>8</v>
      </c>
    </row>
    <row r="443" spans="1:3" x14ac:dyDescent="0.15">
      <c r="A443" t="s">
        <v>220</v>
      </c>
      <c r="C443">
        <v>3</v>
      </c>
    </row>
    <row r="444" spans="1:3" x14ac:dyDescent="0.15">
      <c r="A444" t="s">
        <v>220</v>
      </c>
      <c r="B444" t="s">
        <v>2825</v>
      </c>
      <c r="C444">
        <v>3</v>
      </c>
    </row>
    <row r="445" spans="1:3" x14ac:dyDescent="0.15">
      <c r="C445">
        <v>6</v>
      </c>
    </row>
    <row r="446" spans="1:3" x14ac:dyDescent="0.15">
      <c r="A446" t="s">
        <v>202</v>
      </c>
      <c r="B446" t="s">
        <v>2833</v>
      </c>
      <c r="C446">
        <v>5</v>
      </c>
    </row>
    <row r="447" spans="1:3" x14ac:dyDescent="0.15">
      <c r="C447">
        <v>5</v>
      </c>
    </row>
    <row r="448" spans="1:3" x14ac:dyDescent="0.15">
      <c r="A448" t="s">
        <v>202</v>
      </c>
      <c r="C448">
        <v>4</v>
      </c>
    </row>
    <row r="449" spans="1:3" x14ac:dyDescent="0.15">
      <c r="A449" t="s">
        <v>202</v>
      </c>
      <c r="B449" t="s">
        <v>2824</v>
      </c>
      <c r="C449">
        <v>4</v>
      </c>
    </row>
    <row r="450" spans="1:3" x14ac:dyDescent="0.15">
      <c r="C450">
        <v>8</v>
      </c>
    </row>
    <row r="451" spans="1:3" x14ac:dyDescent="0.15">
      <c r="A451" t="s">
        <v>1326</v>
      </c>
      <c r="C451">
        <v>3</v>
      </c>
    </row>
    <row r="452" spans="1:3" x14ac:dyDescent="0.15">
      <c r="A452" t="s">
        <v>1326</v>
      </c>
      <c r="B452" t="s">
        <v>2825</v>
      </c>
      <c r="C452">
        <v>3</v>
      </c>
    </row>
    <row r="453" spans="1:3" x14ac:dyDescent="0.15">
      <c r="C453">
        <v>6</v>
      </c>
    </row>
    <row r="454" spans="1:3" x14ac:dyDescent="0.15">
      <c r="A454" t="s">
        <v>2861</v>
      </c>
      <c r="B454" t="s">
        <v>2824</v>
      </c>
      <c r="C454">
        <v>4</v>
      </c>
    </row>
    <row r="455" spans="1:3" x14ac:dyDescent="0.15">
      <c r="C455">
        <v>4</v>
      </c>
    </row>
    <row r="456" spans="1:3" x14ac:dyDescent="0.15">
      <c r="A456" t="s">
        <v>185</v>
      </c>
      <c r="C456">
        <v>3</v>
      </c>
    </row>
    <row r="457" spans="1:3" x14ac:dyDescent="0.15">
      <c r="A457" t="s">
        <v>185</v>
      </c>
      <c r="B457" t="s">
        <v>2825</v>
      </c>
      <c r="C457">
        <v>3</v>
      </c>
    </row>
    <row r="458" spans="1:3" x14ac:dyDescent="0.15">
      <c r="C458">
        <v>6</v>
      </c>
    </row>
    <row r="459" spans="1:3" x14ac:dyDescent="0.15">
      <c r="A459" t="s">
        <v>157</v>
      </c>
      <c r="B459" t="s">
        <v>2833</v>
      </c>
      <c r="C459">
        <v>5</v>
      </c>
    </row>
    <row r="460" spans="1:3" x14ac:dyDescent="0.15">
      <c r="C460">
        <v>5</v>
      </c>
    </row>
    <row r="461" spans="1:3" x14ac:dyDescent="0.15">
      <c r="A461" t="s">
        <v>157</v>
      </c>
      <c r="B461" t="s">
        <v>2829</v>
      </c>
      <c r="C461">
        <v>6</v>
      </c>
    </row>
    <row r="462" spans="1:3" x14ac:dyDescent="0.15">
      <c r="C462">
        <v>6</v>
      </c>
    </row>
    <row r="463" spans="1:3" x14ac:dyDescent="0.15">
      <c r="A463" t="s">
        <v>157</v>
      </c>
      <c r="B463" t="s">
        <v>2831</v>
      </c>
      <c r="C463">
        <v>7</v>
      </c>
    </row>
    <row r="464" spans="1:3" x14ac:dyDescent="0.15">
      <c r="C464">
        <v>7</v>
      </c>
    </row>
    <row r="465" spans="1:3" x14ac:dyDescent="0.15">
      <c r="A465" t="s">
        <v>1415</v>
      </c>
      <c r="C465">
        <v>4</v>
      </c>
    </row>
    <row r="466" spans="1:3" x14ac:dyDescent="0.15">
      <c r="A466" t="s">
        <v>1415</v>
      </c>
      <c r="C466">
        <v>4</v>
      </c>
    </row>
    <row r="467" spans="1:3" x14ac:dyDescent="0.15">
      <c r="A467" t="s">
        <v>1415</v>
      </c>
      <c r="B467" t="s">
        <v>2824</v>
      </c>
      <c r="C467">
        <v>4</v>
      </c>
    </row>
    <row r="468" spans="1:3" x14ac:dyDescent="0.15">
      <c r="C468">
        <v>12</v>
      </c>
    </row>
    <row r="469" spans="1:3" x14ac:dyDescent="0.15">
      <c r="A469" t="s">
        <v>677</v>
      </c>
      <c r="B469" t="s">
        <v>2839</v>
      </c>
      <c r="C469">
        <v>1</v>
      </c>
    </row>
    <row r="470" spans="1:3" x14ac:dyDescent="0.15">
      <c r="C470">
        <v>1</v>
      </c>
    </row>
    <row r="471" spans="1:3" x14ac:dyDescent="0.15">
      <c r="A471" t="s">
        <v>677</v>
      </c>
      <c r="B471" t="s">
        <v>2825</v>
      </c>
      <c r="C471">
        <v>3</v>
      </c>
    </row>
    <row r="472" spans="1:3" x14ac:dyDescent="0.15">
      <c r="C472">
        <v>3</v>
      </c>
    </row>
    <row r="473" spans="1:3" x14ac:dyDescent="0.15">
      <c r="A473" t="s">
        <v>838</v>
      </c>
      <c r="C473">
        <v>4</v>
      </c>
    </row>
    <row r="474" spans="1:3" x14ac:dyDescent="0.15">
      <c r="A474" t="s">
        <v>569</v>
      </c>
      <c r="B474" t="s">
        <v>2824</v>
      </c>
      <c r="C474">
        <v>4</v>
      </c>
    </row>
    <row r="475" spans="1:3" x14ac:dyDescent="0.15">
      <c r="C475">
        <v>8</v>
      </c>
    </row>
    <row r="476" spans="1:3" x14ac:dyDescent="0.15">
      <c r="A476" t="s">
        <v>569</v>
      </c>
      <c r="C476">
        <v>3</v>
      </c>
    </row>
    <row r="477" spans="1:3" x14ac:dyDescent="0.15">
      <c r="A477" t="s">
        <v>569</v>
      </c>
      <c r="C477">
        <v>3</v>
      </c>
    </row>
    <row r="478" spans="1:3" x14ac:dyDescent="0.15">
      <c r="A478" t="s">
        <v>2862</v>
      </c>
      <c r="B478" t="s">
        <v>2825</v>
      </c>
      <c r="C478">
        <v>3</v>
      </c>
    </row>
    <row r="479" spans="1:3" x14ac:dyDescent="0.15">
      <c r="C479">
        <v>9</v>
      </c>
    </row>
    <row r="480" spans="1:3" x14ac:dyDescent="0.15">
      <c r="A480" t="s">
        <v>2318</v>
      </c>
      <c r="C480">
        <v>6</v>
      </c>
    </row>
    <row r="481" spans="1:3" x14ac:dyDescent="0.15">
      <c r="A481" t="s">
        <v>2318</v>
      </c>
      <c r="B481" t="s">
        <v>2829</v>
      </c>
      <c r="C481">
        <v>6</v>
      </c>
    </row>
    <row r="482" spans="1:3" x14ac:dyDescent="0.15">
      <c r="C482">
        <v>12</v>
      </c>
    </row>
    <row r="483" spans="1:3" x14ac:dyDescent="0.15">
      <c r="A483" t="s">
        <v>302</v>
      </c>
      <c r="B483" t="s">
        <v>2833</v>
      </c>
      <c r="C483">
        <v>5</v>
      </c>
    </row>
    <row r="484" spans="1:3" x14ac:dyDescent="0.15">
      <c r="C484">
        <v>5</v>
      </c>
    </row>
    <row r="485" spans="1:3" x14ac:dyDescent="0.15">
      <c r="A485" t="s">
        <v>302</v>
      </c>
      <c r="B485" t="s">
        <v>2825</v>
      </c>
      <c r="C485">
        <v>3</v>
      </c>
    </row>
    <row r="486" spans="1:3" x14ac:dyDescent="0.15">
      <c r="C486">
        <v>3</v>
      </c>
    </row>
    <row r="487" spans="1:3" x14ac:dyDescent="0.15">
      <c r="A487" t="s">
        <v>302</v>
      </c>
      <c r="B487" t="s">
        <v>2833</v>
      </c>
      <c r="C487">
        <v>5</v>
      </c>
    </row>
    <row r="488" spans="1:3" x14ac:dyDescent="0.15">
      <c r="C488">
        <v>5</v>
      </c>
    </row>
    <row r="489" spans="1:3" x14ac:dyDescent="0.15">
      <c r="A489" t="s">
        <v>1245</v>
      </c>
      <c r="C489">
        <v>3</v>
      </c>
    </row>
    <row r="490" spans="1:3" x14ac:dyDescent="0.15">
      <c r="A490" t="s">
        <v>1245</v>
      </c>
      <c r="B490" t="s">
        <v>2825</v>
      </c>
      <c r="C490">
        <v>3</v>
      </c>
    </row>
    <row r="491" spans="1:3" x14ac:dyDescent="0.15">
      <c r="C491">
        <v>6</v>
      </c>
    </row>
    <row r="492" spans="1:3" x14ac:dyDescent="0.15">
      <c r="A492" t="s">
        <v>2809</v>
      </c>
      <c r="C492">
        <v>5</v>
      </c>
    </row>
    <row r="493" spans="1:3" x14ac:dyDescent="0.15">
      <c r="A493" t="s">
        <v>957</v>
      </c>
      <c r="B493" t="s">
        <v>2833</v>
      </c>
      <c r="C493">
        <v>5</v>
      </c>
    </row>
    <row r="494" spans="1:3" x14ac:dyDescent="0.15">
      <c r="C494">
        <v>10</v>
      </c>
    </row>
    <row r="495" spans="1:3" x14ac:dyDescent="0.15">
      <c r="A495" t="s">
        <v>957</v>
      </c>
      <c r="B495" t="s">
        <v>2839</v>
      </c>
      <c r="C495">
        <v>1</v>
      </c>
    </row>
    <row r="496" spans="1:3" x14ac:dyDescent="0.15">
      <c r="C496">
        <v>1</v>
      </c>
    </row>
    <row r="497" spans="1:3" x14ac:dyDescent="0.15">
      <c r="A497" t="s">
        <v>957</v>
      </c>
      <c r="B497" t="s">
        <v>2825</v>
      </c>
      <c r="C497">
        <v>3</v>
      </c>
    </row>
    <row r="498" spans="1:3" x14ac:dyDescent="0.15">
      <c r="C498">
        <v>3</v>
      </c>
    </row>
    <row r="499" spans="1:3" x14ac:dyDescent="0.15">
      <c r="A499" t="s">
        <v>1616</v>
      </c>
      <c r="B499" t="s">
        <v>2824</v>
      </c>
      <c r="C499">
        <v>4</v>
      </c>
    </row>
    <row r="500" spans="1:3" x14ac:dyDescent="0.15">
      <c r="C500">
        <v>4</v>
      </c>
    </row>
    <row r="501" spans="1:3" x14ac:dyDescent="0.15">
      <c r="A501" t="s">
        <v>1616</v>
      </c>
      <c r="B501" t="s">
        <v>2825</v>
      </c>
      <c r="C501">
        <v>3</v>
      </c>
    </row>
    <row r="502" spans="1:3" x14ac:dyDescent="0.15">
      <c r="C502">
        <v>3</v>
      </c>
    </row>
    <row r="503" spans="1:3" x14ac:dyDescent="0.15">
      <c r="A503" t="s">
        <v>1616</v>
      </c>
      <c r="B503" t="s">
        <v>2824</v>
      </c>
      <c r="C503">
        <v>4</v>
      </c>
    </row>
    <row r="504" spans="1:3" x14ac:dyDescent="0.15">
      <c r="C504">
        <v>4</v>
      </c>
    </row>
    <row r="505" spans="1:3" x14ac:dyDescent="0.15">
      <c r="A505" t="s">
        <v>549</v>
      </c>
      <c r="C505">
        <v>3</v>
      </c>
    </row>
    <row r="506" spans="1:3" x14ac:dyDescent="0.15">
      <c r="A506" t="s">
        <v>549</v>
      </c>
      <c r="C506">
        <v>3</v>
      </c>
    </row>
    <row r="507" spans="1:3" x14ac:dyDescent="0.15">
      <c r="A507" t="s">
        <v>2814</v>
      </c>
      <c r="B507" t="s">
        <v>2825</v>
      </c>
      <c r="C507">
        <v>3</v>
      </c>
    </row>
    <row r="508" spans="1:3" x14ac:dyDescent="0.15">
      <c r="C508">
        <v>9</v>
      </c>
    </row>
    <row r="509" spans="1:3" x14ac:dyDescent="0.15">
      <c r="A509" t="s">
        <v>2814</v>
      </c>
      <c r="B509" t="s">
        <v>2824</v>
      </c>
      <c r="C509">
        <v>4</v>
      </c>
    </row>
    <row r="510" spans="1:3" x14ac:dyDescent="0.15">
      <c r="C510">
        <v>4</v>
      </c>
    </row>
    <row r="511" spans="1:3" x14ac:dyDescent="0.15">
      <c r="A511" t="s">
        <v>2319</v>
      </c>
      <c r="B511" t="s">
        <v>2839</v>
      </c>
      <c r="C511">
        <v>1</v>
      </c>
    </row>
    <row r="512" spans="1:3" x14ac:dyDescent="0.15">
      <c r="C512">
        <v>1</v>
      </c>
    </row>
    <row r="513" spans="1:3" x14ac:dyDescent="0.15">
      <c r="A513" t="s">
        <v>1567</v>
      </c>
      <c r="B513" t="s">
        <v>2833</v>
      </c>
      <c r="C513">
        <v>5</v>
      </c>
    </row>
    <row r="514" spans="1:3" x14ac:dyDescent="0.15">
      <c r="C514">
        <v>5</v>
      </c>
    </row>
    <row r="515" spans="1:3" x14ac:dyDescent="0.15">
      <c r="A515" t="s">
        <v>1567</v>
      </c>
      <c r="B515" t="s">
        <v>2825</v>
      </c>
      <c r="C515">
        <v>3</v>
      </c>
    </row>
    <row r="516" spans="1:3" x14ac:dyDescent="0.15">
      <c r="C516">
        <v>3</v>
      </c>
    </row>
    <row r="517" spans="1:3" x14ac:dyDescent="0.15">
      <c r="A517" t="s">
        <v>1567</v>
      </c>
      <c r="B517" t="s">
        <v>2829</v>
      </c>
      <c r="C517">
        <v>6</v>
      </c>
    </row>
    <row r="518" spans="1:3" x14ac:dyDescent="0.15">
      <c r="C518">
        <v>6</v>
      </c>
    </row>
    <row r="519" spans="1:3" x14ac:dyDescent="0.15">
      <c r="A519" t="s">
        <v>321</v>
      </c>
      <c r="B519" t="s">
        <v>2825</v>
      </c>
      <c r="C519">
        <v>3</v>
      </c>
    </row>
    <row r="520" spans="1:3" x14ac:dyDescent="0.15">
      <c r="C520">
        <v>3</v>
      </c>
    </row>
    <row r="521" spans="1:3" x14ac:dyDescent="0.15">
      <c r="A521" t="s">
        <v>321</v>
      </c>
      <c r="B521" t="s">
        <v>2824</v>
      </c>
      <c r="C521">
        <v>4</v>
      </c>
    </row>
    <row r="522" spans="1:3" x14ac:dyDescent="0.15">
      <c r="C522">
        <v>4</v>
      </c>
    </row>
    <row r="523" spans="1:3" x14ac:dyDescent="0.15">
      <c r="A523" t="s">
        <v>321</v>
      </c>
      <c r="B523" t="s">
        <v>2825</v>
      </c>
      <c r="C523">
        <v>3</v>
      </c>
    </row>
    <row r="524" spans="1:3" x14ac:dyDescent="0.15">
      <c r="C524">
        <v>3</v>
      </c>
    </row>
    <row r="525" spans="1:3" x14ac:dyDescent="0.15">
      <c r="A525" t="s">
        <v>768</v>
      </c>
      <c r="C525">
        <v>2</v>
      </c>
    </row>
    <row r="526" spans="1:3" x14ac:dyDescent="0.15">
      <c r="A526" t="s">
        <v>768</v>
      </c>
      <c r="B526" t="s">
        <v>2834</v>
      </c>
      <c r="C526">
        <v>2</v>
      </c>
    </row>
    <row r="527" spans="1:3" x14ac:dyDescent="0.15">
      <c r="C527">
        <v>4</v>
      </c>
    </row>
    <row r="528" spans="1:3" x14ac:dyDescent="0.15">
      <c r="A528" t="s">
        <v>961</v>
      </c>
      <c r="B528" t="s">
        <v>2833</v>
      </c>
      <c r="C528">
        <v>5</v>
      </c>
    </row>
    <row r="529" spans="1:3" x14ac:dyDescent="0.15">
      <c r="C529">
        <v>5</v>
      </c>
    </row>
    <row r="530" spans="1:3" x14ac:dyDescent="0.15">
      <c r="A530" t="s">
        <v>961</v>
      </c>
      <c r="B530" t="s">
        <v>2839</v>
      </c>
      <c r="C530">
        <v>1</v>
      </c>
    </row>
    <row r="531" spans="1:3" x14ac:dyDescent="0.15">
      <c r="C531">
        <v>1</v>
      </c>
    </row>
    <row r="532" spans="1:3" x14ac:dyDescent="0.15">
      <c r="A532" t="s">
        <v>906</v>
      </c>
      <c r="B532" t="s">
        <v>2833</v>
      </c>
      <c r="C532">
        <v>5</v>
      </c>
    </row>
    <row r="533" spans="1:3" x14ac:dyDescent="0.15">
      <c r="C533">
        <v>5</v>
      </c>
    </row>
    <row r="534" spans="1:3" x14ac:dyDescent="0.15">
      <c r="A534" t="s">
        <v>906</v>
      </c>
      <c r="B534" t="s">
        <v>2829</v>
      </c>
      <c r="C534">
        <v>6</v>
      </c>
    </row>
    <row r="535" spans="1:3" x14ac:dyDescent="0.15">
      <c r="C535">
        <v>6</v>
      </c>
    </row>
    <row r="536" spans="1:3" x14ac:dyDescent="0.15">
      <c r="A536" t="s">
        <v>906</v>
      </c>
      <c r="B536" t="s">
        <v>2831</v>
      </c>
      <c r="C536">
        <v>7</v>
      </c>
    </row>
    <row r="537" spans="1:3" x14ac:dyDescent="0.15">
      <c r="C537">
        <v>7</v>
      </c>
    </row>
    <row r="538" spans="1:3" x14ac:dyDescent="0.15">
      <c r="A538" t="s">
        <v>51</v>
      </c>
      <c r="B538" t="s">
        <v>2833</v>
      </c>
      <c r="C538">
        <v>5</v>
      </c>
    </row>
    <row r="539" spans="1:3" x14ac:dyDescent="0.15">
      <c r="C539">
        <v>5</v>
      </c>
    </row>
    <row r="540" spans="1:3" x14ac:dyDescent="0.15">
      <c r="A540" t="s">
        <v>51</v>
      </c>
      <c r="B540" t="s">
        <v>2839</v>
      </c>
      <c r="C540">
        <v>1</v>
      </c>
    </row>
    <row r="541" spans="1:3" x14ac:dyDescent="0.15">
      <c r="C541">
        <v>1</v>
      </c>
    </row>
    <row r="542" spans="1:3" x14ac:dyDescent="0.15">
      <c r="A542" t="s">
        <v>51</v>
      </c>
      <c r="B542" t="s">
        <v>2825</v>
      </c>
      <c r="C542">
        <v>3</v>
      </c>
    </row>
    <row r="543" spans="1:3" x14ac:dyDescent="0.15">
      <c r="C543">
        <v>3</v>
      </c>
    </row>
    <row r="544" spans="1:3" x14ac:dyDescent="0.15">
      <c r="A544" t="s">
        <v>636</v>
      </c>
      <c r="B544" t="s">
        <v>2833</v>
      </c>
      <c r="C544">
        <v>5</v>
      </c>
    </row>
    <row r="545" spans="1:3" x14ac:dyDescent="0.15">
      <c r="C545">
        <v>5</v>
      </c>
    </row>
    <row r="546" spans="1:3" x14ac:dyDescent="0.15">
      <c r="A546" t="s">
        <v>636</v>
      </c>
      <c r="B546" t="s">
        <v>2839</v>
      </c>
      <c r="C546">
        <v>1</v>
      </c>
    </row>
    <row r="547" spans="1:3" x14ac:dyDescent="0.15">
      <c r="C547">
        <v>1</v>
      </c>
    </row>
    <row r="548" spans="1:3" x14ac:dyDescent="0.15">
      <c r="A548" t="s">
        <v>636</v>
      </c>
      <c r="B548" t="s">
        <v>2824</v>
      </c>
      <c r="C548">
        <v>4</v>
      </c>
    </row>
    <row r="549" spans="1:3" x14ac:dyDescent="0.15">
      <c r="C549">
        <v>4</v>
      </c>
    </row>
    <row r="550" spans="1:3" x14ac:dyDescent="0.15">
      <c r="A550" t="s">
        <v>162</v>
      </c>
      <c r="B550" t="s">
        <v>2833</v>
      </c>
      <c r="C550">
        <v>5</v>
      </c>
    </row>
    <row r="551" spans="1:3" x14ac:dyDescent="0.15">
      <c r="C551">
        <v>5</v>
      </c>
    </row>
    <row r="552" spans="1:3" x14ac:dyDescent="0.15">
      <c r="A552" t="s">
        <v>162</v>
      </c>
      <c r="B552" t="s">
        <v>2829</v>
      </c>
      <c r="C552">
        <v>6</v>
      </c>
    </row>
    <row r="553" spans="1:3" x14ac:dyDescent="0.15">
      <c r="C553">
        <v>6</v>
      </c>
    </row>
    <row r="554" spans="1:3" x14ac:dyDescent="0.15">
      <c r="A554" t="s">
        <v>162</v>
      </c>
      <c r="B554" t="s">
        <v>2831</v>
      </c>
      <c r="C554">
        <v>7</v>
      </c>
    </row>
    <row r="555" spans="1:3" x14ac:dyDescent="0.15">
      <c r="C555">
        <v>7</v>
      </c>
    </row>
    <row r="556" spans="1:3" x14ac:dyDescent="0.15">
      <c r="A556" t="s">
        <v>997</v>
      </c>
      <c r="B556" t="s">
        <v>2833</v>
      </c>
      <c r="C556">
        <v>5</v>
      </c>
    </row>
    <row r="557" spans="1:3" x14ac:dyDescent="0.15">
      <c r="C557">
        <v>5</v>
      </c>
    </row>
    <row r="558" spans="1:3" x14ac:dyDescent="0.15">
      <c r="A558" t="s">
        <v>997</v>
      </c>
      <c r="B558" t="s">
        <v>2829</v>
      </c>
      <c r="C558">
        <v>6</v>
      </c>
    </row>
    <row r="559" spans="1:3" x14ac:dyDescent="0.15">
      <c r="C559">
        <v>6</v>
      </c>
    </row>
    <row r="560" spans="1:3" x14ac:dyDescent="0.15">
      <c r="A560" t="s">
        <v>997</v>
      </c>
      <c r="B560" t="s">
        <v>2831</v>
      </c>
      <c r="C560">
        <v>7</v>
      </c>
    </row>
    <row r="561" spans="1:3" x14ac:dyDescent="0.15">
      <c r="C561">
        <v>7</v>
      </c>
    </row>
    <row r="562" spans="1:3" x14ac:dyDescent="0.15">
      <c r="A562" t="s">
        <v>669</v>
      </c>
      <c r="B562" t="s">
        <v>2833</v>
      </c>
      <c r="C562">
        <v>5</v>
      </c>
    </row>
    <row r="563" spans="1:3" x14ac:dyDescent="0.15">
      <c r="C563">
        <v>5</v>
      </c>
    </row>
    <row r="564" spans="1:3" x14ac:dyDescent="0.15">
      <c r="A564" t="s">
        <v>669</v>
      </c>
      <c r="B564" t="s">
        <v>2825</v>
      </c>
      <c r="C564">
        <v>3</v>
      </c>
    </row>
    <row r="565" spans="1:3" x14ac:dyDescent="0.15">
      <c r="C565">
        <v>3</v>
      </c>
    </row>
    <row r="566" spans="1:3" x14ac:dyDescent="0.15">
      <c r="A566" t="s">
        <v>669</v>
      </c>
      <c r="B566" t="s">
        <v>2824</v>
      </c>
      <c r="C566">
        <v>4</v>
      </c>
    </row>
    <row r="567" spans="1:3" x14ac:dyDescent="0.15">
      <c r="C567">
        <v>4</v>
      </c>
    </row>
    <row r="568" spans="1:3" x14ac:dyDescent="0.15">
      <c r="A568" t="s">
        <v>1331</v>
      </c>
      <c r="B568" t="s">
        <v>2833</v>
      </c>
      <c r="C568">
        <v>5</v>
      </c>
    </row>
    <row r="569" spans="1:3" x14ac:dyDescent="0.15">
      <c r="C569">
        <v>5</v>
      </c>
    </row>
    <row r="570" spans="1:3" x14ac:dyDescent="0.15">
      <c r="A570" t="s">
        <v>1331</v>
      </c>
      <c r="B570" t="s">
        <v>2825</v>
      </c>
      <c r="C570">
        <v>3</v>
      </c>
    </row>
    <row r="571" spans="1:3" x14ac:dyDescent="0.15">
      <c r="C571">
        <v>3</v>
      </c>
    </row>
    <row r="572" spans="1:3" x14ac:dyDescent="0.15">
      <c r="A572" t="s">
        <v>1331</v>
      </c>
      <c r="B572" t="s">
        <v>2824</v>
      </c>
      <c r="C572">
        <v>4</v>
      </c>
    </row>
    <row r="573" spans="1:3" x14ac:dyDescent="0.15">
      <c r="C573">
        <v>4</v>
      </c>
    </row>
    <row r="574" spans="1:3" x14ac:dyDescent="0.15">
      <c r="A574" t="s">
        <v>1575</v>
      </c>
      <c r="C574">
        <v>3</v>
      </c>
    </row>
    <row r="575" spans="1:3" x14ac:dyDescent="0.15">
      <c r="A575" t="s">
        <v>1575</v>
      </c>
      <c r="B575" t="s">
        <v>2825</v>
      </c>
      <c r="C575">
        <v>3</v>
      </c>
    </row>
    <row r="576" spans="1:3" x14ac:dyDescent="0.15">
      <c r="C576">
        <v>6</v>
      </c>
    </row>
    <row r="577" spans="1:3" x14ac:dyDescent="0.15">
      <c r="A577" t="s">
        <v>2810</v>
      </c>
      <c r="B577" t="s">
        <v>2824</v>
      </c>
      <c r="C577">
        <v>4</v>
      </c>
    </row>
    <row r="578" spans="1:3" x14ac:dyDescent="0.15">
      <c r="C578">
        <v>4</v>
      </c>
    </row>
    <row r="579" spans="1:3" x14ac:dyDescent="0.15">
      <c r="A579" t="s">
        <v>804</v>
      </c>
      <c r="B579" t="s">
        <v>2833</v>
      </c>
      <c r="C579">
        <v>5</v>
      </c>
    </row>
    <row r="580" spans="1:3" x14ac:dyDescent="0.15">
      <c r="C580">
        <v>5</v>
      </c>
    </row>
    <row r="581" spans="1:3" x14ac:dyDescent="0.15">
      <c r="A581" t="s">
        <v>804</v>
      </c>
      <c r="B581" t="s">
        <v>2825</v>
      </c>
      <c r="C581">
        <v>3</v>
      </c>
    </row>
    <row r="582" spans="1:3" x14ac:dyDescent="0.15">
      <c r="C582">
        <v>3</v>
      </c>
    </row>
    <row r="583" spans="1:3" x14ac:dyDescent="0.15">
      <c r="A583" t="s">
        <v>804</v>
      </c>
      <c r="B583" t="s">
        <v>2833</v>
      </c>
      <c r="C583">
        <v>5</v>
      </c>
    </row>
    <row r="584" spans="1:3" x14ac:dyDescent="0.15">
      <c r="C584">
        <v>5</v>
      </c>
    </row>
    <row r="585" spans="1:3" x14ac:dyDescent="0.15">
      <c r="A585" t="s">
        <v>1438</v>
      </c>
      <c r="C585">
        <v>3</v>
      </c>
    </row>
    <row r="586" spans="1:3" x14ac:dyDescent="0.15">
      <c r="A586" t="s">
        <v>2811</v>
      </c>
      <c r="B586" t="s">
        <v>2825</v>
      </c>
      <c r="C586">
        <v>3</v>
      </c>
    </row>
    <row r="587" spans="1:3" x14ac:dyDescent="0.15">
      <c r="B587" t="s">
        <v>2825</v>
      </c>
      <c r="C587">
        <v>6</v>
      </c>
    </row>
    <row r="588" spans="1:3" x14ac:dyDescent="0.15">
      <c r="B588" t="s">
        <v>2840</v>
      </c>
      <c r="C588">
        <v>1902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本科工作量</vt:lpstr>
      <vt:lpstr>二专</vt:lpstr>
      <vt:lpstr>重修</vt:lpstr>
      <vt:lpstr>实验教学</vt:lpstr>
      <vt:lpstr>Sheet1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2017-10-10T01:03:25Z</dcterms:created>
  <dcterms:modified xsi:type="dcterms:W3CDTF">2017-12-28T07:45:05Z</dcterms:modified>
</cp:coreProperties>
</file>