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4355" windowHeight="9255"/>
  </bookViews>
  <sheets>
    <sheet name="本科工作量" sheetId="1" r:id="rId1"/>
    <sheet name="二专" sheetId="2" r:id="rId2"/>
    <sheet name="重修" sheetId="3" r:id="rId3"/>
    <sheet name="实验教学" sheetId="4" r:id="rId4"/>
  </sheets>
  <calcPr calcId="145621"/>
</workbook>
</file>

<file path=xl/calcChain.xml><?xml version="1.0" encoding="utf-8"?>
<calcChain xmlns="http://schemas.openxmlformats.org/spreadsheetml/2006/main">
  <c r="AC1176" i="1" l="1"/>
  <c r="AC1175" i="1"/>
  <c r="AC1173" i="1"/>
  <c r="AC1166" i="1"/>
  <c r="AC1163" i="1"/>
  <c r="AC1156" i="1"/>
  <c r="AC1152" i="1"/>
  <c r="AC1148" i="1"/>
  <c r="AC1142" i="1"/>
  <c r="AC1139" i="1"/>
  <c r="AC1131" i="1"/>
  <c r="AC1126" i="1"/>
  <c r="AC1114" i="1"/>
  <c r="AC1103" i="1"/>
  <c r="AC1099" i="1"/>
  <c r="AC1093" i="1"/>
  <c r="AC1085" i="1"/>
  <c r="AC1077" i="1"/>
  <c r="AC1075" i="1"/>
  <c r="AC1070" i="1"/>
  <c r="AC1066" i="1"/>
  <c r="AC1060" i="1"/>
  <c r="AC1055" i="1"/>
  <c r="AC1051" i="1"/>
  <c r="AC1046" i="1"/>
  <c r="AC1040" i="1"/>
  <c r="AC1031" i="1"/>
  <c r="AC1026" i="1"/>
  <c r="AC1018" i="1"/>
  <c r="AC1008" i="1"/>
  <c r="AC996" i="1"/>
  <c r="AC990" i="1"/>
  <c r="AC983" i="1"/>
  <c r="AC977" i="1"/>
  <c r="AC966" i="1"/>
  <c r="AC961" i="1"/>
  <c r="AC953" i="1"/>
  <c r="AC951" i="1"/>
  <c r="AC947" i="1"/>
  <c r="AC940" i="1"/>
  <c r="AC933" i="1"/>
  <c r="AC926" i="1"/>
  <c r="AC918" i="1"/>
  <c r="AC908" i="1"/>
  <c r="AC903" i="1"/>
  <c r="AC898" i="1"/>
  <c r="AC894" i="1"/>
  <c r="AC891" i="1"/>
  <c r="AC885" i="1"/>
  <c r="AC878" i="1"/>
  <c r="AC873" i="1"/>
  <c r="AC867" i="1"/>
  <c r="AC859" i="1"/>
  <c r="AC852" i="1"/>
  <c r="AC843" i="1"/>
  <c r="AC835" i="1"/>
  <c r="AC831" i="1"/>
  <c r="AC825" i="1"/>
  <c r="AC819" i="1"/>
  <c r="AC816" i="1"/>
  <c r="AC813" i="1"/>
  <c r="AC808" i="1"/>
  <c r="AC803" i="1"/>
  <c r="AC799" i="1"/>
  <c r="AC792" i="1"/>
  <c r="AC782" i="1"/>
  <c r="AC779" i="1"/>
  <c r="AC776" i="1"/>
  <c r="AC772" i="1"/>
  <c r="AC762" i="1"/>
  <c r="AC757" i="1"/>
  <c r="AC750" i="1"/>
  <c r="AC745" i="1"/>
  <c r="AC742" i="1"/>
  <c r="AC735" i="1"/>
  <c r="AC728" i="1"/>
  <c r="AC720" i="1"/>
  <c r="AC716" i="1"/>
  <c r="AC704" i="1"/>
  <c r="AC694" i="1"/>
  <c r="AC690" i="1"/>
  <c r="AC684" i="1"/>
  <c r="AC678" i="1"/>
  <c r="AC671" i="1"/>
  <c r="AC669" i="1"/>
  <c r="AC665" i="1"/>
  <c r="AC661" i="1"/>
  <c r="AC657" i="1"/>
  <c r="AC648" i="1"/>
  <c r="AC643" i="1"/>
  <c r="AC638" i="1"/>
  <c r="AC635" i="1"/>
  <c r="AC628" i="1"/>
  <c r="AC617" i="1"/>
  <c r="AC611" i="1"/>
  <c r="AC604" i="1"/>
  <c r="AC596" i="1"/>
  <c r="AC591" i="1"/>
  <c r="AC584" i="1"/>
  <c r="AC578" i="1"/>
  <c r="AC576" i="1"/>
  <c r="AC565" i="1"/>
  <c r="AC559" i="1"/>
  <c r="AC557" i="1"/>
  <c r="AC552" i="1"/>
  <c r="AC546" i="1"/>
  <c r="AC544" i="1"/>
  <c r="AC538" i="1"/>
  <c r="AC528" i="1"/>
  <c r="AC522" i="1"/>
  <c r="AC519" i="1"/>
  <c r="AC513" i="1"/>
  <c r="AC507" i="1"/>
  <c r="AC504" i="1"/>
  <c r="AC498" i="1"/>
  <c r="AC496" i="1"/>
  <c r="AC489" i="1"/>
  <c r="AC483" i="1"/>
  <c r="AC478" i="1"/>
  <c r="AC475" i="1"/>
  <c r="AC469" i="1"/>
  <c r="AC460" i="1"/>
  <c r="AC455" i="1"/>
  <c r="AC449" i="1"/>
  <c r="AC442" i="1"/>
  <c r="AC439" i="1"/>
  <c r="AC427" i="1"/>
  <c r="AC421" i="1"/>
  <c r="AC408" i="1"/>
  <c r="AC404" i="1"/>
  <c r="AC400" i="1"/>
  <c r="AC397" i="1"/>
  <c r="AC393" i="1"/>
  <c r="AC387" i="1"/>
  <c r="AC381" i="1"/>
  <c r="AC379" i="1"/>
  <c r="AC373" i="1"/>
  <c r="AC362" i="1"/>
  <c r="AC356" i="1"/>
  <c r="AC352" i="1"/>
  <c r="AC338" i="1"/>
  <c r="AC332" i="1"/>
  <c r="AC328" i="1"/>
  <c r="AC322" i="1"/>
  <c r="AC318" i="1"/>
  <c r="AC313" i="1"/>
  <c r="AC308" i="1"/>
  <c r="AC303" i="1"/>
  <c r="AC297" i="1"/>
  <c r="AC292" i="1"/>
  <c r="AC288" i="1"/>
  <c r="AC285" i="1"/>
  <c r="AC278" i="1"/>
  <c r="AC270" i="1"/>
  <c r="AC264" i="1"/>
  <c r="AC258" i="1"/>
  <c r="AC253" i="1"/>
  <c r="AC251" i="1"/>
  <c r="AC243" i="1"/>
  <c r="AC233" i="1"/>
  <c r="AC227" i="1"/>
  <c r="AC218" i="1"/>
  <c r="AC213" i="1"/>
  <c r="AC211" i="1"/>
  <c r="AC206" i="1"/>
  <c r="AC200" i="1"/>
  <c r="AC189" i="1"/>
  <c r="AC187" i="1"/>
  <c r="AC185" i="1"/>
  <c r="AC182" i="1"/>
  <c r="AC177" i="1"/>
  <c r="AC171" i="1"/>
  <c r="AC165" i="1"/>
  <c r="AC161" i="1"/>
  <c r="AC155" i="1"/>
  <c r="AC147" i="1"/>
  <c r="AC138" i="1"/>
  <c r="AC132" i="1"/>
  <c r="AC130" i="1"/>
  <c r="AC121" i="1"/>
  <c r="AC115" i="1"/>
  <c r="AC112" i="1"/>
  <c r="AC109" i="1"/>
  <c r="AC104" i="1"/>
  <c r="AC101" i="1"/>
  <c r="AC96" i="1"/>
  <c r="AC93" i="1"/>
  <c r="AC87" i="1"/>
  <c r="AC76" i="1"/>
  <c r="AC73" i="1"/>
  <c r="AC68" i="1"/>
  <c r="AC66" i="1"/>
  <c r="AC62" i="1"/>
  <c r="AC56" i="1"/>
  <c r="AC45" i="1"/>
  <c r="AC38" i="1"/>
  <c r="AC36" i="1"/>
  <c r="AC30" i="1"/>
  <c r="AC25" i="1"/>
  <c r="AC22" i="1"/>
  <c r="AC11" i="1"/>
  <c r="AC8" i="1"/>
  <c r="AC946" i="1" l="1"/>
  <c r="Y946" i="1"/>
  <c r="AC146" i="1"/>
  <c r="Y146" i="1"/>
  <c r="AC975" i="1"/>
  <c r="Y975" i="1"/>
  <c r="AC153" i="1"/>
  <c r="Y153" i="1"/>
  <c r="AC86" i="1"/>
  <c r="Y86" i="1"/>
  <c r="AC242" i="1"/>
  <c r="Y242" i="1"/>
  <c r="AC715" i="1"/>
  <c r="Y715" i="1"/>
  <c r="AC371" i="1"/>
  <c r="Y371" i="1"/>
  <c r="Y976" i="1"/>
  <c r="AC976" i="1" s="1"/>
  <c r="Y214" i="1" l="1"/>
  <c r="AA214" i="1" s="1"/>
  <c r="AC214" i="1" s="1"/>
  <c r="Y1158" i="1" l="1"/>
  <c r="AA1158" i="1" s="1"/>
  <c r="AC1158" i="1" s="1"/>
  <c r="Y488" i="1" l="1"/>
  <c r="AC488" i="1" s="1"/>
  <c r="Y719" i="1" l="1"/>
  <c r="AC719" i="1" s="1"/>
  <c r="Y791" i="1"/>
  <c r="AC791" i="1" s="1"/>
  <c r="Y372" i="1"/>
  <c r="AC372" i="1" s="1"/>
  <c r="AC14" i="2" l="1"/>
  <c r="AC13" i="2"/>
  <c r="AC12" i="2"/>
  <c r="AC11" i="2"/>
  <c r="Y11" i="2"/>
  <c r="AC10" i="2"/>
  <c r="Y10" i="2"/>
  <c r="AC9" i="2"/>
  <c r="Y9" i="2"/>
  <c r="AC8" i="2"/>
  <c r="Y8" i="2"/>
  <c r="AC7" i="2"/>
  <c r="Y7" i="2"/>
  <c r="AC6" i="2"/>
  <c r="Y6" i="2"/>
  <c r="AC5" i="2"/>
  <c r="Y5" i="2"/>
  <c r="AC4" i="2"/>
  <c r="Y4" i="2"/>
  <c r="AC3" i="2"/>
  <c r="Y3" i="2"/>
  <c r="AC2" i="2"/>
  <c r="Y2" i="2"/>
  <c r="AC271" i="1"/>
  <c r="AC409" i="1"/>
  <c r="AC410" i="1"/>
  <c r="AC644" i="1"/>
  <c r="AC746" i="1"/>
  <c r="AC967" i="1"/>
  <c r="AC997" i="1"/>
  <c r="AC1086" i="1"/>
  <c r="AC1132" i="1"/>
  <c r="AC12" i="1"/>
  <c r="Y271" i="1"/>
  <c r="Y409" i="1"/>
  <c r="Y410" i="1"/>
  <c r="Y644" i="1"/>
  <c r="Y746" i="1"/>
  <c r="Y967" i="1"/>
  <c r="Y997" i="1"/>
  <c r="Y1086" i="1"/>
  <c r="Y1132" i="1"/>
  <c r="Y12" i="1"/>
  <c r="Y7" i="3"/>
  <c r="AC7" i="3" s="1"/>
  <c r="AC6" i="3"/>
  <c r="Y6" i="3"/>
  <c r="Y5" i="3"/>
  <c r="AC5" i="3" s="1"/>
  <c r="AC4" i="3"/>
  <c r="Y4" i="3"/>
  <c r="Y3" i="3"/>
  <c r="AC3" i="3" s="1"/>
  <c r="AC2" i="3"/>
  <c r="Y2" i="3"/>
  <c r="AC1092" i="1" l="1"/>
  <c r="AC1097" i="1"/>
  <c r="AC1102" i="1"/>
  <c r="AC1110" i="1"/>
  <c r="AC1136" i="1"/>
  <c r="AC1147" i="1"/>
  <c r="AC1151" i="1"/>
  <c r="AC1154" i="1"/>
  <c r="AC1161" i="1"/>
  <c r="AC1170" i="1"/>
  <c r="AC988" i="1"/>
  <c r="AC994" i="1"/>
  <c r="AC1004" i="1"/>
  <c r="AC998" i="1"/>
  <c r="AC1014" i="1"/>
  <c r="AC1025" i="1"/>
  <c r="AC1049" i="1"/>
  <c r="AC1054" i="1"/>
  <c r="AC1058" i="1"/>
  <c r="AC1065" i="1"/>
  <c r="AC1069" i="1"/>
  <c r="AC1072" i="1"/>
  <c r="AC1076" i="1"/>
  <c r="AC1081" i="1"/>
  <c r="AC872" i="1"/>
  <c r="AC876" i="1"/>
  <c r="AC883" i="1"/>
  <c r="AC890" i="1"/>
  <c r="AC897" i="1"/>
  <c r="AC902" i="1"/>
  <c r="AC907" i="1"/>
  <c r="AC917" i="1"/>
  <c r="AC924" i="1"/>
  <c r="AC930" i="1"/>
  <c r="AC938" i="1"/>
  <c r="AC950" i="1"/>
  <c r="AC958" i="1"/>
  <c r="AC960" i="1"/>
  <c r="AC965" i="1"/>
  <c r="AC973" i="1"/>
  <c r="AC982" i="1"/>
  <c r="AC744" i="1"/>
  <c r="AC749" i="1"/>
  <c r="AC755" i="1"/>
  <c r="AC760" i="1"/>
  <c r="AC768" i="1"/>
  <c r="AC775" i="1"/>
  <c r="AC781" i="1"/>
  <c r="AC789" i="1"/>
  <c r="AC796" i="1"/>
  <c r="AC802" i="1"/>
  <c r="AC807" i="1"/>
  <c r="AC812" i="1"/>
  <c r="AC815" i="1"/>
  <c r="AC818" i="1"/>
  <c r="AC824" i="1"/>
  <c r="AC827" i="1"/>
  <c r="AC834" i="1"/>
  <c r="AC850" i="1"/>
  <c r="AC856" i="1"/>
  <c r="AC549" i="1"/>
  <c r="AC564" i="1"/>
  <c r="AC574" i="1"/>
  <c r="AC583" i="1"/>
  <c r="AC590" i="1"/>
  <c r="AC592" i="1"/>
  <c r="AC600" i="1"/>
  <c r="AC610" i="1"/>
  <c r="AC624" i="1"/>
  <c r="AC633" i="1"/>
  <c r="AC641" i="1"/>
  <c r="AC647" i="1"/>
  <c r="AC653" i="1"/>
  <c r="AC660" i="1"/>
  <c r="AC664" i="1"/>
  <c r="AC668" i="1"/>
  <c r="AC670" i="1"/>
  <c r="AC675" i="1"/>
  <c r="AC683" i="1"/>
  <c r="AC687" i="1"/>
  <c r="AC693" i="1"/>
  <c r="AC710" i="1"/>
  <c r="AC718" i="1"/>
  <c r="AC725" i="1"/>
  <c r="AC733" i="1"/>
  <c r="AC741" i="1"/>
  <c r="AC416" i="1"/>
  <c r="AC426" i="1"/>
  <c r="AC434" i="1"/>
  <c r="AC448" i="1"/>
  <c r="AC454" i="1"/>
  <c r="AC458" i="1"/>
  <c r="AC466" i="1"/>
  <c r="AC474" i="1"/>
  <c r="AC477" i="1"/>
  <c r="AC481" i="1"/>
  <c r="AC487" i="1"/>
  <c r="AC491" i="1"/>
  <c r="AC503" i="1"/>
  <c r="AC505" i="1"/>
  <c r="AC518" i="1"/>
  <c r="AC520" i="1"/>
  <c r="AC527" i="1"/>
  <c r="AC543" i="1"/>
  <c r="AC291" i="1"/>
  <c r="AC296" i="1"/>
  <c r="AC301" i="1"/>
  <c r="AC305" i="1"/>
  <c r="AC312" i="1"/>
  <c r="AC317" i="1"/>
  <c r="AC321" i="1"/>
  <c r="AC330" i="1"/>
  <c r="AC337" i="1"/>
  <c r="AC347" i="1"/>
  <c r="AC355" i="1"/>
  <c r="AC360" i="1"/>
  <c r="AC366" i="1"/>
  <c r="AC378" i="1"/>
  <c r="AC380" i="1"/>
  <c r="AC386" i="1"/>
  <c r="AC392" i="1"/>
  <c r="AC403" i="1"/>
  <c r="AC407" i="1"/>
  <c r="AC154" i="1"/>
  <c r="AC160" i="1"/>
  <c r="AC164" i="1"/>
  <c r="AC169" i="1"/>
  <c r="AC175" i="1"/>
  <c r="AC181" i="1"/>
  <c r="AC184" i="1"/>
  <c r="AC186" i="1"/>
  <c r="AC188" i="1"/>
  <c r="AC198" i="1"/>
  <c r="AC205" i="1"/>
  <c r="AC210" i="1"/>
  <c r="AC216" i="1"/>
  <c r="AC225" i="1"/>
  <c r="AC239" i="1"/>
  <c r="AC248" i="1"/>
  <c r="AC244" i="1"/>
  <c r="AC252" i="1"/>
  <c r="AC257" i="1"/>
  <c r="AC262" i="1"/>
  <c r="AC287" i="1"/>
  <c r="AC61" i="1"/>
  <c r="AC65" i="1"/>
  <c r="AC67" i="1"/>
  <c r="AC71" i="1"/>
  <c r="AC75" i="1"/>
  <c r="AC81" i="1"/>
  <c r="AC90" i="1"/>
  <c r="AC103" i="1"/>
  <c r="AC108" i="1"/>
  <c r="AC111" i="1"/>
  <c r="AC120" i="1"/>
  <c r="AC125" i="1"/>
  <c r="AC137" i="1"/>
  <c r="AC142" i="1"/>
  <c r="AC6" i="1"/>
  <c r="AC10" i="1"/>
  <c r="AC18" i="1"/>
  <c r="AC13" i="1"/>
  <c r="AC24" i="1"/>
  <c r="AC29" i="1"/>
  <c r="AC37" i="1"/>
  <c r="AC43" i="1"/>
  <c r="AC53" i="1"/>
  <c r="AC701" i="1"/>
  <c r="Y1073" i="1" l="1"/>
  <c r="AC1073" i="1" s="1"/>
  <c r="Y232" i="1"/>
  <c r="AC232" i="1" s="1"/>
  <c r="Y495" i="1"/>
  <c r="AC495" i="1" s="1"/>
  <c r="Y790" i="1"/>
  <c r="AC790" i="1" s="1"/>
  <c r="Y467" i="1"/>
  <c r="AC467" i="1" s="1"/>
  <c r="Y468" i="1"/>
  <c r="AC468" i="1" s="1"/>
  <c r="Y627" i="1"/>
  <c r="AC627" i="1" s="1"/>
  <c r="Y302" i="1"/>
  <c r="AC302" i="1" s="1"/>
  <c r="Y361" i="1"/>
  <c r="AC361" i="1" s="1"/>
  <c r="Y989" i="1"/>
  <c r="AC989" i="1" s="1"/>
  <c r="Y459" i="1"/>
  <c r="AC459" i="1" s="1"/>
  <c r="Y703" i="1"/>
  <c r="AC703" i="1" s="1"/>
  <c r="Y370" i="1"/>
  <c r="AC370" i="1" s="1"/>
  <c r="Y482" i="1"/>
  <c r="AC482" i="1" s="1"/>
  <c r="Y284" i="1"/>
  <c r="AC284" i="1" s="1"/>
  <c r="Y676" i="1"/>
  <c r="AC676" i="1" s="1"/>
  <c r="Y830" i="1"/>
  <c r="AC830" i="1" s="1"/>
  <c r="Y851" i="1"/>
  <c r="AC851" i="1" s="1"/>
  <c r="Y92" i="1"/>
  <c r="AC92" i="1" s="1"/>
  <c r="Y226" i="1"/>
  <c r="AC226" i="1" s="1"/>
  <c r="Y129" i="1"/>
  <c r="AC129" i="1" s="1"/>
  <c r="Y396" i="1"/>
  <c r="AC396" i="1" s="1"/>
  <c r="Y634" i="1"/>
  <c r="AC634" i="1" s="1"/>
  <c r="Y932" i="1"/>
  <c r="AC932" i="1" s="1"/>
  <c r="Y1171" i="1"/>
  <c r="AC1171" i="1" s="1"/>
  <c r="Y702" i="1"/>
  <c r="AC702" i="1" s="1"/>
  <c r="Y250" i="1"/>
  <c r="AC250" i="1" s="1"/>
  <c r="Y21" i="1"/>
  <c r="AC21" i="1" s="1"/>
  <c r="Y1007" i="1"/>
  <c r="AC1007" i="1" s="1"/>
  <c r="Y654" i="1"/>
  <c r="AC654" i="1" s="1"/>
  <c r="Y1084" i="1"/>
  <c r="AC1084" i="1" s="1"/>
  <c r="Y1137" i="1"/>
  <c r="AC1137" i="1" s="1"/>
  <c r="Y575" i="1"/>
  <c r="AC575" i="1" s="1"/>
  <c r="Y677" i="1"/>
  <c r="AC677" i="1" s="1"/>
  <c r="Y1039" i="1"/>
  <c r="AC1039" i="1" s="1"/>
  <c r="Y277" i="1"/>
  <c r="AC277" i="1" s="1"/>
  <c r="Y866" i="1"/>
  <c r="AC866" i="1" s="1"/>
  <c r="Y331" i="1"/>
  <c r="AC331" i="1" s="1"/>
  <c r="Y512" i="1"/>
  <c r="AC512" i="1" s="1"/>
  <c r="Y283" i="1"/>
  <c r="AC283" i="1" s="1"/>
  <c r="Y1038" i="1"/>
  <c r="AC1038" i="1" s="1"/>
  <c r="Y276" i="1"/>
  <c r="AC276" i="1" s="1"/>
  <c r="Y865" i="1"/>
  <c r="AC865" i="1" s="1"/>
  <c r="Y263" i="1"/>
  <c r="AC263" i="1" s="1"/>
  <c r="Y957" i="1"/>
  <c r="AC957" i="1" s="1"/>
  <c r="Y820" i="1"/>
  <c r="AA820" i="1" s="1"/>
  <c r="AC820" i="1" s="1"/>
  <c r="Y1000" i="1"/>
  <c r="AA1000" i="1" s="1"/>
  <c r="AC1000" i="1" s="1"/>
  <c r="Y1129" i="1"/>
  <c r="AA1129" i="1" s="1"/>
  <c r="AC1129" i="1" s="1"/>
  <c r="Y323" i="1"/>
  <c r="AA323" i="1" s="1"/>
  <c r="AC323" i="1" s="1"/>
  <c r="Y228" i="1"/>
  <c r="AA228" i="1" s="1"/>
  <c r="AC228" i="1" s="1"/>
  <c r="Y1165" i="1"/>
  <c r="AA1165" i="1" s="1"/>
  <c r="AC1165" i="1" s="1"/>
  <c r="Y499" i="1"/>
  <c r="AA499" i="1" s="1"/>
  <c r="AC499" i="1" s="1"/>
  <c r="Y229" i="1"/>
  <c r="AA229" i="1" s="1"/>
  <c r="AC229" i="1" s="1"/>
  <c r="Y1130" i="1"/>
  <c r="AA1130" i="1" s="1"/>
  <c r="AC1130" i="1" s="1"/>
  <c r="Y324" i="1"/>
  <c r="AA324" i="1" s="1"/>
  <c r="AC324" i="1" s="1"/>
  <c r="Y577" i="1"/>
  <c r="AA577" i="1" s="1"/>
  <c r="AC577" i="1" s="1"/>
  <c r="Y892" i="1"/>
  <c r="AA892" i="1" s="1"/>
  <c r="AC892" i="1" s="1"/>
  <c r="Y293" i="1"/>
  <c r="AA293" i="1" s="1"/>
  <c r="AC293" i="1" s="1"/>
  <c r="Y411" i="1"/>
  <c r="AA411" i="1" s="1"/>
  <c r="AC411" i="1" s="1"/>
  <c r="Y1133" i="1"/>
  <c r="AA1133" i="1" s="1"/>
  <c r="AC1133" i="1" s="1"/>
  <c r="Y999" i="1"/>
  <c r="AA999" i="1" s="1"/>
  <c r="AC999" i="1" s="1"/>
  <c r="Y31" i="1"/>
  <c r="AA31" i="1" s="1"/>
  <c r="AC31" i="1" s="1"/>
  <c r="Y57" i="1"/>
  <c r="AA57" i="1" s="1"/>
  <c r="AC57" i="1" s="1"/>
  <c r="Y382" i="1"/>
  <c r="AA382" i="1" s="1"/>
  <c r="AC382" i="1" s="1"/>
  <c r="Y886" i="1"/>
  <c r="AA886" i="1" s="1"/>
  <c r="AC886" i="1" s="1"/>
  <c r="Y230" i="1"/>
  <c r="AA230" i="1" s="1"/>
  <c r="AC230" i="1" s="1"/>
  <c r="Y389" i="1"/>
  <c r="AA389" i="1" s="1"/>
  <c r="AC389" i="1" s="1"/>
  <c r="Y605" i="1"/>
  <c r="AA605" i="1" s="1"/>
  <c r="AC605" i="1" s="1"/>
  <c r="Y325" i="1"/>
  <c r="AA325" i="1" s="1"/>
  <c r="AC325" i="1" s="1"/>
  <c r="Y32" i="1"/>
  <c r="AA32" i="1" s="1"/>
  <c r="AC32" i="1" s="1"/>
  <c r="Y383" i="1"/>
  <c r="AA383" i="1" s="1"/>
  <c r="AC383" i="1" s="1"/>
  <c r="Y887" i="1"/>
  <c r="AA887" i="1" s="1"/>
  <c r="AC887" i="1" s="1"/>
  <c r="Y58" i="1"/>
  <c r="AA58" i="1" s="1"/>
  <c r="AC58" i="1" s="1"/>
  <c r="Y231" i="1"/>
  <c r="AA231" i="1" s="1"/>
  <c r="AC231" i="1" s="1"/>
  <c r="Y390" i="1"/>
  <c r="AA390" i="1" s="1"/>
  <c r="AC390" i="1" s="1"/>
  <c r="Y461" i="1"/>
  <c r="AA461" i="1" s="1"/>
  <c r="AC461" i="1" s="1"/>
  <c r="Y612" i="1"/>
  <c r="AA612" i="1" s="1"/>
  <c r="AC612" i="1" s="1"/>
  <c r="Y1127" i="1"/>
  <c r="AA1127" i="1" s="1"/>
  <c r="AC1127" i="1" s="1"/>
  <c r="Y783" i="1"/>
  <c r="AA783" i="1" s="1"/>
  <c r="AC783" i="1" s="1"/>
  <c r="Y606" i="1"/>
  <c r="AA606" i="1" s="1"/>
  <c r="AC606" i="1" s="1"/>
  <c r="Y326" i="1"/>
  <c r="AA326" i="1" s="1"/>
  <c r="AC326" i="1" s="1"/>
  <c r="Y500" i="1"/>
  <c r="AA500" i="1" s="1"/>
  <c r="AC500" i="1" s="1"/>
  <c r="Y1164" i="1"/>
  <c r="AA1164" i="1" s="1"/>
  <c r="AC1164" i="1" s="1"/>
  <c r="Y613" i="1"/>
  <c r="AA613" i="1" s="1"/>
  <c r="AC613" i="1" s="1"/>
  <c r="Y462" i="1"/>
  <c r="AA462" i="1" s="1"/>
  <c r="AC462" i="1" s="1"/>
  <c r="Y784" i="1"/>
  <c r="AA784" i="1" s="1"/>
  <c r="AC784" i="1" s="1"/>
  <c r="Y1128" i="1"/>
  <c r="AA1128" i="1" s="1"/>
  <c r="AC1128" i="1" s="1"/>
  <c r="Y636" i="1"/>
  <c r="AA636" i="1" s="1"/>
  <c r="AC636" i="1" s="1"/>
  <c r="Y614" i="1"/>
  <c r="AA614" i="1" s="1"/>
  <c r="AC614" i="1" s="1"/>
  <c r="Y743" i="1"/>
  <c r="AA743" i="1" s="1"/>
  <c r="AC743" i="1" s="1"/>
  <c r="Y963" i="1"/>
  <c r="AA963" i="1" s="1"/>
  <c r="AC963" i="1" s="1"/>
  <c r="Y34" i="1"/>
  <c r="AA34" i="1" s="1"/>
  <c r="AC34" i="1" s="1"/>
  <c r="Y888" i="1"/>
  <c r="AA888" i="1" s="1"/>
  <c r="AC888" i="1" s="1"/>
  <c r="Y501" i="1"/>
  <c r="AA501" i="1" s="1"/>
  <c r="AC501" i="1" s="1"/>
  <c r="Y607" i="1"/>
  <c r="AA607" i="1" s="1"/>
  <c r="AC607" i="1" s="1"/>
  <c r="Y1052" i="1"/>
  <c r="AA1052" i="1" s="1"/>
  <c r="AC1052" i="1" s="1"/>
  <c r="Y40" i="1"/>
  <c r="AA40" i="1" s="1"/>
  <c r="AC40" i="1" s="1"/>
  <c r="Y166" i="1"/>
  <c r="AA166" i="1" s="1"/>
  <c r="AC166" i="1" s="1"/>
  <c r="Y1157" i="1"/>
  <c r="AA1157" i="1" s="1"/>
  <c r="AC1157" i="1" s="1"/>
  <c r="Y430" i="1"/>
  <c r="AA430" i="1" s="1"/>
  <c r="AC430" i="1" s="1"/>
  <c r="Y191" i="1"/>
  <c r="AA191" i="1" s="1"/>
  <c r="AC191" i="1" s="1"/>
  <c r="Y941" i="1"/>
  <c r="AA941" i="1" s="1"/>
  <c r="AC941" i="1" s="1"/>
  <c r="Y49" i="1"/>
  <c r="AA49" i="1" s="1"/>
  <c r="AC49" i="1" s="1"/>
  <c r="Y567" i="1"/>
  <c r="AA567" i="1" s="1"/>
  <c r="AC567" i="1" s="1"/>
  <c r="Y621" i="1"/>
  <c r="AA621" i="1" s="1"/>
  <c r="AC621" i="1" s="1"/>
  <c r="Y910" i="1"/>
  <c r="AA910" i="1" s="1"/>
  <c r="AC910" i="1" s="1"/>
  <c r="Y637" i="1"/>
  <c r="AA637" i="1" s="1"/>
  <c r="AC637" i="1" s="1"/>
  <c r="Y88" i="1"/>
  <c r="AA88" i="1" s="1"/>
  <c r="AC88" i="1" s="1"/>
  <c r="Y375" i="1"/>
  <c r="AA375" i="1" s="1"/>
  <c r="AC375" i="1" s="1"/>
  <c r="Y904" i="1"/>
  <c r="AA904" i="1" s="1"/>
  <c r="AC904" i="1" s="1"/>
  <c r="Y793" i="1"/>
  <c r="AA793" i="1" s="1"/>
  <c r="AC793" i="1" s="1"/>
  <c r="Y679" i="1"/>
  <c r="AA679" i="1" s="1"/>
  <c r="AC679" i="1" s="1"/>
  <c r="Y319" i="1"/>
  <c r="AA319" i="1" s="1"/>
  <c r="AC319" i="1" s="1"/>
  <c r="Y26" i="1"/>
  <c r="AA26" i="1" s="1"/>
  <c r="AC26" i="1" s="1"/>
  <c r="Y650" i="1"/>
  <c r="AA650" i="1" s="1"/>
  <c r="AC650" i="1" s="1"/>
  <c r="Y985" i="1"/>
  <c r="AA985" i="1" s="1"/>
  <c r="AC985" i="1" s="1"/>
  <c r="Y471" i="1"/>
  <c r="AA471" i="1" s="1"/>
  <c r="AC471" i="1" s="1"/>
  <c r="Y384" i="1"/>
  <c r="AA384" i="1" s="1"/>
  <c r="AC384" i="1" s="1"/>
  <c r="Y954" i="1"/>
  <c r="AA954" i="1" s="1"/>
  <c r="AC954" i="1" s="1"/>
  <c r="Y1001" i="1"/>
  <c r="AA1001" i="1" s="1"/>
  <c r="AC1001" i="1" s="1"/>
  <c r="Y15" i="1"/>
  <c r="AA15" i="1" s="1"/>
  <c r="AC15" i="1" s="1"/>
  <c r="Y35" i="1"/>
  <c r="AA35" i="1" s="1"/>
  <c r="AC35" i="1" s="1"/>
  <c r="Y814" i="1"/>
  <c r="AA814" i="1" s="1"/>
  <c r="AC814" i="1" s="1"/>
  <c r="Y490" i="1"/>
  <c r="AA490" i="1" s="1"/>
  <c r="AC490" i="1" s="1"/>
  <c r="Y608" i="1"/>
  <c r="AA608" i="1" s="1"/>
  <c r="AC608" i="1" s="1"/>
  <c r="Y502" i="1"/>
  <c r="AA502" i="1" s="1"/>
  <c r="AC502" i="1" s="1"/>
  <c r="Y327" i="1"/>
  <c r="AA327" i="1" s="1"/>
  <c r="AC327" i="1" s="1"/>
  <c r="Y388" i="1"/>
  <c r="AA388" i="1" s="1"/>
  <c r="AC388" i="1" s="1"/>
  <c r="Y787" i="1"/>
  <c r="AA787" i="1" s="1"/>
  <c r="AC787" i="1" s="1"/>
  <c r="Y717" i="1"/>
  <c r="AA717" i="1" s="1"/>
  <c r="AC717" i="1" s="1"/>
  <c r="Y763" i="1"/>
  <c r="AA763" i="1" s="1"/>
  <c r="AC763" i="1" s="1"/>
  <c r="Y804" i="1"/>
  <c r="AA804" i="1" s="1"/>
  <c r="AC804" i="1" s="1"/>
  <c r="Y202" i="1"/>
  <c r="AA202" i="1" s="1"/>
  <c r="AC202" i="1" s="1"/>
  <c r="Y149" i="1"/>
  <c r="AA149" i="1" s="1"/>
  <c r="AC149" i="1" s="1"/>
  <c r="Y245" i="1"/>
  <c r="AA245" i="1" s="1"/>
  <c r="AC245" i="1" s="1"/>
  <c r="Y514" i="1"/>
  <c r="AA514" i="1" s="1"/>
  <c r="AC514" i="1" s="1"/>
  <c r="Y1104" i="1"/>
  <c r="AA1104" i="1" s="1"/>
  <c r="AC1104" i="1" s="1"/>
  <c r="Y428" i="1"/>
  <c r="AA428" i="1" s="1"/>
  <c r="AC428" i="1" s="1"/>
  <c r="Y363" i="1"/>
  <c r="AA363" i="1" s="1"/>
  <c r="AC363" i="1" s="1"/>
  <c r="Y691" i="1"/>
  <c r="AA691" i="1" s="1"/>
  <c r="AC691" i="1" s="1"/>
  <c r="Y444" i="1"/>
  <c r="AA444" i="1" s="1"/>
  <c r="AC444" i="1" s="1"/>
  <c r="Y1088" i="1"/>
  <c r="AA1088" i="1" s="1"/>
  <c r="AC1088" i="1" s="1"/>
  <c r="Y46" i="1"/>
  <c r="AA46" i="1" s="1"/>
  <c r="AC46" i="1" s="1"/>
  <c r="Y630" i="1"/>
  <c r="AA630" i="1" s="1"/>
  <c r="AC630" i="1" s="1"/>
  <c r="Y1167" i="1"/>
  <c r="AA1167" i="1" s="1"/>
  <c r="AC1167" i="1" s="1"/>
  <c r="Y662" i="1"/>
  <c r="AA662" i="1" s="1"/>
  <c r="AC662" i="1" s="1"/>
  <c r="Y927" i="1"/>
  <c r="AA927" i="1" s="1"/>
  <c r="AC927" i="1" s="1"/>
  <c r="Y122" i="1"/>
  <c r="AA122" i="1" s="1"/>
  <c r="AC122" i="1" s="1"/>
  <c r="Y853" i="1"/>
  <c r="AA853" i="1" s="1"/>
  <c r="AC853" i="1" s="1"/>
  <c r="Y869" i="1"/>
  <c r="AA869" i="1" s="1"/>
  <c r="AC869" i="1" s="1"/>
  <c r="Y695" i="1"/>
  <c r="AA695" i="1" s="1"/>
  <c r="AC695" i="1" s="1"/>
  <c r="Y585" i="1"/>
  <c r="AA585" i="1" s="1"/>
  <c r="AC585" i="1" s="1"/>
  <c r="Y920" i="1"/>
  <c r="AA920" i="1" s="1"/>
  <c r="AC920" i="1" s="1"/>
  <c r="Y579" i="1"/>
  <c r="AA579" i="1" s="1"/>
  <c r="AC579" i="1" s="1"/>
  <c r="Y1078" i="1"/>
  <c r="AA1078" i="1" s="1"/>
  <c r="AC1078" i="1" s="1"/>
  <c r="Y394" i="1"/>
  <c r="AA394" i="1" s="1"/>
  <c r="AC394" i="1" s="1"/>
  <c r="Y1041" i="1"/>
  <c r="AA1041" i="1" s="1"/>
  <c r="AC1041" i="1" s="1"/>
  <c r="Y456" i="1"/>
  <c r="AA456" i="1" s="1"/>
  <c r="AC456" i="1" s="1"/>
  <c r="Y909" i="1"/>
  <c r="AA909" i="1" s="1"/>
  <c r="AC909" i="1" s="1"/>
  <c r="Y895" i="1"/>
  <c r="AA895" i="1" s="1"/>
  <c r="AC895" i="1" s="1"/>
  <c r="Y178" i="1"/>
  <c r="AA178" i="1" s="1"/>
  <c r="AC178" i="1" s="1"/>
  <c r="Y615" i="1"/>
  <c r="AA615" i="1" s="1"/>
  <c r="AC615" i="1" s="1"/>
  <c r="Y889" i="1"/>
  <c r="AA889" i="1" s="1"/>
  <c r="AC889" i="1" s="1"/>
  <c r="Y609" i="1"/>
  <c r="AA609" i="1" s="1"/>
  <c r="AC609" i="1" s="1"/>
  <c r="Y964" i="1"/>
  <c r="AA964" i="1" s="1"/>
  <c r="AC964" i="1" s="1"/>
  <c r="Y935" i="1"/>
  <c r="AA935" i="1" s="1"/>
  <c r="AC935" i="1" s="1"/>
  <c r="Y639" i="1"/>
  <c r="AA639" i="1" s="1"/>
  <c r="AC639" i="1" s="1"/>
  <c r="Y1079" i="1"/>
  <c r="AA1079" i="1" s="1"/>
  <c r="AC1079" i="1" s="1"/>
  <c r="Y773" i="1"/>
  <c r="AA773" i="1" s="1"/>
  <c r="AC773" i="1" s="1"/>
  <c r="Y77" i="1"/>
  <c r="AA77" i="1" s="1"/>
  <c r="AC77" i="1" s="1"/>
  <c r="Y984" i="1"/>
  <c r="AA984" i="1" s="1"/>
  <c r="AC984" i="1" s="1"/>
  <c r="Y962" i="1"/>
  <c r="AA962" i="1" s="1"/>
  <c r="AC962" i="1" s="1"/>
  <c r="Y212" i="1"/>
  <c r="AA212" i="1" s="1"/>
  <c r="AC212" i="1" s="1"/>
  <c r="Y629" i="1"/>
  <c r="AA629" i="1" s="1"/>
  <c r="AC629" i="1" s="1"/>
  <c r="Y523" i="1"/>
  <c r="AA523" i="1" s="1"/>
  <c r="AC523" i="1" s="1"/>
  <c r="Y868" i="1"/>
  <c r="AA868" i="1" s="1"/>
  <c r="AC868" i="1" s="1"/>
  <c r="Y809" i="1"/>
  <c r="AA809" i="1" s="1"/>
  <c r="AC809" i="1" s="1"/>
  <c r="Y443" i="1"/>
  <c r="AA443" i="1" s="1"/>
  <c r="AC443" i="1" s="1"/>
  <c r="Y991" i="1"/>
  <c r="AA991" i="1" s="1"/>
  <c r="AC991" i="1" s="1"/>
  <c r="Y333" i="1"/>
  <c r="AA333" i="1" s="1"/>
  <c r="AC333" i="1" s="1"/>
  <c r="Y1071" i="1"/>
  <c r="AA1071" i="1" s="1"/>
  <c r="AC1071" i="1" s="1"/>
  <c r="Y666" i="1"/>
  <c r="AA666" i="1" s="1"/>
  <c r="AC666" i="1" s="1"/>
  <c r="Y979" i="1"/>
  <c r="AA979" i="1" s="1"/>
  <c r="AC979" i="1" s="1"/>
  <c r="Y1009" i="1"/>
  <c r="AA1009" i="1" s="1"/>
  <c r="AC1009" i="1" s="1"/>
  <c r="Y47" i="1"/>
  <c r="AA47" i="1" s="1"/>
  <c r="AC47" i="1" s="1"/>
  <c r="Y645" i="1"/>
  <c r="AA645" i="1" s="1"/>
  <c r="AC645" i="1" s="1"/>
  <c r="Y832" i="1"/>
  <c r="AA832" i="1" s="1"/>
  <c r="AC832" i="1" s="1"/>
  <c r="Y190" i="1"/>
  <c r="AA190" i="1" s="1"/>
  <c r="AC190" i="1" s="1"/>
  <c r="Y385" i="1"/>
  <c r="AA385" i="1" s="1"/>
  <c r="AC385" i="1" s="1"/>
  <c r="Y955" i="1"/>
  <c r="AA955" i="1" s="1"/>
  <c r="AC955" i="1" s="1"/>
  <c r="Y33" i="1"/>
  <c r="AA33" i="1" s="1"/>
  <c r="AC33" i="1" s="1"/>
  <c r="Y133" i="1"/>
  <c r="AA133" i="1" s="1"/>
  <c r="AC133" i="1" s="1"/>
  <c r="Y405" i="1"/>
  <c r="AA405" i="1" s="1"/>
  <c r="AC405" i="1" s="1"/>
  <c r="Y1042" i="1"/>
  <c r="AA1042" i="1" s="1"/>
  <c r="AC1042" i="1" s="1"/>
  <c r="Y299" i="1"/>
  <c r="AA299" i="1" s="1"/>
  <c r="AC299" i="1" s="1"/>
  <c r="Y39" i="1"/>
  <c r="AA39" i="1" s="1"/>
  <c r="AC39" i="1" s="1"/>
  <c r="Y524" i="1"/>
  <c r="AA524" i="1" s="1"/>
  <c r="AC524" i="1" s="1"/>
  <c r="Y340" i="1"/>
  <c r="AA340" i="1" s="1"/>
  <c r="AC340" i="1" s="1"/>
  <c r="Y1144" i="1"/>
  <c r="AA1144" i="1" s="1"/>
  <c r="AC1144" i="1" s="1"/>
  <c r="Y429" i="1"/>
  <c r="AA429" i="1" s="1"/>
  <c r="AC429" i="1" s="1"/>
  <c r="Y1019" i="1"/>
  <c r="AA1019" i="1" s="1"/>
  <c r="AC1019" i="1" s="1"/>
  <c r="Y879" i="1"/>
  <c r="AA879" i="1" s="1"/>
  <c r="AC879" i="1" s="1"/>
  <c r="Y1116" i="1"/>
  <c r="AA1116" i="1" s="1"/>
  <c r="AC1116" i="1" s="1"/>
  <c r="Y412" i="1"/>
  <c r="AA412" i="1" s="1"/>
  <c r="AC412" i="1" s="1"/>
  <c r="Y672" i="1"/>
  <c r="AA672" i="1" s="1"/>
  <c r="AC672" i="1" s="1"/>
  <c r="Y758" i="1"/>
  <c r="AA758" i="1" s="1"/>
  <c r="AC758" i="1" s="1"/>
  <c r="Y919" i="1"/>
  <c r="AA919" i="1" s="1"/>
  <c r="AC919" i="1" s="1"/>
  <c r="Y566" i="1"/>
  <c r="AA566" i="1" s="1"/>
  <c r="AC566" i="1" s="1"/>
  <c r="Y139" i="1"/>
  <c r="AA139" i="1" s="1"/>
  <c r="AC139" i="1" s="1"/>
  <c r="Y1062" i="1"/>
  <c r="AA1062" i="1" s="1"/>
  <c r="AC1062" i="1" s="1"/>
  <c r="Y1100" i="1"/>
  <c r="AA1100" i="1" s="1"/>
  <c r="AC1100" i="1" s="1"/>
  <c r="Y148" i="1"/>
  <c r="AA148" i="1" s="1"/>
  <c r="AC148" i="1" s="1"/>
  <c r="Y616" i="1"/>
  <c r="AA616" i="1" s="1"/>
  <c r="AC616" i="1" s="1"/>
  <c r="Y69" i="1"/>
  <c r="AA69" i="1" s="1"/>
  <c r="AC69" i="1" s="1"/>
  <c r="Y777" i="1"/>
  <c r="AA777" i="1" s="1"/>
  <c r="AC777" i="1" s="1"/>
  <c r="Y102" i="1"/>
  <c r="AA102" i="1" s="1"/>
  <c r="AC102" i="1" s="1"/>
  <c r="Y470" i="1"/>
  <c r="AA470" i="1" s="1"/>
  <c r="AC470" i="1" s="1"/>
  <c r="Y934" i="1"/>
  <c r="AA934" i="1" s="1"/>
  <c r="AC934" i="1" s="1"/>
  <c r="Y16" i="1"/>
  <c r="AA16" i="1" s="1"/>
  <c r="AC16" i="1" s="1"/>
  <c r="Y246" i="1"/>
  <c r="AA246" i="1" s="1"/>
  <c r="AC246" i="1" s="1"/>
  <c r="Y730" i="1"/>
  <c r="AA730" i="1" s="1"/>
  <c r="AC730" i="1" s="1"/>
  <c r="Y59" i="1"/>
  <c r="AA59" i="1" s="1"/>
  <c r="AC59" i="1" s="1"/>
  <c r="Y398" i="1"/>
  <c r="AA398" i="1" s="1"/>
  <c r="AC398" i="1" s="1"/>
  <c r="Y334" i="1"/>
  <c r="AA334" i="1" s="1"/>
  <c r="AC334" i="1" s="1"/>
  <c r="Y658" i="1"/>
  <c r="AA658" i="1" s="1"/>
  <c r="AC658" i="1" s="1"/>
  <c r="Y219" i="1"/>
  <c r="AA219" i="1" s="1"/>
  <c r="AC219" i="1" s="1"/>
  <c r="Y680" i="1"/>
  <c r="AA680" i="1" s="1"/>
  <c r="AC680" i="1" s="1"/>
  <c r="Y1143" i="1"/>
  <c r="AA1143" i="1" s="1"/>
  <c r="AC1143" i="1" s="1"/>
  <c r="Y339" i="1"/>
  <c r="AA339" i="1" s="1"/>
  <c r="AC339" i="1" s="1"/>
  <c r="Y201" i="1"/>
  <c r="AA201" i="1" s="1"/>
  <c r="AC201" i="1" s="1"/>
  <c r="Y515" i="1"/>
  <c r="AA515" i="1" s="1"/>
  <c r="AC515" i="1" s="1"/>
  <c r="Y156" i="1"/>
  <c r="AA156" i="1" s="1"/>
  <c r="AC156" i="1" s="1"/>
  <c r="Y736" i="1"/>
  <c r="AA736" i="1" s="1"/>
  <c r="AC736" i="1" s="1"/>
  <c r="Y751" i="1"/>
  <c r="AA751" i="1" s="1"/>
  <c r="AC751" i="1" s="1"/>
  <c r="Y1061" i="1"/>
  <c r="AA1061" i="1" s="1"/>
  <c r="AC1061" i="1" s="1"/>
  <c r="Y1117" i="1"/>
  <c r="AA1117" i="1" s="1"/>
  <c r="AC1117" i="1" s="1"/>
  <c r="Y844" i="1"/>
  <c r="AA844" i="1" s="1"/>
  <c r="AC844" i="1" s="1"/>
  <c r="Y978" i="1"/>
  <c r="AA978" i="1" s="1"/>
  <c r="AC978" i="1" s="1"/>
  <c r="Y259" i="1"/>
  <c r="AA259" i="1" s="1"/>
  <c r="AC259" i="1" s="1"/>
  <c r="Y685" i="1"/>
  <c r="AA685" i="1" s="1"/>
  <c r="AC685" i="1" s="1"/>
  <c r="Y484" i="1"/>
  <c r="AA484" i="1" s="1"/>
  <c r="AC484" i="1" s="1"/>
  <c r="Y193" i="1"/>
  <c r="AA193" i="1" s="1"/>
  <c r="AC193" i="1" s="1"/>
  <c r="Y968" i="1"/>
  <c r="AA968" i="1" s="1"/>
  <c r="AC968" i="1" s="1"/>
  <c r="Y1056" i="1"/>
  <c r="AA1056" i="1" s="1"/>
  <c r="AC1056" i="1" s="1"/>
  <c r="Y234" i="1"/>
  <c r="AA234" i="1" s="1"/>
  <c r="AC234" i="1" s="1"/>
  <c r="Y593" i="1"/>
  <c r="AA593" i="1" s="1"/>
  <c r="AC593" i="1" s="1"/>
  <c r="Y105" i="1"/>
  <c r="AA105" i="1" s="1"/>
  <c r="AC105" i="1" s="1"/>
  <c r="Y547" i="1"/>
  <c r="AA547" i="1" s="1"/>
  <c r="AC547" i="1" s="1"/>
  <c r="Y354" i="1"/>
  <c r="AA354" i="1" s="1"/>
  <c r="AC354" i="1" s="1"/>
  <c r="Y116" i="1"/>
  <c r="AA116" i="1" s="1"/>
  <c r="AC116" i="1" s="1"/>
  <c r="Y162" i="1"/>
  <c r="AA162" i="1" s="1"/>
  <c r="AC162" i="1" s="1"/>
  <c r="Y705" i="1"/>
  <c r="AA705" i="1" s="1"/>
  <c r="AC705" i="1" s="1"/>
  <c r="Y619" i="1"/>
  <c r="AA619" i="1" s="1"/>
  <c r="AC619" i="1" s="1"/>
  <c r="Y706" i="1"/>
  <c r="AA706" i="1" s="1"/>
  <c r="AC706" i="1" s="1"/>
  <c r="Y620" i="1"/>
  <c r="AA620" i="1" s="1"/>
  <c r="AC620" i="1" s="1"/>
  <c r="Y548" i="1"/>
  <c r="AA548" i="1" s="1"/>
  <c r="AC548" i="1" s="1"/>
  <c r="Y1134" i="1"/>
  <c r="AA1134" i="1" s="1"/>
  <c r="AC1134" i="1" s="1"/>
  <c r="Y14" i="1"/>
  <c r="AA14" i="1" s="1"/>
  <c r="AC14" i="1" s="1"/>
  <c r="Y353" i="1"/>
  <c r="AA353" i="1" s="1"/>
  <c r="AC353" i="1" s="1"/>
  <c r="Y254" i="1"/>
  <c r="AA254" i="1" s="1"/>
  <c r="AC254" i="1" s="1"/>
  <c r="Y780" i="1"/>
  <c r="AA780" i="1" s="1"/>
  <c r="AC780" i="1" s="1"/>
  <c r="Y265" i="1"/>
  <c r="AA265" i="1" s="1"/>
  <c r="AC265" i="1" s="1"/>
  <c r="Y721" i="1"/>
  <c r="AA721" i="1" s="1"/>
  <c r="AC721" i="1" s="1"/>
  <c r="Y1159" i="1"/>
  <c r="AA1159" i="1" s="1"/>
  <c r="AC1159" i="1" s="1"/>
  <c r="Y948" i="1"/>
  <c r="AA948" i="1" s="1"/>
  <c r="AC948" i="1" s="1"/>
  <c r="Y597" i="1"/>
  <c r="AA597" i="1" s="1"/>
  <c r="AC597" i="1" s="1"/>
  <c r="Y560" i="1"/>
  <c r="AA560" i="1" s="1"/>
  <c r="AC560" i="1" s="1"/>
  <c r="Y1011" i="1"/>
  <c r="AA1011" i="1" s="1"/>
  <c r="AC1011" i="1" s="1"/>
  <c r="Y785" i="1"/>
  <c r="AA785" i="1" s="1"/>
  <c r="AC785" i="1" s="1"/>
  <c r="Y374" i="1"/>
  <c r="AA374" i="1" s="1"/>
  <c r="AC374" i="1" s="1"/>
  <c r="Y110" i="1"/>
  <c r="AA110" i="1" s="1"/>
  <c r="AC110" i="1" s="1"/>
  <c r="Y1115" i="1"/>
  <c r="AA1115" i="1" s="1"/>
  <c r="AC1115" i="1" s="1"/>
  <c r="Y357" i="1"/>
  <c r="AA357" i="1" s="1"/>
  <c r="AC357" i="1" s="1"/>
  <c r="Y192" i="1"/>
  <c r="AA192" i="1" s="1"/>
  <c r="AC192" i="1" s="1"/>
  <c r="Y618" i="1"/>
  <c r="AA618" i="1" s="1"/>
  <c r="AC618" i="1" s="1"/>
  <c r="Y729" i="1"/>
  <c r="AA729" i="1" s="1"/>
  <c r="AC729" i="1" s="1"/>
  <c r="Y928" i="1"/>
  <c r="AA928" i="1" s="1"/>
  <c r="AC928" i="1" s="1"/>
  <c r="Y673" i="1"/>
  <c r="AA673" i="1" s="1"/>
  <c r="AC673" i="1" s="1"/>
  <c r="Y123" i="1"/>
  <c r="AA123" i="1" s="1"/>
  <c r="AC123" i="1" s="1"/>
  <c r="Y786" i="1"/>
  <c r="AA786" i="1" s="1"/>
  <c r="AC786" i="1" s="1"/>
  <c r="Y1010" i="1"/>
  <c r="AA1010" i="1" s="1"/>
  <c r="AC1010" i="1" s="1"/>
  <c r="Y545" i="1"/>
  <c r="AA545" i="1" s="1"/>
  <c r="AC545" i="1" s="1"/>
  <c r="Y880" i="1"/>
  <c r="AA880" i="1" s="1"/>
  <c r="AC880" i="1" s="1"/>
  <c r="Y1027" i="1"/>
  <c r="AA1027" i="1" s="1"/>
  <c r="AC1027" i="1" s="1"/>
  <c r="Y970" i="1"/>
  <c r="AA970" i="1" s="1"/>
  <c r="AC970" i="1" s="1"/>
  <c r="Y304" i="1"/>
  <c r="AA304" i="1" s="1"/>
  <c r="AC304" i="1" s="1"/>
  <c r="Y422" i="1"/>
  <c r="AA422" i="1" s="1"/>
  <c r="AC422" i="1" s="1"/>
  <c r="Y539" i="1"/>
  <c r="AA539" i="1" s="1"/>
  <c r="AC539" i="1" s="1"/>
  <c r="Y649" i="1"/>
  <c r="AA649" i="1" s="1"/>
  <c r="AC649" i="1" s="1"/>
  <c r="Y854" i="1"/>
  <c r="AA854" i="1" s="1"/>
  <c r="AC854" i="1" s="1"/>
  <c r="Y9" i="1"/>
  <c r="AA9" i="1" s="1"/>
  <c r="AC9" i="1" s="1"/>
  <c r="Y298" i="1"/>
  <c r="AA298" i="1" s="1"/>
  <c r="AC298" i="1" s="1"/>
  <c r="Y74" i="1"/>
  <c r="AA74" i="1" s="1"/>
  <c r="AC74" i="1" s="1"/>
  <c r="Y48" i="1"/>
  <c r="AA48" i="1" s="1"/>
  <c r="AC48" i="1" s="1"/>
  <c r="Y586" i="1"/>
  <c r="AA586" i="1" s="1"/>
  <c r="AC586" i="1" s="1"/>
  <c r="Y286" i="1"/>
  <c r="AA286" i="1" s="1"/>
  <c r="AC286" i="1" s="1"/>
  <c r="Y969" i="1"/>
  <c r="AA969" i="1" s="1"/>
  <c r="AC969" i="1" s="1"/>
  <c r="Y805" i="1"/>
  <c r="AA805" i="1" s="1"/>
  <c r="AC805" i="1" s="1"/>
  <c r="Y529" i="1"/>
  <c r="AB529" i="1" s="1"/>
  <c r="Y532" i="1"/>
  <c r="Y530" i="1"/>
  <c r="Y531" i="1"/>
  <c r="Y533" i="1"/>
  <c r="AB533" i="1" s="1"/>
  <c r="Y860" i="1"/>
  <c r="Y113" i="1"/>
  <c r="Y881" i="1"/>
  <c r="Y309" i="1"/>
  <c r="AB309" i="1" s="1"/>
  <c r="Y817" i="1"/>
  <c r="Y861" i="1"/>
  <c r="Y949" i="1"/>
  <c r="Y1032" i="1"/>
  <c r="AB1032" i="1" s="1"/>
  <c r="Y97" i="1"/>
  <c r="Y279" i="1"/>
  <c r="Y99" i="1"/>
  <c r="Y273" i="1"/>
  <c r="AB273" i="1" s="1"/>
  <c r="Y1034" i="1"/>
  <c r="Y862" i="1"/>
  <c r="Y281" i="1"/>
  <c r="Y1033" i="1"/>
  <c r="AB1033" i="1" s="1"/>
  <c r="Y235" i="1"/>
  <c r="Y452" i="1"/>
  <c r="Y114" i="1"/>
  <c r="Y266" i="1"/>
  <c r="AB266" i="1" s="1"/>
  <c r="Y508" i="1"/>
  <c r="Y558" i="1"/>
  <c r="Y510" i="1"/>
  <c r="Y1035" i="1"/>
  <c r="AB1035" i="1" s="1"/>
  <c r="Y98" i="1"/>
  <c r="Y100" i="1"/>
  <c r="Y236" i="1"/>
  <c r="Y509" i="1"/>
  <c r="AB509" i="1" s="1"/>
  <c r="Y826" i="1"/>
  <c r="Y511" i="1"/>
  <c r="Y272" i="1"/>
  <c r="Y267" i="1"/>
  <c r="AB267" i="1" s="1"/>
  <c r="Y479" i="1"/>
  <c r="Y622" i="1"/>
  <c r="Y94" i="1"/>
  <c r="Y280" i="1"/>
  <c r="AB280" i="1" s="1"/>
  <c r="Y274" i="1"/>
  <c r="Y95" i="1"/>
  <c r="Y310" i="1"/>
  <c r="Y282" i="1"/>
  <c r="AB282" i="1" s="1"/>
  <c r="Y480" i="1"/>
  <c r="Y553" i="1"/>
  <c r="Y1036" i="1"/>
  <c r="Y737" i="1"/>
  <c r="AA737" i="1" s="1"/>
  <c r="Y837" i="1"/>
  <c r="Y534" i="1"/>
  <c r="Y536" i="1"/>
  <c r="Y554" i="1"/>
  <c r="AA554" i="1" s="1"/>
  <c r="Y838" i="1"/>
  <c r="Y535" i="1"/>
  <c r="Y537" i="1"/>
  <c r="Y841" i="1"/>
  <c r="AA841" i="1" s="1"/>
  <c r="Y445" i="1"/>
  <c r="Y580" i="1"/>
  <c r="Y707" i="1"/>
  <c r="Y450" i="1"/>
  <c r="AA450" i="1" s="1"/>
  <c r="Y172" i="1"/>
  <c r="Y451" i="1"/>
  <c r="Y173" i="1"/>
  <c r="Y722" i="1"/>
  <c r="AA722" i="1" s="1"/>
  <c r="Y423" i="1"/>
  <c r="Y842" i="1"/>
  <c r="Y4" i="1"/>
  <c r="Y1020" i="1"/>
  <c r="AA1020" i="1" s="1"/>
  <c r="Y1021" i="1"/>
  <c r="Y260" i="1"/>
  <c r="Y568" i="1"/>
  <c r="Y1105" i="1"/>
  <c r="AA1105" i="1" s="1"/>
  <c r="Y1106" i="1"/>
  <c r="Y569" i="1"/>
  <c r="Y696" i="1"/>
  <c r="Y697" i="1"/>
  <c r="AB697" i="1" s="1"/>
  <c r="Y698" i="1"/>
  <c r="Y1140" i="1"/>
  <c r="Y1107" i="1"/>
  <c r="Y27" i="1"/>
  <c r="AA27" i="1" s="1"/>
  <c r="Y516" i="1"/>
  <c r="Y157" i="1"/>
  <c r="Y839" i="1"/>
  <c r="Y836" i="1"/>
  <c r="AA836" i="1" s="1"/>
  <c r="Y840" i="1"/>
  <c r="Y268" i="1"/>
  <c r="Y194" i="1"/>
  <c r="Y269" i="1"/>
  <c r="AA269" i="1" s="1"/>
  <c r="Y1089" i="1"/>
  <c r="Y314" i="1"/>
  <c r="Y117" i="1"/>
  <c r="Y561" i="1"/>
  <c r="Y289" i="1"/>
  <c r="Y255" i="1"/>
  <c r="Y315" i="1"/>
  <c r="Y738" i="1"/>
  <c r="Y215" i="1"/>
  <c r="Y752" i="1"/>
  <c r="Y485" i="1"/>
  <c r="Y570" i="1"/>
  <c r="Y800" i="1"/>
  <c r="Y167" i="1"/>
  <c r="Y311" i="1"/>
  <c r="Y1168" i="1"/>
  <c r="Y699" i="1"/>
  <c r="Y1153" i="1"/>
  <c r="Y921" i="1"/>
  <c r="Y651" i="1"/>
  <c r="Y220" i="1"/>
  <c r="Y364" i="1"/>
  <c r="Y376" i="1"/>
  <c r="Y708" i="1"/>
  <c r="Y329" i="1"/>
  <c r="Y875" i="1"/>
  <c r="Y237" i="1"/>
  <c r="Y911" i="1"/>
  <c r="Y863" i="1"/>
  <c r="Y864" i="1"/>
  <c r="Y1067" i="1"/>
  <c r="Y5" i="1"/>
  <c r="Y912" i="1"/>
  <c r="Y358" i="1"/>
  <c r="Y23" i="1"/>
  <c r="Y992" i="1"/>
  <c r="Y158" i="1"/>
  <c r="Y413" i="1"/>
  <c r="Y747" i="1"/>
  <c r="Y748" i="1"/>
  <c r="Y594" i="1"/>
  <c r="Y1149" i="1"/>
  <c r="AA1149" i="1" s="1"/>
  <c r="AC1149" i="1" s="1"/>
  <c r="Y794" i="1"/>
  <c r="AA794" i="1" s="1"/>
  <c r="AC794" i="1" s="1"/>
  <c r="Y899" i="1"/>
  <c r="AA899" i="1" s="1"/>
  <c r="AC899" i="1" s="1"/>
  <c r="Y221" i="1"/>
  <c r="AA221" i="1" s="1"/>
  <c r="AC221" i="1" s="1"/>
  <c r="Y956" i="1"/>
  <c r="AA956" i="1" s="1"/>
  <c r="AC956" i="1" s="1"/>
  <c r="Y845" i="1"/>
  <c r="AA845" i="1" s="1"/>
  <c r="AC845" i="1" s="1"/>
  <c r="Y391" i="1"/>
  <c r="AA391" i="1" s="1"/>
  <c r="AC391" i="1" s="1"/>
  <c r="Y163" i="1"/>
  <c r="AA163" i="1" s="1"/>
  <c r="AC163" i="1" s="1"/>
  <c r="Y893" i="1"/>
  <c r="AA893" i="1" s="1"/>
  <c r="AC893" i="1" s="1"/>
  <c r="Y541" i="1"/>
  <c r="AA541" i="1" s="1"/>
  <c r="AC541" i="1" s="1"/>
  <c r="Y1068" i="1"/>
  <c r="AA1068" i="1" s="1"/>
  <c r="AC1068" i="1" s="1"/>
  <c r="Y106" i="1"/>
  <c r="AA106" i="1" s="1"/>
  <c r="AC106" i="1" s="1"/>
  <c r="Y540" i="1"/>
  <c r="AA540" i="1" s="1"/>
  <c r="AC540" i="1" s="1"/>
  <c r="Y294" i="1"/>
  <c r="Y542" i="1"/>
  <c r="Y846" i="1"/>
  <c r="Y764" i="1"/>
  <c r="AA764" i="1" s="1"/>
  <c r="AC764" i="1" s="1"/>
  <c r="Y1094" i="1"/>
  <c r="AA1094" i="1" s="1"/>
  <c r="AC1094" i="1" s="1"/>
  <c r="Y63" i="1"/>
  <c r="AA63" i="1" s="1"/>
  <c r="AC63" i="1" s="1"/>
  <c r="Y587" i="1"/>
  <c r="AA587" i="1" s="1"/>
  <c r="AC587" i="1" s="1"/>
  <c r="Y341" i="1"/>
  <c r="AA341" i="1" s="1"/>
  <c r="AC341" i="1" s="1"/>
  <c r="Y821" i="1"/>
  <c r="AA821" i="1" s="1"/>
  <c r="AC821" i="1" s="1"/>
  <c r="Y207" i="1"/>
  <c r="AA207" i="1" s="1"/>
  <c r="AC207" i="1" s="1"/>
  <c r="Y1028" i="1"/>
  <c r="AA1028" i="1" s="1"/>
  <c r="AC1028" i="1" s="1"/>
  <c r="Y905" i="1"/>
  <c r="AA905" i="1" s="1"/>
  <c r="AC905" i="1" s="1"/>
  <c r="Y598" i="1"/>
  <c r="AA598" i="1" s="1"/>
  <c r="AC598" i="1" s="1"/>
  <c r="Y401" i="1"/>
  <c r="AA401" i="1" s="1"/>
  <c r="AC401" i="1" s="1"/>
  <c r="Y342" i="1"/>
  <c r="AA342" i="1" s="1"/>
  <c r="AC342" i="1" s="1"/>
  <c r="Y900" i="1"/>
  <c r="AA900" i="1" s="1"/>
  <c r="AC900" i="1" s="1"/>
  <c r="Y463" i="1"/>
  <c r="AA463" i="1" s="1"/>
  <c r="AC463" i="1" s="1"/>
  <c r="Y1022" i="1"/>
  <c r="AA1022" i="1" s="1"/>
  <c r="AC1022" i="1" s="1"/>
  <c r="Y275" i="1"/>
  <c r="Y913" i="1"/>
  <c r="Y1150" i="1"/>
  <c r="Y134" i="1"/>
  <c r="Y107" i="1"/>
  <c r="Y222" i="1"/>
  <c r="Y78" i="1"/>
  <c r="Y847" i="1"/>
  <c r="Y1095" i="1"/>
  <c r="Y765" i="1"/>
  <c r="Y1087" i="1"/>
  <c r="AA1087" i="1" s="1"/>
  <c r="AC1087" i="1" s="1"/>
  <c r="AA1150" i="1" l="1"/>
  <c r="AC1150" i="1" s="1"/>
  <c r="AA1067" i="1"/>
  <c r="AB1067" i="1"/>
  <c r="AA765" i="1"/>
  <c r="AC765" i="1" s="1"/>
  <c r="AA913" i="1"/>
  <c r="AC913" i="1" s="1"/>
  <c r="AA864" i="1"/>
  <c r="AB864" i="1"/>
  <c r="AA875" i="1"/>
  <c r="AB875" i="1"/>
  <c r="AA1153" i="1"/>
  <c r="AB1153" i="1"/>
  <c r="AA255" i="1"/>
  <c r="AB255" i="1"/>
  <c r="AA1095" i="1"/>
  <c r="AC1095" i="1" s="1"/>
  <c r="AA275" i="1"/>
  <c r="AC275" i="1" s="1"/>
  <c r="AA594" i="1"/>
  <c r="AB594" i="1"/>
  <c r="AA912" i="1"/>
  <c r="AB912" i="1"/>
  <c r="AA329" i="1"/>
  <c r="AB329" i="1"/>
  <c r="AA220" i="1"/>
  <c r="AB220" i="1"/>
  <c r="AA800" i="1"/>
  <c r="AB800" i="1"/>
  <c r="AA215" i="1"/>
  <c r="AB215" i="1"/>
  <c r="AA847" i="1"/>
  <c r="AC847" i="1" s="1"/>
  <c r="AA134" i="1"/>
  <c r="AC134" i="1" s="1"/>
  <c r="AA542" i="1"/>
  <c r="AC542" i="1" s="1"/>
  <c r="AA748" i="1"/>
  <c r="AB748" i="1"/>
  <c r="AA992" i="1"/>
  <c r="AB992" i="1"/>
  <c r="AA5" i="1"/>
  <c r="AB5" i="1"/>
  <c r="AA911" i="1"/>
  <c r="AB911" i="1"/>
  <c r="AA708" i="1"/>
  <c r="AB708" i="1"/>
  <c r="AA651" i="1"/>
  <c r="AB651" i="1"/>
  <c r="AA1168" i="1"/>
  <c r="AB1168" i="1"/>
  <c r="AA570" i="1"/>
  <c r="AB570" i="1"/>
  <c r="AA738" i="1"/>
  <c r="AB738" i="1"/>
  <c r="AA561" i="1"/>
  <c r="AB561" i="1"/>
  <c r="AA294" i="1"/>
  <c r="AC294" i="1" s="1"/>
  <c r="AA23" i="1"/>
  <c r="AB23" i="1"/>
  <c r="AA237" i="1"/>
  <c r="AB237" i="1"/>
  <c r="AA376" i="1"/>
  <c r="AB376" i="1"/>
  <c r="AA921" i="1"/>
  <c r="AB921" i="1"/>
  <c r="AA311" i="1"/>
  <c r="AB311" i="1"/>
  <c r="AA485" i="1"/>
  <c r="AB485" i="1"/>
  <c r="AA315" i="1"/>
  <c r="AB315" i="1"/>
  <c r="AA117" i="1"/>
  <c r="AB117" i="1"/>
  <c r="AA78" i="1"/>
  <c r="AC78" i="1" s="1"/>
  <c r="AA413" i="1"/>
  <c r="AB413" i="1"/>
  <c r="AA167" i="1"/>
  <c r="AB167" i="1"/>
  <c r="AA747" i="1"/>
  <c r="AB747" i="1"/>
  <c r="AA222" i="1"/>
  <c r="AC222" i="1" s="1"/>
  <c r="AA358" i="1"/>
  <c r="AB358" i="1"/>
  <c r="AA364" i="1"/>
  <c r="AB364" i="1"/>
  <c r="AA752" i="1"/>
  <c r="AB752" i="1"/>
  <c r="AA314" i="1"/>
  <c r="AB314" i="1"/>
  <c r="AA107" i="1"/>
  <c r="AC107" i="1" s="1"/>
  <c r="AA846" i="1"/>
  <c r="AC846" i="1" s="1"/>
  <c r="AA158" i="1"/>
  <c r="AB158" i="1"/>
  <c r="AA863" i="1"/>
  <c r="AB863" i="1"/>
  <c r="AA699" i="1"/>
  <c r="AB699" i="1"/>
  <c r="AA289" i="1"/>
  <c r="AB289" i="1"/>
  <c r="AA533" i="1"/>
  <c r="AA1032" i="1"/>
  <c r="AC1032" i="1" s="1"/>
  <c r="AA529" i="1"/>
  <c r="AC529" i="1" s="1"/>
  <c r="AA266" i="1"/>
  <c r="AC266" i="1" s="1"/>
  <c r="AA309" i="1"/>
  <c r="AC309" i="1" s="1"/>
  <c r="AA1033" i="1"/>
  <c r="AC1033" i="1" s="1"/>
  <c r="AA273" i="1"/>
  <c r="AC273" i="1" s="1"/>
  <c r="AB194" i="1"/>
  <c r="AA194" i="1"/>
  <c r="AB1107" i="1"/>
  <c r="AA1107" i="1"/>
  <c r="AB568" i="1"/>
  <c r="AA568" i="1"/>
  <c r="AB173" i="1"/>
  <c r="AA173" i="1"/>
  <c r="AB537" i="1"/>
  <c r="AA537" i="1"/>
  <c r="AB536" i="1"/>
  <c r="AA536" i="1"/>
  <c r="AB310" i="1"/>
  <c r="AA310" i="1"/>
  <c r="AA272" i="1"/>
  <c r="AB272" i="1"/>
  <c r="AB510" i="1"/>
  <c r="AA510" i="1"/>
  <c r="AB281" i="1"/>
  <c r="AA281" i="1"/>
  <c r="AB99" i="1"/>
  <c r="AA99" i="1"/>
  <c r="AB881" i="1"/>
  <c r="AA881" i="1"/>
  <c r="AB531" i="1"/>
  <c r="AA531" i="1"/>
  <c r="AB268" i="1"/>
  <c r="AA268" i="1"/>
  <c r="AB157" i="1"/>
  <c r="AA157" i="1"/>
  <c r="AB1140" i="1"/>
  <c r="AA1140" i="1"/>
  <c r="AB569" i="1"/>
  <c r="AA569" i="1"/>
  <c r="AA260" i="1"/>
  <c r="AB260" i="1"/>
  <c r="AB842" i="1"/>
  <c r="AA842" i="1"/>
  <c r="AB451" i="1"/>
  <c r="AA451" i="1"/>
  <c r="AB580" i="1"/>
  <c r="AA580" i="1"/>
  <c r="AB535" i="1"/>
  <c r="AA535" i="1"/>
  <c r="AB534" i="1"/>
  <c r="AA534" i="1"/>
  <c r="AB553" i="1"/>
  <c r="AA553" i="1"/>
  <c r="AB95" i="1"/>
  <c r="AA95" i="1"/>
  <c r="AB622" i="1"/>
  <c r="AA622" i="1"/>
  <c r="AA511" i="1"/>
  <c r="AB511" i="1"/>
  <c r="AA100" i="1"/>
  <c r="AB100" i="1"/>
  <c r="AA558" i="1"/>
  <c r="AB558" i="1"/>
  <c r="AB452" i="1"/>
  <c r="AA452" i="1"/>
  <c r="AB862" i="1"/>
  <c r="AA862" i="1"/>
  <c r="AB279" i="1"/>
  <c r="AA279" i="1"/>
  <c r="AA861" i="1"/>
  <c r="AB861" i="1"/>
  <c r="AA113" i="1"/>
  <c r="AB113" i="1"/>
  <c r="AA530" i="1"/>
  <c r="AB530" i="1"/>
  <c r="AA1089" i="1"/>
  <c r="AB1089" i="1"/>
  <c r="AB516" i="1"/>
  <c r="AA516" i="1"/>
  <c r="AB1106" i="1"/>
  <c r="AA1106" i="1"/>
  <c r="AB423" i="1"/>
  <c r="AA423" i="1"/>
  <c r="AA838" i="1"/>
  <c r="AB838" i="1"/>
  <c r="AB480" i="1"/>
  <c r="AA480" i="1"/>
  <c r="AB479" i="1"/>
  <c r="AA479" i="1"/>
  <c r="AB98" i="1"/>
  <c r="AA98" i="1"/>
  <c r="AA235" i="1"/>
  <c r="AB235" i="1"/>
  <c r="AB97" i="1"/>
  <c r="AA97" i="1"/>
  <c r="AA860" i="1"/>
  <c r="AB860" i="1"/>
  <c r="AA532" i="1"/>
  <c r="AB532" i="1"/>
  <c r="AA840" i="1"/>
  <c r="AB840" i="1"/>
  <c r="AB698" i="1"/>
  <c r="AA698" i="1"/>
  <c r="AB1021" i="1"/>
  <c r="AA1021" i="1"/>
  <c r="AA172" i="1"/>
  <c r="AB172" i="1"/>
  <c r="AA445" i="1"/>
  <c r="AB445" i="1"/>
  <c r="AA837" i="1"/>
  <c r="AB837" i="1"/>
  <c r="AB274" i="1"/>
  <c r="AA274" i="1"/>
  <c r="AB826" i="1"/>
  <c r="AA826" i="1"/>
  <c r="AA508" i="1"/>
  <c r="AB508" i="1"/>
  <c r="AB1034" i="1"/>
  <c r="AA1034" i="1"/>
  <c r="AA817" i="1"/>
  <c r="AB817" i="1"/>
  <c r="AB839" i="1"/>
  <c r="AA839" i="1"/>
  <c r="AB696" i="1"/>
  <c r="AA696" i="1"/>
  <c r="AB4" i="1"/>
  <c r="AA4" i="1"/>
  <c r="AB707" i="1"/>
  <c r="AA707" i="1"/>
  <c r="AB1036" i="1"/>
  <c r="AA1036" i="1"/>
  <c r="AB94" i="1"/>
  <c r="AA94" i="1"/>
  <c r="AA236" i="1"/>
  <c r="AB236" i="1"/>
  <c r="AB114" i="1"/>
  <c r="AA114" i="1"/>
  <c r="AB949" i="1"/>
  <c r="AA949" i="1"/>
  <c r="AB722" i="1"/>
  <c r="AC722" i="1" s="1"/>
  <c r="AB27" i="1"/>
  <c r="AC27" i="1" s="1"/>
  <c r="AA282" i="1"/>
  <c r="AC282" i="1" s="1"/>
  <c r="AA280" i="1"/>
  <c r="AC280" i="1" s="1"/>
  <c r="AA267" i="1"/>
  <c r="AC267" i="1" s="1"/>
  <c r="AA509" i="1"/>
  <c r="AC509" i="1" s="1"/>
  <c r="AA1035" i="1"/>
  <c r="AC1035" i="1" s="1"/>
  <c r="AB450" i="1"/>
  <c r="AC450" i="1" s="1"/>
  <c r="AB841" i="1"/>
  <c r="AC841" i="1" s="1"/>
  <c r="AB554" i="1"/>
  <c r="AC554" i="1" s="1"/>
  <c r="AB737" i="1"/>
  <c r="AC737" i="1" s="1"/>
  <c r="AB1020" i="1"/>
  <c r="AC1020" i="1" s="1"/>
  <c r="AB836" i="1"/>
  <c r="AC836" i="1" s="1"/>
  <c r="AB1105" i="1"/>
  <c r="AC1105" i="1" s="1"/>
  <c r="AB269" i="1"/>
  <c r="AC269" i="1" s="1"/>
  <c r="AC533" i="1"/>
  <c r="AA697" i="1"/>
  <c r="AC697" i="1" s="1"/>
  <c r="AC1034" i="1" l="1"/>
  <c r="AC826" i="1"/>
  <c r="AC698" i="1"/>
  <c r="AC97" i="1"/>
  <c r="AC98" i="1"/>
  <c r="AC480" i="1"/>
  <c r="AC423" i="1"/>
  <c r="AC516" i="1"/>
  <c r="AC862" i="1"/>
  <c r="AC95" i="1"/>
  <c r="AC534" i="1"/>
  <c r="AC580" i="1"/>
  <c r="AC842" i="1"/>
  <c r="AC569" i="1"/>
  <c r="AC157" i="1"/>
  <c r="AC531" i="1"/>
  <c r="AC99" i="1"/>
  <c r="AC510" i="1"/>
  <c r="AC699" i="1"/>
  <c r="AC158" i="1"/>
  <c r="AC310" i="1"/>
  <c r="AC537" i="1"/>
  <c r="AC194" i="1"/>
  <c r="AC485" i="1"/>
  <c r="AC921" i="1"/>
  <c r="AC1168" i="1"/>
  <c r="AC747" i="1"/>
  <c r="AC413" i="1"/>
  <c r="AC255" i="1"/>
  <c r="AC875" i="1"/>
  <c r="AC752" i="1"/>
  <c r="AC358" i="1"/>
  <c r="AC215" i="1"/>
  <c r="AC220" i="1"/>
  <c r="AC912" i="1"/>
  <c r="AC117" i="1"/>
  <c r="AC237" i="1"/>
  <c r="AC738" i="1"/>
  <c r="AC708" i="1"/>
  <c r="AC5" i="1"/>
  <c r="AC748" i="1"/>
  <c r="AC1067" i="1"/>
  <c r="AC289" i="1"/>
  <c r="AC863" i="1"/>
  <c r="AC314" i="1"/>
  <c r="AC364" i="1"/>
  <c r="AC167" i="1"/>
  <c r="AC315" i="1"/>
  <c r="AC311" i="1"/>
  <c r="AC376" i="1"/>
  <c r="AC23" i="1"/>
  <c r="AC561" i="1"/>
  <c r="AC570" i="1"/>
  <c r="AC651" i="1"/>
  <c r="AC911" i="1"/>
  <c r="AC992" i="1"/>
  <c r="AC800" i="1"/>
  <c r="AC329" i="1"/>
  <c r="AC594" i="1"/>
  <c r="AC1153" i="1"/>
  <c r="AC864" i="1"/>
  <c r="AC817" i="1"/>
  <c r="AC508" i="1"/>
  <c r="AC445" i="1"/>
  <c r="AC840" i="1"/>
  <c r="AC860" i="1"/>
  <c r="AC235" i="1"/>
  <c r="AC838" i="1"/>
  <c r="AC1089" i="1"/>
  <c r="AC113" i="1"/>
  <c r="AC100" i="1"/>
  <c r="AC260" i="1"/>
  <c r="AC272" i="1"/>
  <c r="AC236" i="1"/>
  <c r="AC114" i="1"/>
  <c r="AC94" i="1"/>
  <c r="AC707" i="1"/>
  <c r="AC696" i="1"/>
  <c r="AC172" i="1"/>
  <c r="AC530" i="1"/>
  <c r="AC949" i="1"/>
  <c r="AC1036" i="1"/>
  <c r="AC4" i="1"/>
  <c r="AC839" i="1"/>
  <c r="AC274" i="1"/>
  <c r="AC1021" i="1"/>
  <c r="AC479" i="1"/>
  <c r="AC1106" i="1"/>
  <c r="AC279" i="1"/>
  <c r="AC452" i="1"/>
  <c r="AC622" i="1"/>
  <c r="AC553" i="1"/>
  <c r="AC535" i="1"/>
  <c r="AC451" i="1"/>
  <c r="AC1140" i="1"/>
  <c r="AC268" i="1"/>
  <c r="AC881" i="1"/>
  <c r="AC281" i="1"/>
  <c r="AC536" i="1"/>
  <c r="AC173" i="1"/>
  <c r="AC1107" i="1"/>
  <c r="AC568" i="1"/>
  <c r="AC837" i="1"/>
  <c r="AC532" i="1"/>
  <c r="AC861" i="1"/>
  <c r="AC558" i="1"/>
  <c r="AC511" i="1"/>
</calcChain>
</file>

<file path=xl/comments1.xml><?xml version="1.0" encoding="utf-8"?>
<comments xmlns="http://schemas.openxmlformats.org/spreadsheetml/2006/main">
  <authors>
    <author>lenovo</author>
  </authors>
  <commentList>
    <comment ref="H214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张大伟、洪瑞金老师各上一半</t>
        </r>
      </text>
    </comment>
    <comment ref="H488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孙国强、刘丛合带</t>
        </r>
      </text>
    </comment>
    <comment ref="H703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孙国强、刘丛合带</t>
        </r>
      </text>
    </comment>
    <comment ref="H880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谢静雅、朱亦鸣各上一半</t>
        </r>
      </text>
    </comment>
    <comment ref="H1052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张大伟、洪瑞金老师各上一半</t>
        </r>
      </text>
    </comment>
    <comment ref="H1158" authorId="0">
      <text>
        <r>
          <rPr>
            <b/>
            <sz val="9"/>
            <color indexed="81"/>
            <rFont val="宋体"/>
            <family val="3"/>
            <charset val="134"/>
          </rPr>
          <t>lenovo:</t>
        </r>
        <r>
          <rPr>
            <sz val="9"/>
            <color indexed="81"/>
            <rFont val="宋体"/>
            <family val="3"/>
            <charset val="134"/>
          </rPr>
          <t xml:space="preserve">
谢静雅、朱亦鸣各上一半</t>
        </r>
      </text>
    </comment>
  </commentList>
</comments>
</file>

<file path=xl/sharedStrings.xml><?xml version="1.0" encoding="utf-8"?>
<sst xmlns="http://schemas.openxmlformats.org/spreadsheetml/2006/main" count="13561" uniqueCount="2962">
  <si>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</si>
  <si>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</si>
  <si>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</si>
  <si>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</si>
  <si>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</si>
  <si>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</si>
  <si>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</si>
  <si>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教师学历</t>
  </si>
  <si>
    <t>教师学位</t>
  </si>
  <si>
    <t>学生数</t>
  </si>
  <si>
    <t>上课时间</t>
  </si>
  <si>
    <t>上课地点</t>
  </si>
  <si>
    <t>开课学院</t>
  </si>
  <si>
    <t>教学班组成</t>
  </si>
  <si>
    <t>选课课号</t>
  </si>
  <si>
    <t>选课状态</t>
  </si>
  <si>
    <t>总学时</t>
  </si>
  <si>
    <t>实验学时</t>
  </si>
  <si>
    <t>上机学时</t>
  </si>
  <si>
    <t>光电信息与计算机工程学院本学期课程</t>
  </si>
  <si>
    <t>12001950</t>
  </si>
  <si>
    <t>Computer Programming with C (C程序)</t>
  </si>
  <si>
    <t>05956</t>
  </si>
  <si>
    <t>卢菁</t>
  </si>
  <si>
    <t>讲师</t>
  </si>
  <si>
    <t>研究生</t>
  </si>
  <si>
    <t>博士</t>
  </si>
  <si>
    <t>周一第8,9节{第3-18周};周三第8,9节{第3-18周}</t>
  </si>
  <si>
    <t>三教109;三教109</t>
  </si>
  <si>
    <t>光电信息与计算机工程学院</t>
  </si>
  <si>
    <t/>
  </si>
  <si>
    <t>(2017-2018-1)-12001950-05956-1</t>
  </si>
  <si>
    <t>0</t>
  </si>
  <si>
    <t>12002570</t>
  </si>
  <si>
    <t>C语言程序设计(英)</t>
  </si>
  <si>
    <t>学科基础课程</t>
  </si>
  <si>
    <t>周三第1,2节{第3-18周};周五第6,7节{第3-18周}</t>
  </si>
  <si>
    <t>一教216;一教216</t>
  </si>
  <si>
    <t>2017级光电信息科学与工程(中德合作)</t>
  </si>
  <si>
    <t>(2017-2018-1)-12002570-05956-1</t>
  </si>
  <si>
    <t>12003250</t>
  </si>
  <si>
    <t>DSP原理及应用A</t>
  </si>
  <si>
    <t>副教授</t>
  </si>
  <si>
    <t>2015级电气工程及其自动化</t>
  </si>
  <si>
    <t>06703</t>
  </si>
  <si>
    <t>谢静雅</t>
  </si>
  <si>
    <t>工学博士</t>
  </si>
  <si>
    <t>周五第3,4,5节{第3-18周}</t>
  </si>
  <si>
    <t>一教227</t>
  </si>
  <si>
    <t>2015级电子科学与技术</t>
  </si>
  <si>
    <t>(2017-2018-1)-12003250-06703-1</t>
  </si>
  <si>
    <t>03797</t>
  </si>
  <si>
    <t>张振国</t>
  </si>
  <si>
    <t>大学本科</t>
  </si>
  <si>
    <t>学士</t>
  </si>
  <si>
    <t>一教137</t>
  </si>
  <si>
    <t>(2017-2018-1)-12003250-03797-1</t>
  </si>
  <si>
    <t>12101680</t>
  </si>
  <si>
    <t>DSP原理及应用实验</t>
  </si>
  <si>
    <t>05130</t>
  </si>
  <si>
    <t>实验师,副教授</t>
  </si>
  <si>
    <t>大学本科,研究生</t>
  </si>
  <si>
    <t>学士,博士</t>
  </si>
  <si>
    <t>高红叶/谢静雅</t>
  </si>
  <si>
    <t>实验师,讲师</t>
  </si>
  <si>
    <t>学士,工学博士</t>
  </si>
  <si>
    <t>(2017-2018-1)-12101680-05130-3</t>
  </si>
  <si>
    <t>高红叶/张振国</t>
  </si>
  <si>
    <t>大学本科,大学本科</t>
  </si>
  <si>
    <t>学士,学士</t>
  </si>
  <si>
    <t>(2017-2018-1)-12101680-05130-1</t>
  </si>
  <si>
    <t>12003260</t>
  </si>
  <si>
    <t>EDA技术</t>
  </si>
  <si>
    <t>05442</t>
  </si>
  <si>
    <t>陈晓荣</t>
  </si>
  <si>
    <t>周二第6,7节{第3-17周|单周};周四第1,2节{第3-18周}</t>
  </si>
  <si>
    <t>三教114;三教114</t>
  </si>
  <si>
    <t>2015级电子信息工程</t>
  </si>
  <si>
    <t>(2017-2018-1)-12003260-05442-1</t>
  </si>
  <si>
    <t>05418</t>
  </si>
  <si>
    <t>乐燕芬</t>
  </si>
  <si>
    <t>硕士</t>
  </si>
  <si>
    <t>三教112;三教112</t>
  </si>
  <si>
    <t>2015级通信工程</t>
  </si>
  <si>
    <t>(2017-2018-1)-12003260-05418-1</t>
  </si>
  <si>
    <t>06607</t>
  </si>
  <si>
    <t>秦晓飞</t>
  </si>
  <si>
    <t>高级工程师</t>
  </si>
  <si>
    <t>周四第3,4,5节{第3-18周}</t>
  </si>
  <si>
    <t>三教211</t>
  </si>
  <si>
    <t>(2017-2018-1)-12003260-06607-1</t>
  </si>
  <si>
    <t>05265</t>
  </si>
  <si>
    <t>徐磊</t>
  </si>
  <si>
    <t>三教111;三教111</t>
  </si>
  <si>
    <t>(2017-2018-1)-12003260-05265-1</t>
  </si>
  <si>
    <t>12101690</t>
  </si>
  <si>
    <t>EDA技术实验</t>
  </si>
  <si>
    <t>05392</t>
  </si>
  <si>
    <t>郭立/陈晓荣</t>
  </si>
  <si>
    <t>助教,副教授</t>
  </si>
  <si>
    <t>(2017-2018-1)-12101690-05392-3</t>
  </si>
  <si>
    <t>郭立/乐燕芬</t>
  </si>
  <si>
    <t>助教,讲师</t>
  </si>
  <si>
    <t>学士,硕士</t>
  </si>
  <si>
    <t>(2017-2018-1)-12101690-05392-5</t>
  </si>
  <si>
    <t>郭立/秦晓飞</t>
  </si>
  <si>
    <t>助教,高级工程师</t>
  </si>
  <si>
    <t>(2017-2018-1)-12101690-05392-1</t>
  </si>
  <si>
    <t>郭立/徐磊</t>
  </si>
  <si>
    <t>(2017-2018-1)-12101690-05392-4</t>
  </si>
  <si>
    <t>12001580</t>
  </si>
  <si>
    <t>FPGA原理与应用设计</t>
  </si>
  <si>
    <t>06770</t>
  </si>
  <si>
    <t>王宁</t>
  </si>
  <si>
    <t>三教107;三教107</t>
  </si>
  <si>
    <t>(2017-2018-1)-12001580-06770-1</t>
  </si>
  <si>
    <t>12101860</t>
  </si>
  <si>
    <t>FPGA原理与应用设计实验</t>
  </si>
  <si>
    <t>05271</t>
  </si>
  <si>
    <t>叶海霞/王宁</t>
  </si>
  <si>
    <t>讲师,讲师</t>
  </si>
  <si>
    <t>研究生,研究生</t>
  </si>
  <si>
    <t>硕士,博士</t>
  </si>
  <si>
    <t>(2017-2018-1)-12101860-05271-1</t>
  </si>
  <si>
    <t>12003640</t>
  </si>
  <si>
    <t>Internet协议分析(双语)A</t>
  </si>
  <si>
    <t>03928</t>
  </si>
  <si>
    <t>魏赟</t>
  </si>
  <si>
    <t>管理学博士</t>
  </si>
  <si>
    <t>三教219</t>
  </si>
  <si>
    <t>2015级网络工程</t>
  </si>
  <si>
    <t>(2017-2018-1)-12003640-03928-1</t>
  </si>
  <si>
    <t>12102200</t>
  </si>
  <si>
    <t>Internet协议分析实验</t>
  </si>
  <si>
    <t>05826</t>
  </si>
  <si>
    <t>杨艳梅/魏赟</t>
  </si>
  <si>
    <t>工学硕士,管理学博士</t>
  </si>
  <si>
    <t>(2017-2018-1)-12102200-05826-1</t>
  </si>
  <si>
    <t>120E1200</t>
  </si>
  <si>
    <t>Java Web应用开发技术</t>
  </si>
  <si>
    <t>第二专业必修</t>
  </si>
  <si>
    <t>03672</t>
  </si>
  <si>
    <t>李锐</t>
  </si>
  <si>
    <t>周一第10,11,12节{第3-18周}</t>
  </si>
  <si>
    <t>一教213</t>
  </si>
  <si>
    <t>(2017-2018-1)-120E1200-03672-1</t>
  </si>
  <si>
    <t>12002910</t>
  </si>
  <si>
    <t>JAVA编程与开发</t>
  </si>
  <si>
    <t>05792</t>
  </si>
  <si>
    <t>霍欢</t>
  </si>
  <si>
    <t>周一第1,2节{第3-18周};周三第6,7节{第3-18周}</t>
  </si>
  <si>
    <t>一教313;一教313</t>
  </si>
  <si>
    <t>2016级自动化,2016级测控技术与仪器</t>
  </si>
  <si>
    <t>(2017-2018-1)-12002910-05792-1</t>
  </si>
  <si>
    <t>一教137;一教137</t>
  </si>
  <si>
    <t>2016级电气工程及其自动化</t>
  </si>
  <si>
    <t>(2017-2018-1)-12002910-03672-1</t>
  </si>
  <si>
    <t>03400</t>
  </si>
  <si>
    <t>袁健</t>
  </si>
  <si>
    <t>一教113;一教113</t>
  </si>
  <si>
    <t>2016级计算机类</t>
  </si>
  <si>
    <t>(2017-2018-1)-12002910-03400-1</t>
  </si>
  <si>
    <t>05307</t>
  </si>
  <si>
    <t>赵逢禹</t>
  </si>
  <si>
    <t>教授</t>
  </si>
  <si>
    <t>理学博士</t>
  </si>
  <si>
    <t>一教237;一教237</t>
  </si>
  <si>
    <t>2016级电子电气信息类</t>
  </si>
  <si>
    <t>(2017-2018-1)-12002910-05307-1</t>
  </si>
  <si>
    <t>12101410</t>
  </si>
  <si>
    <t>JAVA编程与开发实验</t>
  </si>
  <si>
    <t>04092</t>
  </si>
  <si>
    <t>沈倪勇/霍欢</t>
  </si>
  <si>
    <t>周一第6,7节{第3-18周};周一第8,9节{第3-18周}</t>
  </si>
  <si>
    <t>;</t>
  </si>
  <si>
    <t>(2017-2018-1)-12101410-04092-1</t>
  </si>
  <si>
    <t>沈倪勇/李锐</t>
  </si>
  <si>
    <t>(2017-2018-1)-12101410-04092-2</t>
  </si>
  <si>
    <t>沈倪勇/袁健</t>
  </si>
  <si>
    <t>学士,管理学博士</t>
  </si>
  <si>
    <t>(2017-2018-1)-12101410-04092-3</t>
  </si>
  <si>
    <t>沈倪勇/赵逢禹</t>
  </si>
  <si>
    <t>实验师,教授</t>
  </si>
  <si>
    <t>学士,理学博士</t>
  </si>
  <si>
    <t>(2017-2018-1)-12101410-04092-4</t>
  </si>
  <si>
    <t>04331</t>
  </si>
  <si>
    <t>于莲芝</t>
  </si>
  <si>
    <t>12002600</t>
  </si>
  <si>
    <t>MATLAB(英)</t>
  </si>
  <si>
    <t>03819</t>
  </si>
  <si>
    <t>夏春蕾</t>
  </si>
  <si>
    <t>周一第1,2节{第1-2周};周一第3,4节{第1-2周};周五第6,7节{第1-2周};周五第8,9节{第1-2周}</t>
  </si>
  <si>
    <t>三教105;三教105;三教105;三教105</t>
  </si>
  <si>
    <t>2016级光电信息科学与工程(中德合作)</t>
  </si>
  <si>
    <t>(2017-2018-1)-12002600-03819-1</t>
  </si>
  <si>
    <t>12003280</t>
  </si>
  <si>
    <t>Matlab仿真技术</t>
  </si>
  <si>
    <t>05701</t>
  </si>
  <si>
    <t>常敏</t>
  </si>
  <si>
    <t>周一第3,4,5节{第3-18周}</t>
  </si>
  <si>
    <t>一教332</t>
  </si>
  <si>
    <t>(2017-2018-1)-12003280-03819-1</t>
  </si>
  <si>
    <t>03867</t>
  </si>
  <si>
    <t>应捷</t>
  </si>
  <si>
    <t>一教333</t>
  </si>
  <si>
    <t>(2017-2018-1)-12003280-03867-1</t>
  </si>
  <si>
    <t>12101720</t>
  </si>
  <si>
    <t>Matlab仿真技术实验</t>
  </si>
  <si>
    <t>实验师,高级工程师</t>
  </si>
  <si>
    <t>高红叶/夏春蕾</t>
  </si>
  <si>
    <t>(2017-2018-1)-12101720-05130-1</t>
  </si>
  <si>
    <t>高红叶/应捷</t>
  </si>
  <si>
    <t>(2017-2018-1)-12101720-05130-2</t>
  </si>
  <si>
    <t>12003780</t>
  </si>
  <si>
    <t>PLC技术</t>
  </si>
  <si>
    <t>05827</t>
  </si>
  <si>
    <t>刘子龙</t>
  </si>
  <si>
    <t>一教433</t>
  </si>
  <si>
    <t>2015级自动化</t>
  </si>
  <si>
    <t>(2017-2018-1)-12003780-05827-1</t>
  </si>
  <si>
    <t>06710</t>
  </si>
  <si>
    <t>尹钟</t>
  </si>
  <si>
    <t>12102380</t>
  </si>
  <si>
    <t>PLC技术实验</t>
  </si>
  <si>
    <t>04095</t>
  </si>
  <si>
    <t>蒋明琴/刘子龙</t>
  </si>
  <si>
    <t>工程师,副教授</t>
  </si>
  <si>
    <t>(2017-2018-1)-12102380-04095-1</t>
  </si>
  <si>
    <t>工程师,讲师</t>
  </si>
  <si>
    <t>12000050</t>
  </si>
  <si>
    <t>VC程序设计</t>
  </si>
  <si>
    <t>05703</t>
  </si>
  <si>
    <t>郭汉明</t>
  </si>
  <si>
    <t>三教113</t>
  </si>
  <si>
    <t>2015级光电信息科学与工程</t>
  </si>
  <si>
    <t>(2017-2018-1)-12000050-05703-1</t>
  </si>
  <si>
    <t>05359</t>
  </si>
  <si>
    <t>黄小瑜</t>
  </si>
  <si>
    <t>管理学硕士</t>
  </si>
  <si>
    <t>2015级光电信息科学与工程(卓越班)</t>
  </si>
  <si>
    <t>06061</t>
  </si>
  <si>
    <t>李振庆</t>
  </si>
  <si>
    <t>三教103</t>
  </si>
  <si>
    <t>(2017-2018-1)-12000050-06061-1</t>
  </si>
  <si>
    <t>05347</t>
  </si>
  <si>
    <t>孙玉国</t>
  </si>
  <si>
    <t>副研究员</t>
  </si>
  <si>
    <t>三教109</t>
  </si>
  <si>
    <t>(2017-2018-1)-12000050-05347-1</t>
  </si>
  <si>
    <t>12101660</t>
  </si>
  <si>
    <t>VC程序设计实验</t>
  </si>
  <si>
    <t>沈倪勇/郭汉明</t>
  </si>
  <si>
    <t>(2017-2018-1)-12101660-04092-4</t>
  </si>
  <si>
    <t>沈倪勇/李振庆</t>
  </si>
  <si>
    <t>(2017-2018-1)-12101660-04092-5</t>
  </si>
  <si>
    <t>沈倪勇/孙玉国</t>
  </si>
  <si>
    <t>实验师,副研究员</t>
  </si>
  <si>
    <t>(2017-2018-1)-12101660-04092-1</t>
  </si>
  <si>
    <t>12003550</t>
  </si>
  <si>
    <t>Web应用开发</t>
  </si>
  <si>
    <t>一教401</t>
  </si>
  <si>
    <t>2015级计算机科学与技术</t>
  </si>
  <si>
    <t>(2017-2018-1)-12003550-03672-1</t>
  </si>
  <si>
    <t>05628</t>
  </si>
  <si>
    <t>苏凡军</t>
  </si>
  <si>
    <t>一教446</t>
  </si>
  <si>
    <t>(2017-2018-1)-12003550-05628-1</t>
  </si>
  <si>
    <t>12102090</t>
  </si>
  <si>
    <t>Web应用开发实验</t>
  </si>
  <si>
    <t>杨艳梅/高丽萍</t>
  </si>
  <si>
    <t>工学硕士,理学博士</t>
  </si>
  <si>
    <t>杨艳梅/李锐</t>
  </si>
  <si>
    <t>工学硕士,硕士</t>
  </si>
  <si>
    <t>(2017-2018-1)-12102090-05826-1</t>
  </si>
  <si>
    <t>杨艳梅/苏凡军</t>
  </si>
  <si>
    <t>工学硕士,工学博士</t>
  </si>
  <si>
    <t>(2017-2018-1)-12102090-05826-3</t>
  </si>
  <si>
    <t>12850030</t>
  </si>
  <si>
    <t>安防技术</t>
  </si>
  <si>
    <t>05326</t>
  </si>
  <si>
    <t>孙红</t>
  </si>
  <si>
    <t>周二第10,11,12节{第3-13周}</t>
  </si>
  <si>
    <t>三教207</t>
  </si>
  <si>
    <t>(2017-2018-1)-12850030-05326-1</t>
  </si>
  <si>
    <t>12003390</t>
  </si>
  <si>
    <t>半导体物理与器件(双语)</t>
  </si>
  <si>
    <t>06052</t>
  </si>
  <si>
    <t>徐公杰</t>
  </si>
  <si>
    <t>周一第1,2节{第3-18周};周三第6,7节{第3-17周|单周}</t>
  </si>
  <si>
    <t>一教316;一教316</t>
  </si>
  <si>
    <t>(2017-2018-1)-12003390-06052-1</t>
  </si>
  <si>
    <t>12101870</t>
  </si>
  <si>
    <t>半导体物理与器件实验</t>
  </si>
  <si>
    <t>叶海霞/徐公杰</t>
  </si>
  <si>
    <t>(2017-2018-1)-12101870-05271-1</t>
  </si>
  <si>
    <t>12003840</t>
  </si>
  <si>
    <t>薄膜技术</t>
  </si>
  <si>
    <t>06745</t>
  </si>
  <si>
    <t>程庆庆</t>
  </si>
  <si>
    <t>07268</t>
  </si>
  <si>
    <t>黄元申</t>
  </si>
  <si>
    <t>工程硕士</t>
  </si>
  <si>
    <t>05516</t>
  </si>
  <si>
    <t>张大伟</t>
  </si>
  <si>
    <t>周二第3,4,5节{第3-18周}</t>
  </si>
  <si>
    <t>(2017-2018-1)-12003840-06194-1</t>
  </si>
  <si>
    <t>12102490</t>
  </si>
  <si>
    <t>薄膜技术实验</t>
  </si>
  <si>
    <t>05911</t>
  </si>
  <si>
    <t>研究生,大学本科</t>
  </si>
  <si>
    <t>方宝英/臧小飞</t>
  </si>
  <si>
    <t>工学硕士,博士</t>
  </si>
  <si>
    <t>方宝英/张大伟</t>
  </si>
  <si>
    <t>(2017-2018-1)-12102490-05911-3</t>
  </si>
  <si>
    <t>12002900</t>
  </si>
  <si>
    <t>操作系统A</t>
  </si>
  <si>
    <t>周二第3,4,5节{第3-18周};周四第8,9节{第3-18周}</t>
  </si>
  <si>
    <t>三教116;三教116</t>
  </si>
  <si>
    <t>(2017-2018-1)-12002900-03928-1</t>
  </si>
  <si>
    <t>2016级计算机类,2016级测控技术与仪器</t>
  </si>
  <si>
    <t>(2017-2018-1)-12002900-03400-1</t>
  </si>
  <si>
    <t>02213</t>
  </si>
  <si>
    <t>张幸</t>
  </si>
  <si>
    <t>2016级自动化,2016级电气工程及其自动化</t>
  </si>
  <si>
    <t>(2017-2018-1)-12002900-02213-1</t>
  </si>
  <si>
    <t>160E0073</t>
  </si>
  <si>
    <t>操作系统C</t>
  </si>
  <si>
    <t>周六第3,4,5节{第3-18周}</t>
  </si>
  <si>
    <t>(2017-2018-1)-160E0073-02213-1</t>
  </si>
  <si>
    <t>12003330</t>
  </si>
  <si>
    <t>操作系统基础</t>
  </si>
  <si>
    <t>03812</t>
  </si>
  <si>
    <t>苏胜君</t>
  </si>
  <si>
    <t>一教116;一教116</t>
  </si>
  <si>
    <t>(2017-2018-1)-12003330-03812-1</t>
  </si>
  <si>
    <t>12101780</t>
  </si>
  <si>
    <t>操作系统基础实验</t>
  </si>
  <si>
    <t>07368</t>
  </si>
  <si>
    <t>李瑞祥/苏胜君</t>
  </si>
  <si>
    <t>工程硕士,硕士</t>
  </si>
  <si>
    <t>(2017-2018-1)-12101780-07368-1</t>
  </si>
  <si>
    <t>12101400</t>
  </si>
  <si>
    <t>操作系统实验</t>
  </si>
  <si>
    <t>03984</t>
  </si>
  <si>
    <t>苏华峰/魏赟</t>
  </si>
  <si>
    <t>(2017-2018-1)-12101400-03928-1</t>
  </si>
  <si>
    <t>苏华峰/袁健</t>
  </si>
  <si>
    <t>讲师,副教授</t>
  </si>
  <si>
    <t>硕士,管理学博士</t>
  </si>
  <si>
    <t>(2017-2018-1)-12101400-03400-1</t>
  </si>
  <si>
    <t>苏华峰/张幸</t>
  </si>
  <si>
    <t>硕士,学士</t>
  </si>
  <si>
    <t>(2017-2018-1)-12101400-02213-1</t>
  </si>
  <si>
    <t>12000080</t>
  </si>
  <si>
    <t>测控电路A</t>
  </si>
  <si>
    <t>06636</t>
  </si>
  <si>
    <t>丁丽</t>
  </si>
  <si>
    <t>周三第3,4,5节{第3-18周}</t>
  </si>
  <si>
    <t>(2017-2018-1)-12000080-05723-1</t>
  </si>
  <si>
    <t>05723</t>
  </si>
  <si>
    <t>瑚琦</t>
  </si>
  <si>
    <t>(2017-2018-1)-12000080-05723-2</t>
  </si>
  <si>
    <t>三教107</t>
  </si>
  <si>
    <t>(2017-2018-1)-12000080-05379-1</t>
  </si>
  <si>
    <t>01744</t>
  </si>
  <si>
    <t>穆平安</t>
  </si>
  <si>
    <t>三教105</t>
  </si>
  <si>
    <t>(2017-2018-1)-12000080-01744-1</t>
  </si>
  <si>
    <t>12100040</t>
  </si>
  <si>
    <t>测控电路实验</t>
  </si>
  <si>
    <t>高红叶/丁丽</t>
  </si>
  <si>
    <t>(2017-2018-1)-12100040-05130-2</t>
  </si>
  <si>
    <t>高红叶/瑚琦</t>
  </si>
  <si>
    <t>(2017-2018-1)-12100040-05130-4</t>
  </si>
  <si>
    <t>高红叶/黄元申</t>
  </si>
  <si>
    <t>学士,工程硕士</t>
  </si>
  <si>
    <t>(2017-2018-1)-12100040-05130-3</t>
  </si>
  <si>
    <t>高红叶/穆平安</t>
  </si>
  <si>
    <t>(2017-2018-1)-12100040-05130-1</t>
  </si>
  <si>
    <t>12002960</t>
  </si>
  <si>
    <t>测控工程学导论</t>
  </si>
  <si>
    <t>01805</t>
  </si>
  <si>
    <t>沈昱明</t>
  </si>
  <si>
    <t>周三第6,7节{第7-14周}</t>
  </si>
  <si>
    <t>申二教109</t>
  </si>
  <si>
    <t>2017级测控技术与仪器,2017级电气工程及其自动化,2017级计算机类,2017级电子电气信息类,2017级自动化</t>
  </si>
  <si>
    <t>(2017-2018-1)-12002960-01805-1</t>
  </si>
  <si>
    <t>12003180</t>
  </si>
  <si>
    <t>测控系统</t>
  </si>
  <si>
    <t>06589</t>
  </si>
  <si>
    <t>汪伟</t>
  </si>
  <si>
    <t>一教116</t>
  </si>
  <si>
    <t>2015级测控技术与仪器</t>
  </si>
  <si>
    <t>(2017-2018-1)-12003180-06589-1</t>
  </si>
  <si>
    <t>12101600</t>
  </si>
  <si>
    <t>测控系统实验</t>
  </si>
  <si>
    <t>05384</t>
  </si>
  <si>
    <t>汤玉珺/汪伟</t>
  </si>
  <si>
    <t>工程硕士,工学博士</t>
  </si>
  <si>
    <t>(2017-2018-1)-12101600-05384-1</t>
  </si>
  <si>
    <t>12850230</t>
  </si>
  <si>
    <t>策略管理</t>
  </si>
  <si>
    <t>04100</t>
  </si>
  <si>
    <t>夏耘</t>
  </si>
  <si>
    <t>高级实验师</t>
  </si>
  <si>
    <t>大学毕业</t>
  </si>
  <si>
    <t>周三第10,11,12节{第3-13周}</t>
  </si>
  <si>
    <t>(2017-2018-1)-12850230-04100-2</t>
  </si>
  <si>
    <t>12002000</t>
  </si>
  <si>
    <t>程序设计及实践(C)</t>
  </si>
  <si>
    <t>05066</t>
  </si>
  <si>
    <t>陈章</t>
  </si>
  <si>
    <t>工学硕士</t>
  </si>
  <si>
    <t>三教111</t>
  </si>
  <si>
    <t>(2017-2018-1)-12002000-05066-1</t>
  </si>
  <si>
    <t>09580</t>
  </si>
  <si>
    <t>程国曙</t>
  </si>
  <si>
    <t>研究生班</t>
  </si>
  <si>
    <t>(2017-2018-1)-12002000-09580-1</t>
  </si>
  <si>
    <t>(2017-2018-1)-12002000-09580-2</t>
  </si>
  <si>
    <t>申阶梯教室1</t>
  </si>
  <si>
    <t>(2017-2018-1)-12002000-05359-1</t>
  </si>
  <si>
    <t>申二教208</t>
  </si>
  <si>
    <t>(2017-2018-1)-12002000-05359-2</t>
  </si>
  <si>
    <t>04110</t>
  </si>
  <si>
    <t>黄义萍</t>
  </si>
  <si>
    <t>三教110</t>
  </si>
  <si>
    <t>(2017-2018-1)-12002000-04110-1</t>
  </si>
  <si>
    <t>(2017-2018-1)-12002000-04110-2</t>
  </si>
  <si>
    <t>06084</t>
  </si>
  <si>
    <t>江旻珊</t>
  </si>
  <si>
    <t>申阶梯教室2</t>
  </si>
  <si>
    <t>(2017-2018-1)-12002000-06084-1</t>
  </si>
  <si>
    <t>06639</t>
  </si>
  <si>
    <t>林剑</t>
  </si>
  <si>
    <t>三教110;三教110</t>
  </si>
  <si>
    <t>(2017-2018-1)-12002000-05359-3</t>
  </si>
  <si>
    <t>05671</t>
  </si>
  <si>
    <t>刘丽霞</t>
  </si>
  <si>
    <t>教育学硕士</t>
  </si>
  <si>
    <t>(2017-2018-1)-12002000-05671-1</t>
  </si>
  <si>
    <t>(2017-2018-1)-12002000-05671-2</t>
  </si>
  <si>
    <t>03628</t>
  </si>
  <si>
    <t>马晓旦</t>
  </si>
  <si>
    <t>三教203</t>
  </si>
  <si>
    <t>(2017-2018-1)-12002000-03628-1</t>
  </si>
  <si>
    <t>申二教108</t>
  </si>
  <si>
    <t>(2017-2018-1)-12002000-04100-1</t>
  </si>
  <si>
    <t>05370</t>
  </si>
  <si>
    <t>臧劲松</t>
  </si>
  <si>
    <t>申二教308</t>
  </si>
  <si>
    <t>(2017-2018-1)-12002000-05370-1</t>
  </si>
  <si>
    <t>(2017-2018-1)-12002000-05370-2</t>
  </si>
  <si>
    <t>12002010</t>
  </si>
  <si>
    <t>程序设计及实践(VB.NET)</t>
  </si>
  <si>
    <t>03408</t>
  </si>
  <si>
    <t>柳强</t>
  </si>
  <si>
    <t>工程师</t>
  </si>
  <si>
    <t>三教216;三教216</t>
  </si>
  <si>
    <t>(2017-2018-1)-12002010-03408-1</t>
  </si>
  <si>
    <t>三教216</t>
  </si>
  <si>
    <t>(2017-2018-1)-12002010-03408-2</t>
  </si>
  <si>
    <t>12100710</t>
  </si>
  <si>
    <t>程序设计课程设计(C)</t>
  </si>
  <si>
    <t>一教237;一教237;一教237;一教237</t>
  </si>
  <si>
    <t>(2017-2018-1)-12100710-05359-1</t>
  </si>
  <si>
    <t>2016级自动化</t>
  </si>
  <si>
    <t>一教401;一教401;一教401;一教401</t>
  </si>
  <si>
    <t>(2017-2018-1)-12100710-04110-2</t>
  </si>
  <si>
    <t>一教344;一教344;一教344;一教344</t>
  </si>
  <si>
    <t>(2017-2018-1)-12100710-05359-2</t>
  </si>
  <si>
    <t>一教246;一教246;一教246;一教246</t>
  </si>
  <si>
    <t>(2017-2018-1)-12100710-04100-1</t>
  </si>
  <si>
    <t>一教312;一教312;一教312;一教312</t>
  </si>
  <si>
    <t>2016级测控技术与仪器</t>
  </si>
  <si>
    <t>(2017-2018-1)-12100710-05370-1</t>
  </si>
  <si>
    <t>12003060</t>
  </si>
  <si>
    <t>传感器检测技术</t>
  </si>
  <si>
    <t>06078</t>
  </si>
  <si>
    <t>焦新兵</t>
  </si>
  <si>
    <t>(2017-2018-1)-12003060-05471-1</t>
  </si>
  <si>
    <t>05984</t>
  </si>
  <si>
    <t>李烨</t>
  </si>
  <si>
    <t>三教114</t>
  </si>
  <si>
    <t>(2017-2018-1)-12003060-05984-1</t>
  </si>
  <si>
    <t>06044</t>
  </si>
  <si>
    <t>刘歌群</t>
  </si>
  <si>
    <t>06215</t>
  </si>
  <si>
    <t>王永雄</t>
  </si>
  <si>
    <t>三教116</t>
  </si>
  <si>
    <t>(2017-2018-1)-12003060-06215-1</t>
  </si>
  <si>
    <t>05880</t>
  </si>
  <si>
    <t>肖儿良</t>
  </si>
  <si>
    <t>三教112</t>
  </si>
  <si>
    <t>(2017-2018-1)-12003060-05880-1</t>
  </si>
  <si>
    <t>(2017-2018-1)-12003060-04331-1</t>
  </si>
  <si>
    <t>12101480</t>
  </si>
  <si>
    <t>传感器检测技术实验</t>
  </si>
  <si>
    <t>蒋明琴/焦新兵</t>
  </si>
  <si>
    <t>(2017-2018-1)-12101480-04095-2</t>
  </si>
  <si>
    <t>蒋明琴/李烨</t>
  </si>
  <si>
    <t>工程师,高级工程师</t>
  </si>
  <si>
    <t>(2017-2018-1)-12101480-04095-10</t>
  </si>
  <si>
    <t>蒋明琴/王永雄</t>
  </si>
  <si>
    <t>(2017-2018-1)-12101480-04095-9</t>
  </si>
  <si>
    <t>蒋明琴/肖儿良</t>
  </si>
  <si>
    <t>(2017-2018-1)-12101480-04095-7</t>
  </si>
  <si>
    <t>蒋明琴/于莲芝</t>
  </si>
  <si>
    <t>(2017-2018-1)-12101480-04095-6</t>
  </si>
  <si>
    <t>12003660</t>
  </si>
  <si>
    <t>传感网与物联网</t>
  </si>
  <si>
    <t>06395</t>
  </si>
  <si>
    <t>杨桂松</t>
  </si>
  <si>
    <t>一教416</t>
  </si>
  <si>
    <t>(2017-2018-1)-12003660-06395-1</t>
  </si>
  <si>
    <t>12102230</t>
  </si>
  <si>
    <t>传感网与物联网实验</t>
  </si>
  <si>
    <t>杨艳梅/杨桂松</t>
  </si>
  <si>
    <t>(2017-2018-1)-12102230-05826-1</t>
  </si>
  <si>
    <t>12102630</t>
  </si>
  <si>
    <t>单片机创新实践</t>
  </si>
  <si>
    <t>(2017-2018-1)-12102630-05723-1</t>
  </si>
  <si>
    <t>12850010</t>
  </si>
  <si>
    <t>单片机应用与电子竞赛实训</t>
  </si>
  <si>
    <t>05185</t>
  </si>
  <si>
    <t>佟国香</t>
  </si>
  <si>
    <t>周二第10,11,12节{第3-18周}</t>
  </si>
  <si>
    <t>(2017-2018-1)-12850010-05185-1</t>
  </si>
  <si>
    <t>12002800</t>
  </si>
  <si>
    <t>德语Ⅲ</t>
  </si>
  <si>
    <t>06206</t>
  </si>
  <si>
    <t>庄利</t>
  </si>
  <si>
    <t>助教</t>
  </si>
  <si>
    <t>周二第6,7节{第3-18周};周三第8,9节{第3-18周}</t>
  </si>
  <si>
    <t>三教105;三教105</t>
  </si>
  <si>
    <t>(2017-2018-1)-12002800-06206-1</t>
  </si>
  <si>
    <t>12003920</t>
  </si>
  <si>
    <t>电磁场与电动力学(英)</t>
  </si>
  <si>
    <t>05235</t>
  </si>
  <si>
    <t>耿滔</t>
  </si>
  <si>
    <t>周三第6,7节{第3-18周};周五第1,2节{第3-18周}</t>
  </si>
  <si>
    <t>一教416;一教416</t>
  </si>
  <si>
    <t>(2017-2018-1)-12003920-05235-1</t>
  </si>
  <si>
    <t>12002120</t>
  </si>
  <si>
    <t>电磁兼容理论及应用</t>
  </si>
  <si>
    <t>06734</t>
  </si>
  <si>
    <t>姜松</t>
  </si>
  <si>
    <t>(2017-2018-1)-12002120-06734-1</t>
  </si>
  <si>
    <t>(2017-2018-1)-12002120-06734-2</t>
  </si>
  <si>
    <t>03769</t>
  </si>
  <si>
    <t>张荣福</t>
  </si>
  <si>
    <t>12101700</t>
  </si>
  <si>
    <t>电磁兼容理论及应用实验</t>
  </si>
  <si>
    <t>李瑞祥/姜松</t>
  </si>
  <si>
    <t>工程硕士,博士</t>
  </si>
  <si>
    <t>(2017-2018-1)-12101700-07368-2</t>
  </si>
  <si>
    <t>12003410</t>
  </si>
  <si>
    <t>电磁理论</t>
  </si>
  <si>
    <t>06332</t>
  </si>
  <si>
    <t>李建杰</t>
  </si>
  <si>
    <t>周三第6,7节{第4-18周|双周};周五第1,2节{第3-18周}</t>
  </si>
  <si>
    <t>一教212;一教212</t>
  </si>
  <si>
    <t>(2017-2018-1)-12003410-06332-1</t>
  </si>
  <si>
    <t>12101890</t>
  </si>
  <si>
    <t>电磁理论实验</t>
  </si>
  <si>
    <t>叶海霞/李建杰</t>
  </si>
  <si>
    <t>(2017-2018-1)-12101890-05271-1</t>
  </si>
  <si>
    <t>12003420</t>
  </si>
  <si>
    <t>电动力学</t>
  </si>
  <si>
    <t>06152</t>
  </si>
  <si>
    <t>臧小飞</t>
  </si>
  <si>
    <t>(2017-2018-1)-12003420-06152-1</t>
  </si>
  <si>
    <t>12101900</t>
  </si>
  <si>
    <t>电动力学实验</t>
  </si>
  <si>
    <t>叶海霞/臧小飞</t>
  </si>
  <si>
    <t>(2017-2018-1)-12101900-05271-1</t>
  </si>
  <si>
    <t>12002100</t>
  </si>
  <si>
    <t>电工技术基础</t>
  </si>
  <si>
    <t>05084</t>
  </si>
  <si>
    <t>郝润科</t>
  </si>
  <si>
    <t>一教105</t>
  </si>
  <si>
    <t>2016级机械设计制造及其自动化(国际工程)(中德合作)</t>
  </si>
  <si>
    <t>(2017-2018-1)-12002100-05084-1</t>
  </si>
  <si>
    <t>05577</t>
  </si>
  <si>
    <t>易映萍</t>
  </si>
  <si>
    <t>2016级应用物理学</t>
  </si>
  <si>
    <t>18000170</t>
  </si>
  <si>
    <t>一教144</t>
  </si>
  <si>
    <t>(2017-2018-1)-18000170-03769-1</t>
  </si>
  <si>
    <t>一教101</t>
  </si>
  <si>
    <t>2015级工业工程</t>
  </si>
  <si>
    <t>(2017-2018-1)-12002100-03769-1</t>
  </si>
  <si>
    <t>12002090</t>
  </si>
  <si>
    <t>电工与电子学</t>
  </si>
  <si>
    <t>2016级能源动力类</t>
  </si>
  <si>
    <t>05456</t>
  </si>
  <si>
    <t>陈国平</t>
  </si>
  <si>
    <t>一教100;一教100</t>
  </si>
  <si>
    <t>2016级生物医学工程,2016级食品科学与工程,2016级制药工程,2016级医学影像技术,2016级医学信息工程,2016级食品质量与安全</t>
  </si>
  <si>
    <t>(2017-2018-1)-12002090-05456-1</t>
  </si>
  <si>
    <t>周一第3,4节{第3-18周};周三第8,9节{第3-18周}</t>
  </si>
  <si>
    <t>2016级生物医学工程类,2016级假肢矫形工程</t>
  </si>
  <si>
    <t>(2017-2018-1)-12002090-05456-2</t>
  </si>
  <si>
    <t>05569</t>
  </si>
  <si>
    <t>陈青</t>
  </si>
  <si>
    <t>一教200;一教200</t>
  </si>
  <si>
    <t>(2017-2018-1)-12002090-05569-1</t>
  </si>
  <si>
    <t>(2017-2018-1)-12002090-05569-2</t>
  </si>
  <si>
    <t>06618</t>
  </si>
  <si>
    <t>李峰</t>
  </si>
  <si>
    <t>一教250;一教250</t>
  </si>
  <si>
    <t>2016级生物医学工程类</t>
  </si>
  <si>
    <t>(2017-2018-1)-12002090-06618-1</t>
  </si>
  <si>
    <t>(2017-2018-1)-12002090-06618-2</t>
  </si>
  <si>
    <t>05963</t>
  </si>
  <si>
    <t>李孜</t>
  </si>
  <si>
    <t>周一第8,9节{第3-18周};周三第3,4节{第3-18周}</t>
  </si>
  <si>
    <t>2016级土木类</t>
  </si>
  <si>
    <t>(2017-2018-1)-12002090-05963-1</t>
  </si>
  <si>
    <t>周一第6,7节{第3-18周};周三第1,2节{第3-18周}</t>
  </si>
  <si>
    <t>(2017-2018-1)-12002090-05963-2</t>
  </si>
  <si>
    <t>00846</t>
  </si>
  <si>
    <t>钱伟康</t>
  </si>
  <si>
    <t>2016级材料科学与工程类</t>
  </si>
  <si>
    <t>(2017-2018-1)-12002090-00846-1</t>
  </si>
  <si>
    <t>2016级材料科学与工程(卓越班),2016级包装工程</t>
  </si>
  <si>
    <t>(2017-2018-1)-12002090-00846-2</t>
  </si>
  <si>
    <t>04073</t>
  </si>
  <si>
    <t>王楠</t>
  </si>
  <si>
    <t>一教150;一教150</t>
  </si>
  <si>
    <t>(2017-2018-1)-12002090-04073-1</t>
  </si>
  <si>
    <t>2016级机械类</t>
  </si>
  <si>
    <t>(2017-2018-1)-12002090-04073-2</t>
  </si>
  <si>
    <t>05459</t>
  </si>
  <si>
    <t>谢明</t>
  </si>
  <si>
    <t>(2017-2018-1)-12002090-05459-1</t>
  </si>
  <si>
    <t>2016级环境工程</t>
  </si>
  <si>
    <t>(2017-2018-1)-12002090-05459-2</t>
  </si>
  <si>
    <t>04078</t>
  </si>
  <si>
    <t>张志华</t>
  </si>
  <si>
    <t>2016级食品科学与工程类</t>
  </si>
  <si>
    <t>(2017-2018-1)-12002090-04078-1</t>
  </si>
  <si>
    <t>2016级印刷工程(卓越班)</t>
  </si>
  <si>
    <t>(2017-2018-1)-12002090-04078-2</t>
  </si>
  <si>
    <t>12003740</t>
  </si>
  <si>
    <t>电机与拖动</t>
  </si>
  <si>
    <t>05471</t>
  </si>
  <si>
    <t>李少龙</t>
  </si>
  <si>
    <t>一教301</t>
  </si>
  <si>
    <t>(2017-2018-1)-12003740-05292-2</t>
  </si>
  <si>
    <t>05292</t>
  </si>
  <si>
    <t>李正</t>
  </si>
  <si>
    <t>一教332;一教332</t>
  </si>
  <si>
    <t>(2017-2018-1)-12003740-05292-1</t>
  </si>
  <si>
    <t>12102320</t>
  </si>
  <si>
    <t>电机与拖动实验</t>
  </si>
  <si>
    <t>04098</t>
  </si>
  <si>
    <t>刘宇峰/李少龙</t>
  </si>
  <si>
    <t>,讲师</t>
  </si>
  <si>
    <t>大学专科和专科学校,研究生</t>
  </si>
  <si>
    <t>,硕士</t>
  </si>
  <si>
    <t>(2017-2018-1)-12102320-04098-1</t>
  </si>
  <si>
    <t>刘宇峰/李正</t>
  </si>
  <si>
    <t>,工学博士</t>
  </si>
  <si>
    <t>(2017-2018-1)-12102320-04098-2</t>
  </si>
  <si>
    <t>12002390</t>
  </si>
  <si>
    <t>电力电子技术</t>
  </si>
  <si>
    <t>05472</t>
  </si>
  <si>
    <t>金爱娟</t>
  </si>
  <si>
    <t>三教303;三教303</t>
  </si>
  <si>
    <t>(2017-2018-1)-12002390-05472-1</t>
  </si>
  <si>
    <t>05968</t>
  </si>
  <si>
    <t>赵敏</t>
  </si>
  <si>
    <t>三教305;三教305</t>
  </si>
  <si>
    <t>(2017-2018-1)-12002390-05968-1</t>
  </si>
  <si>
    <t>12002391</t>
  </si>
  <si>
    <t>电力电子技术(双语)</t>
  </si>
  <si>
    <t>一教144;一教144</t>
  </si>
  <si>
    <t>(2017-2018-1)-12002391-05963-1</t>
  </si>
  <si>
    <t>06498</t>
  </si>
  <si>
    <t>袁庆庆</t>
  </si>
  <si>
    <t>一教146;一教146</t>
  </si>
  <si>
    <t>(2017-2018-1)-12002391-06498-1</t>
  </si>
  <si>
    <t>12102330</t>
  </si>
  <si>
    <t>电力电子技术实验</t>
  </si>
  <si>
    <t>刘宇峰/金爱娟</t>
  </si>
  <si>
    <t>,副教授</t>
  </si>
  <si>
    <t>,博士</t>
  </si>
  <si>
    <t>(2017-2018-1)-12102330-04098-3</t>
  </si>
  <si>
    <t>刘宇峰/李孜</t>
  </si>
  <si>
    <t>(2017-2018-1)-12102330-04098-1</t>
  </si>
  <si>
    <t>刘宇峰/袁庆庆</t>
  </si>
  <si>
    <t>(2017-2018-1)-12102330-04098-2</t>
  </si>
  <si>
    <t>刘宇峰/赵敏</t>
  </si>
  <si>
    <t>(2017-2018-1)-12102330-04098-4</t>
  </si>
  <si>
    <t>12002050</t>
  </si>
  <si>
    <t>电路原理</t>
  </si>
  <si>
    <t>04075</t>
  </si>
  <si>
    <t>侯文</t>
  </si>
  <si>
    <t>(2017-2018-1)-12002050-04075-1</t>
  </si>
  <si>
    <t>(2017-2018-1)-12002050-04075-2</t>
  </si>
  <si>
    <t>05154</t>
  </si>
  <si>
    <t>李海英</t>
  </si>
  <si>
    <t>三教217;三教217</t>
  </si>
  <si>
    <t>2016级生物医学工程,2016级食品科学与工程,2016级食品质量与安全,2016级假肢矫形工程,2016级医学信息工程,2016级制药工程,2016级医学影</t>
  </si>
  <si>
    <t>(2017-2018-1)-12002050-05154-1</t>
  </si>
  <si>
    <t>2016级生物医学工程(专升本)</t>
  </si>
  <si>
    <t>(2017-2018-1)-12002050-05154-2</t>
  </si>
  <si>
    <t>12003030</t>
  </si>
  <si>
    <t>电气工程学导论</t>
  </si>
  <si>
    <t>05695</t>
  </si>
  <si>
    <t>副教授,教授</t>
  </si>
  <si>
    <t>博士,博士</t>
  </si>
  <si>
    <t>周五第6,7节{第7-14周}</t>
  </si>
  <si>
    <t>(2017-2018-1)-12003030-05695-1</t>
  </si>
  <si>
    <t>12002990</t>
  </si>
  <si>
    <t>电子工程学导论</t>
  </si>
  <si>
    <t>06101</t>
  </si>
  <si>
    <t>蔡斌</t>
  </si>
  <si>
    <t>申一教202</t>
  </si>
  <si>
    <t>(2017-2018-1)-12002990-06101-1</t>
  </si>
  <si>
    <t>12101210</t>
  </si>
  <si>
    <t>电子实习</t>
  </si>
  <si>
    <t>06201</t>
  </si>
  <si>
    <t>姚恒</t>
  </si>
  <si>
    <t>2014级电子信息科学与技术(中英合作)</t>
  </si>
  <si>
    <t>(2017-2018-1)-12101210-05085-1</t>
  </si>
  <si>
    <t>12101470</t>
  </si>
  <si>
    <t>电子实习A</t>
  </si>
  <si>
    <t>05528</t>
  </si>
  <si>
    <t>董祥美</t>
  </si>
  <si>
    <t>周一第1,2节{第2-2周|双周};周一第3,4节{第2-2周|双周};周五第6,7节{第2-2周|双周};周五第8,9节{第2-2周|双周}</t>
  </si>
  <si>
    <t>三教317;三教317;三教317;三教317</t>
  </si>
  <si>
    <t>2016级测控技术与仪器,2016级电气工程及其自动化,2016级计算机类,2016级电子电气信息类,2016级自动化</t>
  </si>
  <si>
    <t>(2017-2018-1)-12101470-05528-1</t>
  </si>
  <si>
    <t>12003560</t>
  </si>
  <si>
    <t>多媒体技术A</t>
  </si>
  <si>
    <t>05155</t>
  </si>
  <si>
    <t>欧广宇</t>
  </si>
  <si>
    <t>一教413</t>
  </si>
  <si>
    <t>(2017-2018-1)-12003560-05155-1</t>
  </si>
  <si>
    <t>12102100</t>
  </si>
  <si>
    <t>多媒体技术实验</t>
  </si>
  <si>
    <t>杨艳梅/欧广宇</t>
  </si>
  <si>
    <t>(2017-2018-1)-12102100-05826-1</t>
  </si>
  <si>
    <t>12002030</t>
  </si>
  <si>
    <t>多媒体技术与应用</t>
  </si>
  <si>
    <t>三教215</t>
  </si>
  <si>
    <t>(2017-2018-1)-12002030-03408-3</t>
  </si>
  <si>
    <t>(2017-2018-1)-12002030-03408-4</t>
  </si>
  <si>
    <t>06060</t>
  </si>
  <si>
    <t>陶春先</t>
  </si>
  <si>
    <t>三教217</t>
  </si>
  <si>
    <t>(2017-2018-1)-12002030-05359-4</t>
  </si>
  <si>
    <t>09581</t>
  </si>
  <si>
    <t>吴悰</t>
  </si>
  <si>
    <t>周二第6,7节{第3-18周};周二第8,9节{第3-18周}</t>
  </si>
  <si>
    <t>(2017-2018-1)-12002030-09581-1</t>
  </si>
  <si>
    <t>(2017-2018-1)-12002030-09581-3</t>
  </si>
  <si>
    <t>12002860</t>
  </si>
  <si>
    <t>封装技术(英)</t>
  </si>
  <si>
    <t>06240</t>
  </si>
  <si>
    <t>戴博</t>
  </si>
  <si>
    <t>周二第3,4节{第3-18周}</t>
  </si>
  <si>
    <t>(2017-2018-1)-12002860-06240-1</t>
  </si>
  <si>
    <t>12003070</t>
  </si>
  <si>
    <t>工程测试技术(双语)</t>
  </si>
  <si>
    <t>05451</t>
  </si>
  <si>
    <t>汪正祥</t>
  </si>
  <si>
    <t>(2017-2018-1)-12003070-05451-1</t>
  </si>
  <si>
    <t>05543</t>
  </si>
  <si>
    <t>张轩雄</t>
  </si>
  <si>
    <t>研究员</t>
  </si>
  <si>
    <t>一教117</t>
  </si>
  <si>
    <t>(2017-2018-1)-12003070-05543-1</t>
  </si>
  <si>
    <t>12101490</t>
  </si>
  <si>
    <t>工程测试技术实验</t>
  </si>
  <si>
    <t>汤玉珺/汪正祥</t>
  </si>
  <si>
    <t>(2017-2018-1)-12101490-05384-2</t>
  </si>
  <si>
    <t>汤玉珺/张轩雄</t>
  </si>
  <si>
    <t>实验师,研究员</t>
  </si>
  <si>
    <t>(2017-2018-1)-12101490-05384-1</t>
  </si>
  <si>
    <t>12003110</t>
  </si>
  <si>
    <t>工程光学与光电检测</t>
  </si>
  <si>
    <t>周三第1,2节{第3-18周};周五第6,7节{第3-17周|单周}</t>
  </si>
  <si>
    <t>一教429;一教429</t>
  </si>
  <si>
    <t>(2017-2018-1)-12003110-05701-1</t>
  </si>
  <si>
    <t>12101520</t>
  </si>
  <si>
    <t>工程光学与光电检测实验</t>
  </si>
  <si>
    <t>董祥美/常敏</t>
  </si>
  <si>
    <t>高级实验师,副教授</t>
  </si>
  <si>
    <t>工学博士,工学博士</t>
  </si>
  <si>
    <t>(2017-2018-1)-12101520-05528-1</t>
  </si>
  <si>
    <t>12003050</t>
  </si>
  <si>
    <t>光电工程学导论</t>
  </si>
  <si>
    <t>05190</t>
  </si>
  <si>
    <t>教授,教授</t>
  </si>
  <si>
    <t>(2017-2018-1)-12003050-05190-1</t>
  </si>
  <si>
    <t>12001570</t>
  </si>
  <si>
    <t>光电器件原理与应用</t>
  </si>
  <si>
    <t>06019</t>
  </si>
  <si>
    <t>陈克坚</t>
  </si>
  <si>
    <t>(2017-2018-1)-12001570-05562-1</t>
  </si>
  <si>
    <t>06231</t>
  </si>
  <si>
    <t>谷付星</t>
  </si>
  <si>
    <t>(2017-2018-1)-12001570-06231-1</t>
  </si>
  <si>
    <t>05839</t>
  </si>
  <si>
    <t>朱亦鸣</t>
  </si>
  <si>
    <t>(2017-2018-1)-12001570-05839-1</t>
  </si>
  <si>
    <t>12101930</t>
  </si>
  <si>
    <t>光电器件原理与应用实验</t>
  </si>
  <si>
    <t>叶海霞/陈克坚</t>
  </si>
  <si>
    <t>(2017-2018-1)-12101930-05271-4</t>
  </si>
  <si>
    <t>讲师,教授</t>
  </si>
  <si>
    <t>叶海霞/谷付星</t>
  </si>
  <si>
    <t>(2017-2018-1)-12101930-05271-3</t>
  </si>
  <si>
    <t>叶海霞/朱亦鸣</t>
  </si>
  <si>
    <t>(2017-2018-1)-12101930-05271-5</t>
  </si>
  <si>
    <t>12850180</t>
  </si>
  <si>
    <t>函数式编程语言(F#)</t>
  </si>
  <si>
    <t>06334</t>
  </si>
  <si>
    <t>艾均</t>
  </si>
  <si>
    <t>(2017-2018-1)-12850180-06334-1</t>
  </si>
  <si>
    <t>12003290</t>
  </si>
  <si>
    <t>机器人控制技术</t>
  </si>
  <si>
    <t>05587</t>
  </si>
  <si>
    <t>华云松</t>
  </si>
  <si>
    <t>(2017-2018-1)-12003290-05587-1</t>
  </si>
  <si>
    <t>12101730</t>
  </si>
  <si>
    <t>机器人控制技术实验</t>
  </si>
  <si>
    <t>高红叶/华云松</t>
  </si>
  <si>
    <t>(2017-2018-1)-12101730-05130-1</t>
  </si>
  <si>
    <t>12003431</t>
  </si>
  <si>
    <t>激光原理(双语)</t>
  </si>
  <si>
    <t>06211</t>
  </si>
  <si>
    <t>郝强</t>
  </si>
  <si>
    <t>(2017-2018-1)-12003431-06084-1</t>
  </si>
  <si>
    <t>05922</t>
  </si>
  <si>
    <t>彭滟</t>
  </si>
  <si>
    <t>一教317;一教317</t>
  </si>
  <si>
    <t>(2017-2018-1)-12003431-05922-1</t>
  </si>
  <si>
    <t>08760</t>
  </si>
  <si>
    <t>袁帅</t>
  </si>
  <si>
    <t>周五第10,11,12节{第3-18周}</t>
  </si>
  <si>
    <t>(2017-2018-1)-12003431-08760-1</t>
  </si>
  <si>
    <t>12101910</t>
  </si>
  <si>
    <t>激光原理实验</t>
  </si>
  <si>
    <t>方宝英/郝强</t>
  </si>
  <si>
    <t>(2017-2018-1)-12101910-05911-1</t>
  </si>
  <si>
    <t>方宝英/彭滟</t>
  </si>
  <si>
    <t>(2017-2018-1)-12101910-05911-2</t>
  </si>
  <si>
    <t>方宝英/袁帅</t>
  </si>
  <si>
    <t>(2017-2018-1)-12101910-05911-4</t>
  </si>
  <si>
    <t>12001170</t>
  </si>
  <si>
    <t>计算机导论(双语)</t>
  </si>
  <si>
    <t>周五第6,7节{第3-18周}</t>
  </si>
  <si>
    <t>四教106</t>
  </si>
  <si>
    <t>2016级英语</t>
  </si>
  <si>
    <t>(2017-2018-1)-12001170-06273-1</t>
  </si>
  <si>
    <t>12003470</t>
  </si>
  <si>
    <t>计算机仿真</t>
  </si>
  <si>
    <t>03938</t>
  </si>
  <si>
    <t>巨志勇</t>
  </si>
  <si>
    <t>一教430</t>
  </si>
  <si>
    <t>2015级智能科学与技术</t>
  </si>
  <si>
    <t>(2017-2018-1)-12003470-06727-1</t>
  </si>
  <si>
    <t>12101970</t>
  </si>
  <si>
    <t>计算机仿真实验</t>
  </si>
  <si>
    <t>05085</t>
  </si>
  <si>
    <t>熊晓君/巨志勇</t>
  </si>
  <si>
    <t>(2017-2018-1)-12101970-05085-1</t>
  </si>
  <si>
    <t>12003010</t>
  </si>
  <si>
    <t>计算机工程学导论</t>
  </si>
  <si>
    <t>03328</t>
  </si>
  <si>
    <t>陈世平</t>
  </si>
  <si>
    <t>申一教302</t>
  </si>
  <si>
    <t>(2017-2018-1)-12003010-03328-1</t>
  </si>
  <si>
    <t>12004050</t>
  </si>
  <si>
    <t>计算机绘图</t>
  </si>
  <si>
    <t>周一第8,9节{第3-18周}</t>
  </si>
  <si>
    <t>(2017-2018-1)-12004050-05587-1</t>
  </si>
  <si>
    <t>12850050</t>
  </si>
  <si>
    <t>计算思维和程序</t>
  </si>
  <si>
    <t>(2017-2018-1)-12850050-05370-3</t>
  </si>
  <si>
    <t>12003800</t>
  </si>
  <si>
    <t>开关电源</t>
  </si>
  <si>
    <t>(2017-2018-1)-12003800-05471-1</t>
  </si>
  <si>
    <t>12102400</t>
  </si>
  <si>
    <t>开关电源实验</t>
  </si>
  <si>
    <t>(2017-2018-1)-12102400-04098-1</t>
  </si>
  <si>
    <t>12003830</t>
  </si>
  <si>
    <t>控制系统仿真</t>
  </si>
  <si>
    <t>05044</t>
  </si>
  <si>
    <t>许维东</t>
  </si>
  <si>
    <t>(2017-2018-1)-12003830-05044-1</t>
  </si>
  <si>
    <t>12102450</t>
  </si>
  <si>
    <t>控制系统仿真实验</t>
  </si>
  <si>
    <t>06221</t>
  </si>
  <si>
    <t>李铁栓/许维东</t>
  </si>
  <si>
    <t>(2017-2018-1)-12102450-06221-1</t>
  </si>
  <si>
    <t>12002040</t>
  </si>
  <si>
    <t>离散数学</t>
  </si>
  <si>
    <t>02230</t>
  </si>
  <si>
    <t>胡德敏</t>
  </si>
  <si>
    <t>2016级测控技术与仪器,2016级自动化,2016级电气工程及其自动化</t>
  </si>
  <si>
    <t>(2017-2018-1)-12002040-02230-1</t>
  </si>
  <si>
    <t>06273</t>
  </si>
  <si>
    <t>刘亚</t>
  </si>
  <si>
    <t>(2017-2018-1)-12002040-06273-1</t>
  </si>
  <si>
    <t>05132</t>
  </si>
  <si>
    <t>张艳</t>
  </si>
  <si>
    <t>(2017-2018-1)-12002040-05132-1</t>
  </si>
  <si>
    <t>12003630</t>
  </si>
  <si>
    <t>路由与交换</t>
  </si>
  <si>
    <t>06422</t>
  </si>
  <si>
    <t>韩韧</t>
  </si>
  <si>
    <t>一教417</t>
  </si>
  <si>
    <t>(2017-2018-1)-12003630-06422-1</t>
  </si>
  <si>
    <t>12102190</t>
  </si>
  <si>
    <t>路由与交换实验</t>
  </si>
  <si>
    <t>杨艳梅/韩韧</t>
  </si>
  <si>
    <t>(2017-2018-1)-12102190-05826-1</t>
  </si>
  <si>
    <t>12002620</t>
  </si>
  <si>
    <t>模拟电路(英)</t>
  </si>
  <si>
    <t>周二第1,2节{第3-18周};周四第6,7节{第3-18周}</t>
  </si>
  <si>
    <t>(2017-2018-1)-12002620-06201-1</t>
  </si>
  <si>
    <t>12002500</t>
  </si>
  <si>
    <t>模拟电子技术</t>
  </si>
  <si>
    <t>03447</t>
  </si>
  <si>
    <t>蒋玲</t>
  </si>
  <si>
    <t>三教218;三教218</t>
  </si>
  <si>
    <t>(2017-2018-1)-12002500-03447-1</t>
  </si>
  <si>
    <t>(2017-2018-1)-12002500-03447-2</t>
  </si>
  <si>
    <t>01817</t>
  </si>
  <si>
    <t>刘牮</t>
  </si>
  <si>
    <t>研究生结业</t>
  </si>
  <si>
    <t>周一第6,7节{第3-18周};周三第6,7节{第3-18周}</t>
  </si>
  <si>
    <t>三教215;三教215</t>
  </si>
  <si>
    <t>(2017-2018-1)-12002500-01817-1</t>
  </si>
  <si>
    <t>周二第6,7节{第3-18周};周四第3,4节{第3-18周}</t>
  </si>
  <si>
    <t>(2017-2018-1)-12002500-01817-2</t>
  </si>
  <si>
    <t>04080</t>
  </si>
  <si>
    <t>钱建秋</t>
  </si>
  <si>
    <t>三教219;三教219</t>
  </si>
  <si>
    <t>(2017-2018-1)-12002500-04080-1</t>
  </si>
  <si>
    <t>(2017-2018-1)-12002500-04080-2</t>
  </si>
  <si>
    <t>12850100</t>
  </si>
  <si>
    <t>汽车电子技术</t>
  </si>
  <si>
    <t>05868</t>
  </si>
  <si>
    <t>秦川</t>
  </si>
  <si>
    <t>(2017-2018-1)-12850100-05868-1</t>
  </si>
  <si>
    <t>160E0270</t>
  </si>
  <si>
    <t>嵌入式系统</t>
  </si>
  <si>
    <t>周三第10,11,12节{第3-18周}</t>
  </si>
  <si>
    <t>(2017-2018-1)-160E0270-05185-1</t>
  </si>
  <si>
    <t>12003190</t>
  </si>
  <si>
    <t>嵌入式系统A</t>
  </si>
  <si>
    <t>03932</t>
  </si>
  <si>
    <t>付东翔</t>
  </si>
  <si>
    <t>(2017-2018-1)-12003190-03932-1</t>
  </si>
  <si>
    <t>05221</t>
  </si>
  <si>
    <t>张会林</t>
  </si>
  <si>
    <t>一教132</t>
  </si>
  <si>
    <t>(2017-2018-1)-12003190-05221-1</t>
  </si>
  <si>
    <t>05692</t>
  </si>
  <si>
    <t>张学典</t>
  </si>
  <si>
    <t>一教133</t>
  </si>
  <si>
    <t>(2017-2018-1)-12003190-05692-1</t>
  </si>
  <si>
    <t>12101610</t>
  </si>
  <si>
    <t>嵌入式系统实验A</t>
  </si>
  <si>
    <t>郭立/付东翔</t>
  </si>
  <si>
    <t>(2017-2018-1)-12101610-05392-2</t>
  </si>
  <si>
    <t>郭立/张会林</t>
  </si>
  <si>
    <t>(2017-2018-1)-12101610-05392-1</t>
  </si>
  <si>
    <t>郭立/张学典</t>
  </si>
  <si>
    <t>助教,教授</t>
  </si>
  <si>
    <t>(2017-2018-1)-12101610-05392-3</t>
  </si>
  <si>
    <t>12003100</t>
  </si>
  <si>
    <t>热工与工程流体力学</t>
  </si>
  <si>
    <t>(2017-2018-1)-12003100-01805-1</t>
  </si>
  <si>
    <t>12101510</t>
  </si>
  <si>
    <t>热工与工程流体力学实验</t>
  </si>
  <si>
    <t>汤玉珺/沈昱明</t>
  </si>
  <si>
    <t>(2017-2018-1)-12101510-05384-1</t>
  </si>
  <si>
    <t>12003450</t>
  </si>
  <si>
    <t>人工智能A</t>
  </si>
  <si>
    <t>05855</t>
  </si>
  <si>
    <t>杨晶东</t>
  </si>
  <si>
    <t>三教218</t>
  </si>
  <si>
    <t>2015级计算机科学与技术,2015级智能科学与技术</t>
  </si>
  <si>
    <t>(2017-2018-1)-12003450-05855-1</t>
  </si>
  <si>
    <t>12101950</t>
  </si>
  <si>
    <t>人工智能实验</t>
  </si>
  <si>
    <t>熊晓君/杨晶东</t>
  </si>
  <si>
    <t>(2017-2018-1)-12101950-05085-1</t>
  </si>
  <si>
    <t>12002240</t>
  </si>
  <si>
    <t>软件工程</t>
  </si>
  <si>
    <t>05168</t>
  </si>
  <si>
    <t>陈庆奎</t>
  </si>
  <si>
    <t>(2017-2018-1)-12002240-05132-1</t>
  </si>
  <si>
    <t>05672</t>
  </si>
  <si>
    <t>赵海燕</t>
  </si>
  <si>
    <t>(2017-2018-1)-12002240-05672-1</t>
  </si>
  <si>
    <t>12102070</t>
  </si>
  <si>
    <t>软件工程实验</t>
  </si>
  <si>
    <t>工学硕士,工学硕士</t>
  </si>
  <si>
    <t>杨艳梅/张艳</t>
  </si>
  <si>
    <t>(2017-2018-1)-12102070-05826-2</t>
  </si>
  <si>
    <t>杨艳梅/赵海燕</t>
  </si>
  <si>
    <t>(2017-2018-1)-12102070-05826-3</t>
  </si>
  <si>
    <t>12003930</t>
  </si>
  <si>
    <t>数据结构与程序设计(英)</t>
  </si>
  <si>
    <t>周一第6,7节{第3-18周};周三第1,2节{第3-18周};周三第3,4节{第3-18周}</t>
  </si>
  <si>
    <t>一教425;一教425;一教425</t>
  </si>
  <si>
    <t>(2017-2018-1)-12003930-05792-1</t>
  </si>
  <si>
    <t>12002230</t>
  </si>
  <si>
    <t>数据库原理</t>
  </si>
  <si>
    <t>李瑞祥</t>
  </si>
  <si>
    <t>(2017-2018-1)-12002230-07368-1</t>
  </si>
  <si>
    <t>05916</t>
  </si>
  <si>
    <t>裴颂文</t>
  </si>
  <si>
    <t>2015级自动化,2015级网络工程</t>
  </si>
  <si>
    <t>(2017-2018-1)-12002230-05916-1</t>
  </si>
  <si>
    <t>(2017-2018-1)-12002230-05326-1</t>
  </si>
  <si>
    <t>12002231</t>
  </si>
  <si>
    <t>数据库原理(双语)</t>
  </si>
  <si>
    <t>三教113;三教113</t>
  </si>
  <si>
    <t>(2017-2018-1)-12002231-05168-1</t>
  </si>
  <si>
    <t>03861</t>
  </si>
  <si>
    <t>彭敦陆</t>
  </si>
  <si>
    <t>(2017-2018-1)-12002231-03861-2</t>
  </si>
  <si>
    <t>160E0780</t>
  </si>
  <si>
    <t>数据库原理及应用</t>
  </si>
  <si>
    <t>05089</t>
  </si>
  <si>
    <t>曹春萍</t>
  </si>
  <si>
    <t>经济学硕士</t>
  </si>
  <si>
    <t>周六第6,7节{第3-18周};周六第8节{第3-18周}</t>
  </si>
  <si>
    <t>一教213;一教213</t>
  </si>
  <si>
    <t>(2017-2018-1)-160E0780-05089-1</t>
  </si>
  <si>
    <t>12101840</t>
  </si>
  <si>
    <t>数据库原理实验</t>
  </si>
  <si>
    <t>苏华峰/陈庆奎</t>
  </si>
  <si>
    <t>硕士,工学硕士</t>
  </si>
  <si>
    <t>(2017-2018-1)-12101840-03984-6</t>
  </si>
  <si>
    <t>苏华峰/李瑞祥</t>
  </si>
  <si>
    <t>讲师,工程师</t>
  </si>
  <si>
    <t>硕士,工程硕士</t>
  </si>
  <si>
    <t>(2017-2018-1)-12101840-03984-7</t>
  </si>
  <si>
    <t>苏华峰/裴颂文</t>
  </si>
  <si>
    <t>硕士,工学博士</t>
  </si>
  <si>
    <t>(2017-2018-1)-12101840-03984-3</t>
  </si>
  <si>
    <t>苏华峰/彭敦陆</t>
  </si>
  <si>
    <t>(2017-2018-1)-12101840-03984-8</t>
  </si>
  <si>
    <t>苏华峰/孙红</t>
  </si>
  <si>
    <t>硕士,硕士</t>
  </si>
  <si>
    <t>(2017-2018-1)-12101840-03984-4</t>
  </si>
  <si>
    <t>120E1890</t>
  </si>
  <si>
    <t>数据挖掘</t>
  </si>
  <si>
    <t>一教217</t>
  </si>
  <si>
    <t>(2017-2018-1)-120E1890-06710-1</t>
  </si>
  <si>
    <t>12003490</t>
  </si>
  <si>
    <t>数据挖掘A</t>
  </si>
  <si>
    <t>05127</t>
  </si>
  <si>
    <t>傅迎华</t>
  </si>
  <si>
    <t>理学硕士</t>
  </si>
  <si>
    <t>一教428</t>
  </si>
  <si>
    <t>(2017-2018-1)-12003490-05127-1</t>
  </si>
  <si>
    <t>12102000</t>
  </si>
  <si>
    <t>数据挖掘实验</t>
  </si>
  <si>
    <t>熊晓君/傅迎华</t>
  </si>
  <si>
    <t>工程硕士,理学硕士</t>
  </si>
  <si>
    <t>(2017-2018-1)-12102000-05085-1</t>
  </si>
  <si>
    <t>12002070</t>
  </si>
  <si>
    <t>数字电子技术</t>
  </si>
  <si>
    <t>周三第10,11,12节{第6-18周}</t>
  </si>
  <si>
    <t>三教213</t>
  </si>
  <si>
    <t>2017级</t>
  </si>
  <si>
    <t>(2017-2018-1)-12002070-06044-1</t>
  </si>
  <si>
    <t>四教110</t>
  </si>
  <si>
    <t>2015级应用物理学</t>
  </si>
  <si>
    <t>(2017-2018-1)-12002070-05577-1</t>
  </si>
  <si>
    <t>12003310</t>
  </si>
  <si>
    <t>数字通信(1)</t>
  </si>
  <si>
    <t>05906</t>
  </si>
  <si>
    <t>郭心悦</t>
  </si>
  <si>
    <t>一教133;一教133</t>
  </si>
  <si>
    <t>(2017-2018-1)-12003310-05906-1</t>
  </si>
  <si>
    <t>03149</t>
  </si>
  <si>
    <t>徐伯庆</t>
  </si>
  <si>
    <t>(2017-2018-1)-12003310-03149-1</t>
  </si>
  <si>
    <t>12101750</t>
  </si>
  <si>
    <t>数字通信实验(1)</t>
  </si>
  <si>
    <t>李瑞祥/郭心悦</t>
  </si>
  <si>
    <t>(2017-2018-1)-12101750-07368-1</t>
  </si>
  <si>
    <t>李瑞祥/徐伯庆</t>
  </si>
  <si>
    <t>(2017-2018-1)-12101750-07368-2</t>
  </si>
  <si>
    <t>12003270</t>
  </si>
  <si>
    <t>数字图像处理A</t>
  </si>
  <si>
    <t>05664</t>
  </si>
  <si>
    <t>韩彦芳</t>
  </si>
  <si>
    <t>(2017-2018-1)-12003270-05664-1</t>
  </si>
  <si>
    <t>06339</t>
  </si>
  <si>
    <t>蒋林华</t>
  </si>
  <si>
    <t>周二第8,9节{第3-17周|单周};周三第6,7节{第3-18周}</t>
  </si>
  <si>
    <t>一教337;一教333</t>
  </si>
  <si>
    <t>(2017-2018-1)-12003270-06339-1</t>
  </si>
  <si>
    <t>12101710</t>
  </si>
  <si>
    <t>数字图像处理实验</t>
  </si>
  <si>
    <t>苏华峰/韩彦芳</t>
  </si>
  <si>
    <t>(2017-2018-1)-12101710-03984-1</t>
  </si>
  <si>
    <t>苏华峰/蒋林华</t>
  </si>
  <si>
    <t>(2017-2018-1)-12101710-03984-2</t>
  </si>
  <si>
    <t>12000601</t>
  </si>
  <si>
    <t>数字信号处理(双语)</t>
  </si>
  <si>
    <t>02132</t>
  </si>
  <si>
    <t>陈玮</t>
  </si>
  <si>
    <t>(2017-2018-1)-12000601-02132-1</t>
  </si>
  <si>
    <t>2015级电子信息科学与技术(中英合作)</t>
  </si>
  <si>
    <t>(2017-2018-1)-12000601-06240-1</t>
  </si>
  <si>
    <t>05769</t>
  </si>
  <si>
    <t>侯俊</t>
  </si>
  <si>
    <t>三教103;三教103</t>
  </si>
  <si>
    <t>(2017-2018-1)-12000601-05769-1</t>
  </si>
  <si>
    <t>(2017-2018-1)-12000601-03819-1</t>
  </si>
  <si>
    <t>12000600</t>
  </si>
  <si>
    <t>数字信号处理A</t>
  </si>
  <si>
    <t>06335</t>
  </si>
  <si>
    <t>苏湛</t>
  </si>
  <si>
    <t>(2017-2018-1)-12000600-06335-1</t>
  </si>
  <si>
    <t>12101560</t>
  </si>
  <si>
    <t>数字信号处理实验</t>
  </si>
  <si>
    <t>苏华峰/陈玮</t>
  </si>
  <si>
    <t>(2017-2018-1)-12101560-03984-3</t>
  </si>
  <si>
    <t>苏华峰/戴博</t>
  </si>
  <si>
    <t>(2017-2018-1)-12101560-03984-4</t>
  </si>
  <si>
    <t>苏华峰/侯俊</t>
  </si>
  <si>
    <t>(2017-2018-1)-12101560-03984-5</t>
  </si>
  <si>
    <t>苏华峰/苏湛</t>
  </si>
  <si>
    <t>(2017-2018-1)-12101560-03984-2</t>
  </si>
  <si>
    <t>苏华峰/夏春蕾</t>
  </si>
  <si>
    <t>(2017-2018-1)-12101560-03984-1</t>
  </si>
  <si>
    <t>12003610</t>
  </si>
  <si>
    <t>算法设计与分析</t>
  </si>
  <si>
    <t>05920</t>
  </si>
  <si>
    <t>高丽萍</t>
  </si>
  <si>
    <t>一教432;一教432</t>
  </si>
  <si>
    <t>(2017-2018-1)-12003610-05920-1</t>
  </si>
  <si>
    <t>一教413;一教413</t>
  </si>
  <si>
    <t>(2017-2018-1)-12003610-06273-1</t>
  </si>
  <si>
    <t>12102160</t>
  </si>
  <si>
    <t>算法设计与分析实验</t>
  </si>
  <si>
    <t>(2017-2018-1)-12102160-05826-1</t>
  </si>
  <si>
    <t>杨艳梅/刘亚</t>
  </si>
  <si>
    <t>(2017-2018-1)-12102160-05826-2</t>
  </si>
  <si>
    <t>12002980</t>
  </si>
  <si>
    <t>通信工程学导论</t>
  </si>
  <si>
    <t>05794</t>
  </si>
  <si>
    <t>陈麟</t>
  </si>
  <si>
    <t>申一教108</t>
  </si>
  <si>
    <t>(2017-2018-1)-12002980-05794-1</t>
  </si>
  <si>
    <t>12003220</t>
  </si>
  <si>
    <t>通信原理</t>
  </si>
  <si>
    <t>05782</t>
  </si>
  <si>
    <t>隋国荣</t>
  </si>
  <si>
    <t>2015级网络工程,2015级电子科学与技术</t>
  </si>
  <si>
    <t>(2017-2018-1)-12003220-05782-1</t>
  </si>
  <si>
    <t>12101640</t>
  </si>
  <si>
    <t>通信原理实验A</t>
  </si>
  <si>
    <t>李瑞祥/隋国荣</t>
  </si>
  <si>
    <t>(2017-2018-1)-12101640-07368-1</t>
  </si>
  <si>
    <t>12003170</t>
  </si>
  <si>
    <t>图像处理与机器视觉</t>
  </si>
  <si>
    <t>06076</t>
  </si>
  <si>
    <t>陈胜</t>
  </si>
  <si>
    <t>(2017-2018-1)-12003170-06076-1</t>
  </si>
  <si>
    <t>12101590</t>
  </si>
  <si>
    <t>图像处理与机器视觉实验</t>
  </si>
  <si>
    <t>汤玉珺/陈胜</t>
  </si>
  <si>
    <t>(2017-2018-1)-12101590-05384-1</t>
  </si>
  <si>
    <t>12003690</t>
  </si>
  <si>
    <t>网络程序设计A</t>
  </si>
  <si>
    <t>06417</t>
  </si>
  <si>
    <t>刘丛</t>
  </si>
  <si>
    <t>一教316</t>
  </si>
  <si>
    <t>(2017-2018-1)-12003690-06417-1</t>
  </si>
  <si>
    <t>12102260</t>
  </si>
  <si>
    <t>网络程序设计实验</t>
  </si>
  <si>
    <t>杨艳梅/刘丛</t>
  </si>
  <si>
    <t>(2017-2018-1)-12102260-05826-1</t>
  </si>
  <si>
    <t>12850090</t>
  </si>
  <si>
    <t>网络工程技术与应用</t>
  </si>
  <si>
    <t>01746</t>
  </si>
  <si>
    <t>孙国强</t>
  </si>
  <si>
    <t>(2017-2018-1)-12850090-01746-1</t>
  </si>
  <si>
    <t>12003020</t>
  </si>
  <si>
    <t>网络工程学导论</t>
  </si>
  <si>
    <t>申一教308</t>
  </si>
  <si>
    <t>(2017-2018-1)-12003020-03861-1</t>
  </si>
  <si>
    <t>12003510</t>
  </si>
  <si>
    <t>网络与通信</t>
  </si>
  <si>
    <t>一教412</t>
  </si>
  <si>
    <t>(2017-2018-1)-12003510-05984-1</t>
  </si>
  <si>
    <t>12102020</t>
  </si>
  <si>
    <t>网络与通信实验</t>
  </si>
  <si>
    <t>李铁栓/李烨</t>
  </si>
  <si>
    <t>(2017-2018-1)-12102020-06221-1</t>
  </si>
  <si>
    <t>12002020</t>
  </si>
  <si>
    <t>网页制作</t>
  </si>
  <si>
    <t>三教211;三教211</t>
  </si>
  <si>
    <t>(2017-2018-1)-12002020-09581-2</t>
  </si>
  <si>
    <t>12003360</t>
  </si>
  <si>
    <t>微波工程基础</t>
  </si>
  <si>
    <t>(2017-2018-1)-12003360-05794-1</t>
  </si>
  <si>
    <t>12101810</t>
  </si>
  <si>
    <t>微波工程基础实验</t>
  </si>
  <si>
    <t>李瑞祥/陈麟</t>
  </si>
  <si>
    <t>(2017-2018-1)-12101810-07368-1</t>
  </si>
  <si>
    <t>12003860</t>
  </si>
  <si>
    <t>微弱信号检测A</t>
  </si>
  <si>
    <t>一教428;一教428</t>
  </si>
  <si>
    <t>(2017-2018-1)-12003860-06060-1</t>
  </si>
  <si>
    <t>06159</t>
  </si>
  <si>
    <t>万新军</t>
  </si>
  <si>
    <t>(2017-2018-1)-12003860-06159-1</t>
  </si>
  <si>
    <t>12102510</t>
  </si>
  <si>
    <t>微弱信号检测实验</t>
  </si>
  <si>
    <t>叶海霞/陶春先</t>
  </si>
  <si>
    <t>(2017-2018-1)-12102510-05271-2</t>
  </si>
  <si>
    <t>叶海霞/万新军</t>
  </si>
  <si>
    <t>(2017-2018-1)-12102510-05271-3</t>
  </si>
  <si>
    <t>12810110</t>
  </si>
  <si>
    <t>文字处理与办公应用</t>
  </si>
  <si>
    <t>03775</t>
  </si>
  <si>
    <t>黄春梅</t>
  </si>
  <si>
    <t>周一第8,9节{第3-10周}</t>
  </si>
  <si>
    <t>(2017-2018-1)-12810110-03775-1</t>
  </si>
  <si>
    <t>周三第8,9节{第3-10周}</t>
  </si>
  <si>
    <t>(2017-2018-1)-12810110-03775-2</t>
  </si>
  <si>
    <t>12003680</t>
  </si>
  <si>
    <t>无线通信网络A</t>
  </si>
  <si>
    <t>一教429</t>
  </si>
  <si>
    <t>(2017-2018-1)-12003680-06422-1</t>
  </si>
  <si>
    <t>12102250</t>
  </si>
  <si>
    <t>无线通信网络实验</t>
  </si>
  <si>
    <t>(2017-2018-1)-12102250-05826-1</t>
  </si>
  <si>
    <t>12003140</t>
  </si>
  <si>
    <t>现代控制理论</t>
  </si>
  <si>
    <t>(2017-2018-1)-12003140-02132-1</t>
  </si>
  <si>
    <t>03093</t>
  </si>
  <si>
    <t>张凤登</t>
  </si>
  <si>
    <t>一教136</t>
  </si>
  <si>
    <t>(2017-2018-1)-12003140-03093-1</t>
  </si>
  <si>
    <t>12003141</t>
  </si>
  <si>
    <t>现代控制理论(双语)</t>
  </si>
  <si>
    <t>(2017-2018-1)-12003141-05472-1</t>
  </si>
  <si>
    <t>06002</t>
  </si>
  <si>
    <t>李琳</t>
  </si>
  <si>
    <t>(2017-2018-1)-12003141-06002-1</t>
  </si>
  <si>
    <t>12101550</t>
  </si>
  <si>
    <t>现代控制理论实验</t>
  </si>
  <si>
    <t>李铁栓/金爱娟</t>
  </si>
  <si>
    <t>(2017-2018-1)-12101550-06221-1</t>
  </si>
  <si>
    <t>李铁栓/李琳</t>
  </si>
  <si>
    <t>(2017-2018-1)-12101550-06221-2</t>
  </si>
  <si>
    <t>李铁栓/尹钟</t>
  </si>
  <si>
    <t>(2017-2018-1)-12101550-06221-4</t>
  </si>
  <si>
    <t>李铁栓/张凤登</t>
  </si>
  <si>
    <t>(2017-2018-1)-12101550-06221-3</t>
  </si>
  <si>
    <t>12003580</t>
  </si>
  <si>
    <t>项目管理与过程改进</t>
  </si>
  <si>
    <t>一教425</t>
  </si>
  <si>
    <t>(2017-2018-1)-12003580-05155-1</t>
  </si>
  <si>
    <t>12102130</t>
  </si>
  <si>
    <t>项目管理与过程改进实验</t>
  </si>
  <si>
    <t>(2017-2018-1)-12102130-05826-1</t>
  </si>
  <si>
    <t>12003370</t>
  </si>
  <si>
    <t>信息安全</t>
  </si>
  <si>
    <t>(2017-2018-1)-12003370-05868-1</t>
  </si>
  <si>
    <t>12101820</t>
  </si>
  <si>
    <t>信息安全实验</t>
  </si>
  <si>
    <t>李瑞祥/秦川</t>
  </si>
  <si>
    <t>(2017-2018-1)-12101820-07368-1</t>
  </si>
  <si>
    <t>12002970</t>
  </si>
  <si>
    <t>信息工程学导论</t>
  </si>
  <si>
    <t>06145</t>
  </si>
  <si>
    <t>黄影平</t>
  </si>
  <si>
    <t>申一教102</t>
  </si>
  <si>
    <t>(2017-2018-1)-12002970-06145-1</t>
  </si>
  <si>
    <t>12003890</t>
  </si>
  <si>
    <t>信息光学</t>
  </si>
  <si>
    <t>一教216</t>
  </si>
  <si>
    <t>(2017-2018-1)-12003890-06152-1</t>
  </si>
  <si>
    <t>05509</t>
  </si>
  <si>
    <t>梁斌明</t>
  </si>
  <si>
    <t>一教212</t>
  </si>
  <si>
    <t>(2017-2018-1)-12003890-05509-1</t>
  </si>
  <si>
    <t>06216</t>
  </si>
  <si>
    <t>王海凤</t>
  </si>
  <si>
    <t>(2017-2018-1)-12003890-06216-1</t>
  </si>
  <si>
    <t>12102540</t>
  </si>
  <si>
    <t>信息光学实验</t>
  </si>
  <si>
    <t>方宝英/梁斌明</t>
  </si>
  <si>
    <t>(2017-2018-1)-12102540-05911-1</t>
  </si>
  <si>
    <t>方宝英/王海凤</t>
  </si>
  <si>
    <t>(2017-2018-1)-12102540-05911-4</t>
  </si>
  <si>
    <t>(2017-2018-1)-12102540-05911-2</t>
  </si>
  <si>
    <t>12003520</t>
  </si>
  <si>
    <t>信息论与编码</t>
  </si>
  <si>
    <t>03671</t>
  </si>
  <si>
    <t>胡春燕</t>
  </si>
  <si>
    <t>(2017-2018-1)-12003520-03671-1</t>
  </si>
  <si>
    <t>12102030</t>
  </si>
  <si>
    <t>信息论与编码实验</t>
  </si>
  <si>
    <t>熊晓君/胡春燕</t>
  </si>
  <si>
    <t>(2017-2018-1)-12102030-05085-1</t>
  </si>
  <si>
    <t>12003130</t>
  </si>
  <si>
    <t>虚拟仪器技术A</t>
  </si>
  <si>
    <t>(2017-2018-1)-12003130-05044-1</t>
  </si>
  <si>
    <t>12101540</t>
  </si>
  <si>
    <t>虚拟仪器技术实验</t>
  </si>
  <si>
    <t>(2017-2018-1)-12101540-06221-1</t>
  </si>
  <si>
    <t>05621</t>
  </si>
  <si>
    <t>马立新</t>
  </si>
  <si>
    <t>12000250</t>
  </si>
  <si>
    <t>应用光学</t>
  </si>
  <si>
    <t>(2017-2018-1)-12000250-05509-1</t>
  </si>
  <si>
    <t>05120</t>
  </si>
  <si>
    <t>彭润玲</t>
  </si>
  <si>
    <t>(2017-2018-1)-12000250-05120-1</t>
  </si>
  <si>
    <t>06620</t>
  </si>
  <si>
    <t>游冠军</t>
  </si>
  <si>
    <t>(2017-2018-1)-12000250-06620-1</t>
  </si>
  <si>
    <t>12003910</t>
  </si>
  <si>
    <t>应用光学(英)A</t>
  </si>
  <si>
    <t>05227</t>
  </si>
  <si>
    <t>郑继红</t>
  </si>
  <si>
    <t>(2017-2018-1)-12003910-05227-1</t>
  </si>
  <si>
    <t>12102480</t>
  </si>
  <si>
    <t>应用光学实验</t>
  </si>
  <si>
    <t>董祥美/梁斌明</t>
  </si>
  <si>
    <t>工学博士,理学博士</t>
  </si>
  <si>
    <t>(2017-2018-1)-12102480-05528-2</t>
  </si>
  <si>
    <t>董祥美/彭润玲</t>
  </si>
  <si>
    <t>(2017-2018-1)-12102480-05528-1</t>
  </si>
  <si>
    <t>董祥美/游冠军</t>
  </si>
  <si>
    <t>研究生,博士</t>
  </si>
  <si>
    <t>(2017-2018-1)-12102480-05528-5</t>
  </si>
  <si>
    <t>12003000</t>
  </si>
  <si>
    <t>智能工程学导论</t>
  </si>
  <si>
    <t>申一教208</t>
  </si>
  <si>
    <t>(2017-2018-1)-12003000-03932-1</t>
  </si>
  <si>
    <t>12100560</t>
  </si>
  <si>
    <t>专业综合技能实习</t>
  </si>
  <si>
    <t>2014级电气工程及其自动化</t>
  </si>
  <si>
    <t>(2017-2018-1)-12100560-05292-1</t>
  </si>
  <si>
    <t>2014级电子科学与技术</t>
  </si>
  <si>
    <t>2014级通信工程</t>
  </si>
  <si>
    <t>贾宏志</t>
  </si>
  <si>
    <t>2014级光电信息科学与工程</t>
  </si>
  <si>
    <t>2014级智能科学与技术</t>
  </si>
  <si>
    <t>(2017-2018-1)-12100560-03938-1</t>
  </si>
  <si>
    <t>2014级自动化</t>
  </si>
  <si>
    <t>2014级光电信息科学与工程(卓越班)</t>
  </si>
  <si>
    <t>2014级网络工程</t>
  </si>
  <si>
    <t>2014级测控技术与仪器</t>
  </si>
  <si>
    <t>2014级电子信息工程</t>
  </si>
  <si>
    <t>2014级计算机科学与技术</t>
  </si>
  <si>
    <t>12003040</t>
  </si>
  <si>
    <t>自动化工程学导论</t>
  </si>
  <si>
    <t>05765</t>
  </si>
  <si>
    <t>王亚刚</t>
  </si>
  <si>
    <t>申一教103</t>
  </si>
  <si>
    <t>(2017-2018-1)-12003040-05765-1</t>
  </si>
  <si>
    <t>12003240</t>
  </si>
  <si>
    <t>自动控制理论</t>
  </si>
  <si>
    <t>05892</t>
  </si>
  <si>
    <t>杨晖</t>
  </si>
  <si>
    <t>(2017-2018-1)-12003240-05892-1</t>
  </si>
  <si>
    <t>12101670</t>
  </si>
  <si>
    <t>自动控制理论实验</t>
  </si>
  <si>
    <t>熊晓君/杨晖</t>
  </si>
  <si>
    <t>(2017-2018-1)-12101670-05085-1</t>
  </si>
  <si>
    <t>学期</t>
    <phoneticPr fontId="2" type="noConversion"/>
  </si>
  <si>
    <t>17-18（1）</t>
    <phoneticPr fontId="2" type="noConversion"/>
  </si>
  <si>
    <t>16-17（2）</t>
    <phoneticPr fontId="2" type="noConversion"/>
  </si>
  <si>
    <t>12001310</t>
  </si>
  <si>
    <t>电力系统谐波与无功补偿</t>
  </si>
  <si>
    <t>周五第1,2节{第1-16周}</t>
  </si>
  <si>
    <t>(2016-2017-2)-12001310-04073-2</t>
  </si>
  <si>
    <t>12001860</t>
  </si>
  <si>
    <t>传感网与物联网技术</t>
  </si>
  <si>
    <t>周二第6,7节{第1-16周}</t>
  </si>
  <si>
    <t>(2016-2017-2)-12001860-06395-1</t>
  </si>
  <si>
    <t>12002360</t>
  </si>
  <si>
    <t>网络分析与测试</t>
  </si>
  <si>
    <t>(2016-2017-2)-12002360-06334-1</t>
  </si>
  <si>
    <t>120E1190</t>
  </si>
  <si>
    <t>ASP.Net网络开发与设计</t>
  </si>
  <si>
    <t>周五第10,11,12节{第1-16周}</t>
  </si>
  <si>
    <t>一教112</t>
  </si>
  <si>
    <t>(2016-2017-2)-120E1190-03672-1</t>
  </si>
  <si>
    <t>120E1780</t>
  </si>
  <si>
    <t>计算机网络</t>
  </si>
  <si>
    <t>周六第6,7节{第1-16周};周六第8节{第1-16周}</t>
  </si>
  <si>
    <t>(2016-2017-2)-120E1780-03400-1</t>
  </si>
  <si>
    <t>160E0290</t>
  </si>
  <si>
    <t>周六第3,4,5节{第1-16周}</t>
  </si>
  <si>
    <t>(2016-2017-2)-160E0290-05307-1</t>
  </si>
  <si>
    <t>12100610</t>
  </si>
  <si>
    <t>LINUX操作系统课程设计</t>
  </si>
  <si>
    <t>(2016-2017-2)-12100610-05628-1</t>
  </si>
  <si>
    <t>高级工程师,教授</t>
  </si>
  <si>
    <t>工学博士,哲学博士</t>
  </si>
  <si>
    <t>周二第6,7节{第1-15周|单周};周四第1,2节{第1-16周}</t>
  </si>
  <si>
    <t>(2016-2017-2)-12000050-05984-1</t>
  </si>
  <si>
    <t>12000690</t>
  </si>
  <si>
    <t>卫星通信</t>
  </si>
  <si>
    <t>16-17（2）</t>
    <phoneticPr fontId="2" type="noConversion"/>
  </si>
  <si>
    <t>05656</t>
  </si>
  <si>
    <t>袁明辉</t>
  </si>
  <si>
    <t>周三第6,7节{第1-16周}</t>
  </si>
  <si>
    <t>(2016-2017-2)-12000690-05656-1</t>
  </si>
  <si>
    <t>12000320</t>
  </si>
  <si>
    <t>光电子学(双语)</t>
  </si>
  <si>
    <t>周一第8,9节{第1-16周}</t>
  </si>
  <si>
    <t>(2016-2017-2)-12000320-05227-1</t>
  </si>
  <si>
    <t>12101090</t>
  </si>
  <si>
    <t>PLC原理与应用实验</t>
  </si>
  <si>
    <t>(2016-2017-2)-12101090-05154-1</t>
  </si>
  <si>
    <t>周五第3,4,5节{第1-16周}</t>
  </si>
  <si>
    <t>一教313</t>
  </si>
  <si>
    <t>(2016-2017-2)-12000050-06061-1</t>
  </si>
  <si>
    <t>12101130</t>
  </si>
  <si>
    <t>嵌入式系统课程设计</t>
  </si>
  <si>
    <t>(2016-2017-2)-12101130-05628-1</t>
  </si>
  <si>
    <t>12002350</t>
  </si>
  <si>
    <t>无线通信网络</t>
  </si>
  <si>
    <t>周四第3,4节{第1-16周}</t>
  </si>
  <si>
    <t>(2016-2017-2)-12002350-06422-1</t>
  </si>
  <si>
    <t>12000820</t>
  </si>
  <si>
    <t>智能化仪表设计基础</t>
  </si>
  <si>
    <t>03808</t>
  </si>
  <si>
    <t>左小五</t>
  </si>
  <si>
    <t>周五第6,7节{第1-16周}</t>
  </si>
  <si>
    <t>(2016-2017-2)-12000820-03808-1</t>
  </si>
  <si>
    <t>12101160</t>
  </si>
  <si>
    <t>电力拖动自动控制实验</t>
  </si>
  <si>
    <t>(2016-2017-2)-12101160-05827-1</t>
  </si>
  <si>
    <t>160E0340</t>
  </si>
  <si>
    <t>Java 程序设计A</t>
  </si>
  <si>
    <t>(2016-2017-2)-160E0340-05359-1</t>
  </si>
  <si>
    <t>12000221</t>
  </si>
  <si>
    <t>工程测试技术(双语)B</t>
  </si>
  <si>
    <t>周四第3,4,5节{第1-16周}</t>
  </si>
  <si>
    <t>(2016-2017-2)-12000221-05543-1</t>
  </si>
  <si>
    <t>160E0180</t>
  </si>
  <si>
    <t>计算机组成与系统结构</t>
  </si>
  <si>
    <t>03805</t>
  </si>
  <si>
    <t>邵清</t>
  </si>
  <si>
    <t>周六第1,2节{第1-16周};周六第3,4节{第1-16周}</t>
  </si>
  <si>
    <t>(2016-2017-2)-160E0180-03805-1</t>
  </si>
  <si>
    <t>12000940</t>
  </si>
  <si>
    <t>微弱信号检测</t>
  </si>
  <si>
    <t>周四第6,7节{第1-16周}</t>
  </si>
  <si>
    <t>(2016-2017-2)-12000940-06159-1</t>
  </si>
  <si>
    <t>12001270</t>
  </si>
  <si>
    <t>CCD图像传感器技术</t>
  </si>
  <si>
    <t>06173</t>
  </si>
  <si>
    <t>王琦</t>
  </si>
  <si>
    <t>(2016-2017-2)-12001270-06173-1</t>
  </si>
  <si>
    <t>12000020</t>
  </si>
  <si>
    <t>DSP原理及应用</t>
  </si>
  <si>
    <t>(2016-2017-2)-12000020-05418-1</t>
  </si>
  <si>
    <t>12002540</t>
  </si>
  <si>
    <t>机器视觉</t>
  </si>
  <si>
    <t>06402</t>
  </si>
  <si>
    <t>肖建力</t>
  </si>
  <si>
    <t>周三第8,9节{第1-16周}</t>
  </si>
  <si>
    <t>(2016-2017-2)-12002540-06402-1</t>
  </si>
  <si>
    <t>(2016-2017-2)-12101090-03797-1</t>
  </si>
  <si>
    <t>12000090</t>
  </si>
  <si>
    <t>测控电路</t>
  </si>
  <si>
    <t>06657</t>
  </si>
  <si>
    <t>金涛</t>
  </si>
  <si>
    <t>周三第1,2节{第1-16周}</t>
  </si>
  <si>
    <t>(2016-2017-2)-12000090-06657-1</t>
  </si>
  <si>
    <t>周二第10,11,12节{第1-11周}</t>
  </si>
  <si>
    <t>三教205</t>
  </si>
  <si>
    <t>(2016-2017-2)-12850230-04100-3</t>
  </si>
  <si>
    <t>12002400</t>
  </si>
  <si>
    <t>电力拖动自动控制系统</t>
  </si>
  <si>
    <t>(2016-2017-2)-12002400-05827-1</t>
  </si>
  <si>
    <t>12000210</t>
  </si>
  <si>
    <t>高频电子技术</t>
  </si>
  <si>
    <t>(2016-2017-2)-12000210-05769-1</t>
  </si>
  <si>
    <t>12000340</t>
  </si>
  <si>
    <t>光通信技术</t>
  </si>
  <si>
    <t>一教432</t>
  </si>
  <si>
    <t>(2016-2017-2)-12000340-05656-1</t>
  </si>
  <si>
    <t>12000890</t>
  </si>
  <si>
    <t>光学与光电子薄膜技术</t>
  </si>
  <si>
    <t>周四第1,2节{第1-16周}</t>
  </si>
  <si>
    <t>(2016-2017-2)-12000890-06060-1</t>
  </si>
  <si>
    <t>12000070</t>
  </si>
  <si>
    <t>(2016-2017-2)-12000070-02213-1</t>
  </si>
  <si>
    <t>(2016-2017-2)-12101160-05968-1</t>
  </si>
  <si>
    <t>三教303</t>
  </si>
  <si>
    <t>(2016-2017-2)-12001570-06620-1</t>
  </si>
  <si>
    <t>12101440</t>
  </si>
  <si>
    <t>电磁场理论实验</t>
  </si>
  <si>
    <t>(2016-2017-2)-12101440-07368-5</t>
  </si>
  <si>
    <t>一教337</t>
  </si>
  <si>
    <t>(2016-2017-2)-12002400-05472-1</t>
  </si>
  <si>
    <t>(2016-2017-2)-12002400-05968-1</t>
  </si>
  <si>
    <t>(2016-2017-2)-12000221-05451-1</t>
  </si>
  <si>
    <t>12002190</t>
  </si>
  <si>
    <t>计算机网络与通信</t>
  </si>
  <si>
    <t>周四第8,9节{第1-16周}</t>
  </si>
  <si>
    <t>(2016-2017-2)-12002190-03671-1</t>
  </si>
  <si>
    <t>12000800</t>
  </si>
  <si>
    <t>虚拟仪器技术</t>
  </si>
  <si>
    <t>周二第3,4节{第1-16周}</t>
  </si>
  <si>
    <t>(2016-2017-2)-12000800-05044-1</t>
  </si>
  <si>
    <t>12000830</t>
  </si>
  <si>
    <t>智能控制</t>
  </si>
  <si>
    <t>2014级智能科学与技术,2014级测控技术与仪器</t>
  </si>
  <si>
    <t>(2016-2017-2)-12000830-06710-1</t>
  </si>
  <si>
    <t>李瑞祥/袁明辉</t>
  </si>
  <si>
    <t>2015级电子电气信息类</t>
  </si>
  <si>
    <t>(2016-2017-2)-12101440-07368-4</t>
  </si>
  <si>
    <t>(2016-2017-2)-12101160-05472-1</t>
  </si>
  <si>
    <t>12000370</t>
  </si>
  <si>
    <t>光学信息技术</t>
  </si>
  <si>
    <t>周二第1,2节{第1-16周}</t>
  </si>
  <si>
    <t>(2016-2017-2)-12000370-06636-1</t>
  </si>
  <si>
    <t>12000131</t>
  </si>
  <si>
    <t>传感器技术A</t>
  </si>
  <si>
    <t>(2016-2017-2)-12000131-06019-1</t>
  </si>
  <si>
    <t>12000581</t>
  </si>
  <si>
    <t>数字图像处理(英)</t>
  </si>
  <si>
    <t>(2016-2017-2)-12000581-05769-1</t>
  </si>
  <si>
    <t>12001480</t>
  </si>
  <si>
    <t>自然语言理解</t>
  </si>
  <si>
    <t>周三第3,4,5节{第1-16周}</t>
  </si>
  <si>
    <t>(2016-2017-2)-12001480-05127-1</t>
  </si>
  <si>
    <t>12000160</t>
  </si>
  <si>
    <t>电磁场理论</t>
  </si>
  <si>
    <t>2015级计算机类</t>
  </si>
  <si>
    <t>(2016-2017-2)-12000160-05656-1</t>
  </si>
  <si>
    <t>(2016-2017-2)-12001310-04073-1</t>
  </si>
  <si>
    <t>12100680</t>
  </si>
  <si>
    <t>网络运行与维护综合训练</t>
  </si>
  <si>
    <t>副教授,讲师</t>
  </si>
  <si>
    <t>周一第1,2节{第19-21周};周一第3,4节{第19-21周};周五第6,7节{第19-21周};周五第8,9节{第19-21周}</t>
  </si>
  <si>
    <t>一教416;一教416;一教416;一教416</t>
  </si>
  <si>
    <t>(2016-2017-2)-12100680-01746-1</t>
  </si>
  <si>
    <t>(2016-2017-2)-12000160-05794-1</t>
  </si>
  <si>
    <t>06671</t>
  </si>
  <si>
    <t>冯吉军</t>
  </si>
  <si>
    <t>(2016-2017-2)-12000320-06671-1</t>
  </si>
  <si>
    <t>12000410</t>
  </si>
  <si>
    <t>激光原理及应用</t>
  </si>
  <si>
    <t>周三第3,4节{第1-16周}</t>
  </si>
  <si>
    <t>(2016-2017-2)-12000410-05839-1</t>
  </si>
  <si>
    <t>12002420</t>
  </si>
  <si>
    <t>系统的计算机仿真技术</t>
  </si>
  <si>
    <t>周一第6,7节{第1-16周}</t>
  </si>
  <si>
    <t>(2016-2017-2)-12002420-06498-1</t>
  </si>
  <si>
    <t>12002440</t>
  </si>
  <si>
    <t>运筹学与最优化</t>
  </si>
  <si>
    <t>06553</t>
  </si>
  <si>
    <t>张伟</t>
  </si>
  <si>
    <t>周三第6,7节{第2-16周|双周};周五第1,2节{第1-16周}</t>
  </si>
  <si>
    <t>一教417;一教417</t>
  </si>
  <si>
    <t>(2016-2017-2)-12002440-06204-1</t>
  </si>
  <si>
    <t>(2016-2017-2)-12850010-05185-1</t>
  </si>
  <si>
    <t>12002530</t>
  </si>
  <si>
    <t>工业现场总线</t>
  </si>
  <si>
    <t>05123</t>
  </si>
  <si>
    <t>周美娇</t>
  </si>
  <si>
    <t>周一第3,4,5节{第1-16周}</t>
  </si>
  <si>
    <t>(2016-2017-2)-12002530-05123-1</t>
  </si>
  <si>
    <t>12000280</t>
  </si>
  <si>
    <t>光电检测技术</t>
  </si>
  <si>
    <t>(2016-2017-2)-12000280-06657-1</t>
  </si>
  <si>
    <t>12002460</t>
  </si>
  <si>
    <t>现场总线技术</t>
  </si>
  <si>
    <t>05527</t>
  </si>
  <si>
    <t>丁学明</t>
  </si>
  <si>
    <t>(2016-2017-2)-12002460-05984-1</t>
  </si>
  <si>
    <t>12100760</t>
  </si>
  <si>
    <t>Computer Programming Lab with C (C语言编程实验)</t>
  </si>
  <si>
    <t>(2016-2017-2)-12100760-05956-1</t>
  </si>
  <si>
    <t>(2016-2017-2)-12000020-06240-1</t>
  </si>
  <si>
    <t>12001890</t>
  </si>
  <si>
    <t>网络工程</t>
  </si>
  <si>
    <t>(2016-2017-2)-12001890-01746-1</t>
  </si>
  <si>
    <t>12001900</t>
  </si>
  <si>
    <t>网络管理</t>
  </si>
  <si>
    <t>(2016-2017-2)-12001900-06417-1</t>
  </si>
  <si>
    <t>12100690</t>
  </si>
  <si>
    <t>单片机原理课程设计</t>
  </si>
  <si>
    <t>周一第1,2节{第19-20周};周一第3,4节{第19-20周};周五第6,7节{第19-20周};周五第8,9节{第19-20周}</t>
  </si>
  <si>
    <t>一教239;一教239;一教239;一教239</t>
  </si>
  <si>
    <t>(2016-2017-2)-12100690-05392-4</t>
  </si>
  <si>
    <t>12001880</t>
  </si>
  <si>
    <t>网络安全</t>
  </si>
  <si>
    <t>(2016-2017-2)-12001880-05956-1</t>
  </si>
  <si>
    <t>12101290</t>
  </si>
  <si>
    <t>C语言课程设计(英)</t>
  </si>
  <si>
    <t>06624</t>
  </si>
  <si>
    <t>文静</t>
  </si>
  <si>
    <t>一教227;一教227;一教227;一教227</t>
  </si>
  <si>
    <t>(2016-2017-2)-12101290-06624-1</t>
  </si>
  <si>
    <t>03170</t>
  </si>
  <si>
    <t>戴曙光</t>
  </si>
  <si>
    <t>(2016-2017-2)-12000020-03170-1</t>
  </si>
  <si>
    <t>12002850</t>
  </si>
  <si>
    <t>半导体材料</t>
  </si>
  <si>
    <t>06400</t>
  </si>
  <si>
    <t>张玲</t>
  </si>
  <si>
    <t>(2016-2017-2)-12002850-06400-1</t>
  </si>
  <si>
    <t>(2016-2017-2)-12000090-05723-1</t>
  </si>
  <si>
    <t>12002940</t>
  </si>
  <si>
    <t>单片机原理</t>
  </si>
  <si>
    <t>三教205;三教205</t>
  </si>
  <si>
    <t>(2016-2017-2)-12002940-02213-1</t>
  </si>
  <si>
    <t>12002790</t>
  </si>
  <si>
    <t>德语Ⅱ</t>
  </si>
  <si>
    <t>05890</t>
  </si>
  <si>
    <t>欧民辉</t>
  </si>
  <si>
    <t>经济学博士</t>
  </si>
  <si>
    <t>周四第3,4节{第1-16周};周四第6,7节{第1-16周}</t>
  </si>
  <si>
    <t>2016级光电信息科学与工程(中德合作),2015级光电信息科学与工程(中德合作)</t>
  </si>
  <si>
    <t>(2016-2017-2)-12002790-05890-1</t>
  </si>
  <si>
    <t>12000190</t>
  </si>
  <si>
    <t>多媒体通信</t>
  </si>
  <si>
    <t>(2016-2017-2)-12000190-05868-1</t>
  </si>
  <si>
    <t>12850170</t>
  </si>
  <si>
    <t>光电创新设计与实践</t>
  </si>
  <si>
    <t>(2016-2017-2)-12850170-05782-1</t>
  </si>
  <si>
    <t>12100410</t>
  </si>
  <si>
    <t>机器视觉综合实践</t>
  </si>
  <si>
    <t>周一第1,2节{第20-20周|双周};周一第3,4节{第20-20周|双周};周五第6,7节{第20-20周|双周};周五第8,9节{第20-20周|双周}</t>
  </si>
  <si>
    <t>一教413;一教413;一教413;一教413</t>
  </si>
  <si>
    <t>(2016-2017-2)-12100410-03938-1</t>
  </si>
  <si>
    <t>12100570</t>
  </si>
  <si>
    <t>计算机网络实验</t>
  </si>
  <si>
    <t>杨艳梅/彭敦陆</t>
  </si>
  <si>
    <t>(2016-2017-2)-12100570-05826-3</t>
  </si>
  <si>
    <t>12101450</t>
  </si>
  <si>
    <t>物理光学实验</t>
  </si>
  <si>
    <t>方宝英/冯吉军</t>
  </si>
  <si>
    <t>2015级计算机科学与技术,2015级测控技术与仪器</t>
  </si>
  <si>
    <t>(2016-2017-2)-12101450-05911-1</t>
  </si>
  <si>
    <t>12100260</t>
  </si>
  <si>
    <t>专业课程设计</t>
  </si>
  <si>
    <t>三教108;三教108;三教108;三教108</t>
  </si>
  <si>
    <t>(2016-2017-2)-12100260-05190-1</t>
  </si>
  <si>
    <t>(2016-2017-2)-12001270-06231-1</t>
  </si>
  <si>
    <t>(2016-2017-2)-12001270-06084-1</t>
  </si>
  <si>
    <t>(2016-2017-2)-12101090-06710-1</t>
  </si>
  <si>
    <t>12001940</t>
  </si>
  <si>
    <t>高电压工程</t>
  </si>
  <si>
    <t>06309</t>
  </si>
  <si>
    <t>饶俊峰</t>
  </si>
  <si>
    <t>周二第1,2节{第1-16周};周四第6,7节{第1-15周|单周}</t>
  </si>
  <si>
    <t>(2016-2017-2)-12001940-06309-1</t>
  </si>
  <si>
    <t>12000420</t>
  </si>
  <si>
    <t>集成电路制造技术(英)</t>
  </si>
  <si>
    <t>(2016-2017-2)-12000420-06052-1</t>
  </si>
  <si>
    <t>12850260</t>
  </si>
  <si>
    <t>企业创新实践</t>
  </si>
  <si>
    <t>(2016-2017-2)-12850260-05509-1</t>
  </si>
  <si>
    <t>12002930</t>
  </si>
  <si>
    <t>物理光学A</t>
  </si>
  <si>
    <t>(2016-2017-2)-12002930-06671-1</t>
  </si>
  <si>
    <t>05200</t>
  </si>
  <si>
    <t>金晅宏</t>
  </si>
  <si>
    <t>(2016-2017-2)-12000800-05200-1</t>
  </si>
  <si>
    <t>12100420</t>
  </si>
  <si>
    <t>智能检测综合实践</t>
  </si>
  <si>
    <t>03348</t>
  </si>
  <si>
    <t>蒋念平</t>
  </si>
  <si>
    <t>周一第1,2节{第19-19周|单周};周一第3,4节{第19-19周|单周};周五第6,7节{第19-19周|单周};周五第8,9节{第19-19周|单周}</t>
  </si>
  <si>
    <t>(2016-2017-2)-12100420-03348-1</t>
  </si>
  <si>
    <t>12101080</t>
  </si>
  <si>
    <t>智能信息处理实验</t>
  </si>
  <si>
    <t>(2016-2017-2)-12101080-05326-1</t>
  </si>
  <si>
    <t>12101340</t>
  </si>
  <si>
    <t>单片机课程设计(英)</t>
  </si>
  <si>
    <t>一教446;一教446;一教446;一教446</t>
  </si>
  <si>
    <t>2015级光电信息科学与工程(中德合作)</t>
  </si>
  <si>
    <t>(2016-2017-2)-12101340-03819-1</t>
  </si>
  <si>
    <t>12001440</t>
  </si>
  <si>
    <t>机器视觉技术及应用</t>
  </si>
  <si>
    <t>工学博士,博士</t>
  </si>
  <si>
    <t>(2016-2017-2)-12001440-03938-1</t>
  </si>
  <si>
    <t>12000520</t>
  </si>
  <si>
    <t>05216</t>
  </si>
  <si>
    <t>唐春晖</t>
  </si>
  <si>
    <t>2014级计算机科学与技术(计算机工程),2014级电子科学与技术</t>
  </si>
  <si>
    <t>(2016-2017-2)-12000520-06101-1</t>
  </si>
  <si>
    <t>12001450</t>
  </si>
  <si>
    <t>智能信息处理</t>
  </si>
  <si>
    <t>(2016-2017-2)-12001450-05326-1</t>
  </si>
  <si>
    <t>一教312</t>
  </si>
  <si>
    <t>2014级光电信息科学与工程(卓越班),2014级光电信息科学与工程</t>
  </si>
  <si>
    <t>(2016-2017-2)-12000050-05703-1</t>
  </si>
  <si>
    <t>12002640</t>
  </si>
  <si>
    <t>单片机原理(英)</t>
  </si>
  <si>
    <t>周二第3,4节{第1-16周};周四第1,2节{第1-16周}</t>
  </si>
  <si>
    <t>一教437;一教437</t>
  </si>
  <si>
    <t>(2016-2017-2)-12002640-03819-1</t>
  </si>
  <si>
    <t>12850270</t>
  </si>
  <si>
    <t>电子创新实践</t>
  </si>
  <si>
    <t>(2016-2017-2)-12850270-05723-1</t>
  </si>
  <si>
    <t>12850140</t>
  </si>
  <si>
    <t>光学设计实践</t>
  </si>
  <si>
    <t>教授,副教授</t>
  </si>
  <si>
    <t>(2016-2017-2)-12850140-02156-1</t>
  </si>
  <si>
    <t>12002630</t>
  </si>
  <si>
    <t>数字电路(英)</t>
  </si>
  <si>
    <t>09060</t>
  </si>
  <si>
    <t>忻尚芝</t>
  </si>
  <si>
    <t>周一第3,4节{第1-16周};周三第8,9节{第1-16周}</t>
  </si>
  <si>
    <t>三教203;三教203</t>
  </si>
  <si>
    <t>(2016-2017-2)-12002630-09060-1</t>
  </si>
  <si>
    <t>12002280</t>
  </si>
  <si>
    <t>信息安全概论</t>
  </si>
  <si>
    <t>(2016-2017-2)-12002280-06273-1</t>
  </si>
  <si>
    <t>12001430</t>
  </si>
  <si>
    <t>智能检测技术与系统</t>
  </si>
  <si>
    <t>(2016-2017-2)-12001430-03348-1</t>
  </si>
  <si>
    <t>12004000</t>
  </si>
  <si>
    <t>固体物理Ⅰ(英)A</t>
  </si>
  <si>
    <t>周五第6,7节{第1-16周};周五第8节{第1-16周}</t>
  </si>
  <si>
    <t>(2016-2017-2)-12004000-06400-1</t>
  </si>
  <si>
    <t>12000400</t>
  </si>
  <si>
    <t>机器人测控技术</t>
  </si>
  <si>
    <t>(2016-2017-2)-12000400-05347-1</t>
  </si>
  <si>
    <t>2015级食品科学与工程类</t>
  </si>
  <si>
    <t>(2016-2017-2)-12002070-00846-1</t>
  </si>
  <si>
    <t>12004010</t>
  </si>
  <si>
    <t>物理光学(英)A</t>
  </si>
  <si>
    <t>(2016-2017-2)-12004010-08760-1</t>
  </si>
  <si>
    <t>(2016-2017-2)-12101450-05911-4</t>
  </si>
  <si>
    <t>周一第8,9节{第1-16周};周三第6,7节{第1-16周}</t>
  </si>
  <si>
    <t>一教412;一教412</t>
  </si>
  <si>
    <t>(2016-2017-2)-12002790-06206-1</t>
  </si>
  <si>
    <t>(2016-2017-2)-12000370-05235-1</t>
  </si>
  <si>
    <t>05212</t>
  </si>
  <si>
    <t>简献忠</t>
  </si>
  <si>
    <t>(2016-2017-2)-12000520-05212-1</t>
  </si>
  <si>
    <t>12003990</t>
  </si>
  <si>
    <t>热力学(英)A</t>
  </si>
  <si>
    <t>(2016-2017-2)-12003990-06101-1</t>
  </si>
  <si>
    <t>05973</t>
  </si>
  <si>
    <t>曹民</t>
  </si>
  <si>
    <t>2014级光电信息科学与工程(卓越班),2014级自动化</t>
  </si>
  <si>
    <t>(2016-2017-2)-12000800-05973-1</t>
  </si>
  <si>
    <t>(2016-2017-2)-12000800-04331-1</t>
  </si>
  <si>
    <t>12001300</t>
  </si>
  <si>
    <t>电力系统自动化</t>
  </si>
  <si>
    <t>(2016-2017-2)-12001300-05154-1</t>
  </si>
  <si>
    <t>12100130</t>
  </si>
  <si>
    <t>光电检测实验</t>
  </si>
  <si>
    <t>(2016-2017-2)-12100130-06671-1</t>
  </si>
  <si>
    <t>06194</t>
  </si>
  <si>
    <t>洪瑞金</t>
  </si>
  <si>
    <t>(2016-2017-2)-12000890-06194-1</t>
  </si>
  <si>
    <t>12002320</t>
  </si>
  <si>
    <t>软件过程管理</t>
  </si>
  <si>
    <t>2014级计算机科学与技术(软件工程)</t>
  </si>
  <si>
    <t>(2016-2017-2)-12002320-05155-1</t>
  </si>
  <si>
    <t>06839</t>
  </si>
  <si>
    <t>李敏</t>
  </si>
  <si>
    <t>(2016-2017-2)-12002930-06400-1</t>
  </si>
  <si>
    <t>2015级计算机类,2015级电子电气信息类</t>
  </si>
  <si>
    <t>(2016-2017-2)-12002930-06152-1</t>
  </si>
  <si>
    <t>方宝英/贾宏志</t>
  </si>
  <si>
    <t>2015级自动化,2015级电气工程及其自动化</t>
  </si>
  <si>
    <t>(2016-2017-2)-12101450-05911-2</t>
  </si>
  <si>
    <t>方宝英/李敏</t>
  </si>
  <si>
    <t>(2016-2017-2)-12101450-05911-3</t>
  </si>
  <si>
    <t>一教205</t>
  </si>
  <si>
    <t>(2016-2017-2)-12002070-05456-2</t>
  </si>
  <si>
    <t>(2016-2017-2)-12002930-05190-1</t>
  </si>
  <si>
    <t>12003980</t>
  </si>
  <si>
    <t>信号与系统(英)A</t>
  </si>
  <si>
    <t>(2016-2017-2)-12003980-05044-1</t>
  </si>
  <si>
    <t>12100050</t>
  </si>
  <si>
    <t>测控技术系列实验</t>
  </si>
  <si>
    <t>(2016-2017-2)-12100050-05451-1</t>
  </si>
  <si>
    <t>03494</t>
  </si>
  <si>
    <t>施展</t>
  </si>
  <si>
    <t>(2016-2017-2)-12000131-03494-1</t>
  </si>
  <si>
    <t>12101430</t>
  </si>
  <si>
    <t>传感器原理实验</t>
  </si>
  <si>
    <t>蒋明琴/施展</t>
  </si>
  <si>
    <t>(2016-2017-2)-12101430-04095-2</t>
  </si>
  <si>
    <t>一教446;一教446</t>
  </si>
  <si>
    <t>(2016-2017-2)-12002940-05794-1</t>
  </si>
  <si>
    <t>12101190</t>
  </si>
  <si>
    <t>计算机控制系统实验</t>
  </si>
  <si>
    <t>(2016-2017-2)-12101190-05472-1</t>
  </si>
  <si>
    <t>12002520</t>
  </si>
  <si>
    <t>可编程控制器</t>
  </si>
  <si>
    <t>(2016-2017-2)-12002520-01805-1</t>
  </si>
  <si>
    <t>12101250</t>
  </si>
  <si>
    <t>可编程控制器课程设计</t>
  </si>
  <si>
    <t>一教425;一教425;一教425;一教425</t>
  </si>
  <si>
    <t>(2016-2017-2)-12101250-01805-1</t>
  </si>
  <si>
    <t>12000733</t>
  </si>
  <si>
    <t>信号与系统(双语)</t>
  </si>
  <si>
    <t>(2016-2017-2)-12000733-05044-1</t>
  </si>
  <si>
    <t>12100370</t>
  </si>
  <si>
    <t>专业创新设计与实训</t>
  </si>
  <si>
    <t>(2016-2017-2)-12100370-03808-1</t>
  </si>
  <si>
    <t>一教405</t>
  </si>
  <si>
    <t>(2016-2017-2)-12000020-03797-1</t>
  </si>
  <si>
    <t>一教232;一教232;一教232;一教232</t>
  </si>
  <si>
    <t>(2016-2017-2)-12100690-05392-11</t>
  </si>
  <si>
    <t>12001070</t>
  </si>
  <si>
    <t>过程控制系统及装置</t>
  </si>
  <si>
    <t>(2016-2017-2)-12001070-05451-1</t>
  </si>
  <si>
    <t>(2016-2017-2)-12000520-07368-1</t>
  </si>
  <si>
    <t>12101030</t>
  </si>
  <si>
    <t>数据结构课程设计</t>
  </si>
  <si>
    <t>苏华峰/胡德敏</t>
  </si>
  <si>
    <t>一教417;一教417;一教417;一教417</t>
  </si>
  <si>
    <t>2015级测控技术与仪器,2015级电子电气信息类,2015级计算机科学与技术</t>
  </si>
  <si>
    <t>(2016-2017-2)-12101030-03984-1</t>
  </si>
  <si>
    <t>12100700</t>
  </si>
  <si>
    <t>单片机原理实验</t>
  </si>
  <si>
    <t>郭立/陈麟</t>
  </si>
  <si>
    <t>(2016-2017-2)-12100700-05392-9</t>
  </si>
  <si>
    <t>12002430</t>
  </si>
  <si>
    <t>供电技术</t>
  </si>
  <si>
    <t>05679</t>
  </si>
  <si>
    <t>(2016-2017-2)-12002430-05679-1</t>
  </si>
  <si>
    <t>(2016-2017-2)-12000020-05200-1</t>
  </si>
  <si>
    <t>12001200</t>
  </si>
  <si>
    <t>JavaWeb应用开发技术</t>
  </si>
  <si>
    <t>(2016-2017-2)-12001200-05920-1</t>
  </si>
  <si>
    <t>周二第3,4节{第1-16周};周四第6,7节{第2-16周|双周}</t>
  </si>
  <si>
    <t>(2016-2017-2)-12001940-06309-2</t>
  </si>
  <si>
    <t>(2016-2017-2)-12100130-06159-1</t>
  </si>
  <si>
    <t>12002510</t>
  </si>
  <si>
    <t>面向对象程序设计</t>
  </si>
  <si>
    <t>周一第6,7节{第1-16周};周三第8,9节{第1-16周}</t>
  </si>
  <si>
    <t>申二教109;申二教109</t>
  </si>
  <si>
    <t>(2016-2017-2)-12002510-05132-1</t>
  </si>
  <si>
    <t>12850060</t>
  </si>
  <si>
    <t>企业高级IT应用技术</t>
  </si>
  <si>
    <t>周二第10,11,12节{第1-16周}</t>
  </si>
  <si>
    <t>(2016-2017-2)-12850060-05621-1</t>
  </si>
  <si>
    <t>一教344</t>
  </si>
  <si>
    <t>2015级生物医学工程类</t>
  </si>
  <si>
    <t>(2016-2017-2)-12002070-05459-1</t>
  </si>
  <si>
    <t>(2016-2017-2)-12002420-06498-2</t>
  </si>
  <si>
    <t>12100240</t>
  </si>
  <si>
    <t>信号与系统实验</t>
  </si>
  <si>
    <t>李瑞祥/许维东</t>
  </si>
  <si>
    <t>(2016-2017-2)-12100240-07368-7</t>
  </si>
  <si>
    <t>蒋明琴/应捷</t>
  </si>
  <si>
    <t>2015级测控技术与仪器,2015级自动化,2015级电气工程及其自动化,2015级计算机科学与技术</t>
  </si>
  <si>
    <t>(2016-2017-2)-12101430-04095-1</t>
  </si>
  <si>
    <t>郭立/张幸</t>
  </si>
  <si>
    <t>(2016-2017-2)-12100700-05392-5</t>
  </si>
  <si>
    <t>(2016-2017-2)-12002430-05679-2</t>
  </si>
  <si>
    <t>(2016-2017-2)-12100130-06620-1</t>
  </si>
  <si>
    <t>(2016-2017-2)-12001200-03672-1</t>
  </si>
  <si>
    <t>2015级测控技术与仪器,2015级电气工程及其自动化,2015级计算机科学与技术</t>
  </si>
  <si>
    <t>(2016-2017-2)-12000131-03867-1</t>
  </si>
  <si>
    <t>12100750</t>
  </si>
  <si>
    <t>通信工程专业课程设计</t>
  </si>
  <si>
    <t>一教412;一教412;一教412;一教412</t>
  </si>
  <si>
    <t>(2016-2017-2)-12100750-05868-1</t>
  </si>
  <si>
    <t>一教233;一教233;一教233;一教233</t>
  </si>
  <si>
    <t>(2016-2017-2)-12100690-05392-2</t>
  </si>
  <si>
    <t>08749</t>
  </si>
  <si>
    <t>杨康文</t>
  </si>
  <si>
    <t>(2016-2017-2)-12000410-08749-1</t>
  </si>
  <si>
    <t>12002610</t>
  </si>
  <si>
    <t>电路原理(英)</t>
  </si>
  <si>
    <t>周二第3,4节{第1-16周};周四第8,9节{第1-16周}</t>
  </si>
  <si>
    <t>(2016-2017-2)-12002610-05154-1</t>
  </si>
  <si>
    <t>12100290</t>
  </si>
  <si>
    <t>通信网络实验</t>
  </si>
  <si>
    <t>(2016-2017-2)-12100290-05664-1</t>
  </si>
  <si>
    <t>(2016-2017-2)-12002940-06607-1</t>
  </si>
  <si>
    <t>(2016-2017-2)-12001300-04073-1</t>
  </si>
  <si>
    <t>12100280</t>
  </si>
  <si>
    <t>通信原理实验</t>
  </si>
  <si>
    <t>(2016-2017-2)-12100280-05906-1</t>
  </si>
  <si>
    <t>李瑞祥/侯俊</t>
  </si>
  <si>
    <t>(2016-2017-2)-12100240-07368-8</t>
  </si>
  <si>
    <t>(2016-2017-2)-12002000-04100-2</t>
  </si>
  <si>
    <t>(2016-2017-2)-12100700-05392-8</t>
  </si>
  <si>
    <t>06243</t>
  </si>
  <si>
    <t>孙伟卿</t>
  </si>
  <si>
    <t>(2016-2017-2)-12001300-06243-1</t>
  </si>
  <si>
    <t>12001780</t>
  </si>
  <si>
    <t>2015级计算机类,2015级自动化</t>
  </si>
  <si>
    <t>(2016-2017-2)-12001780-03861-1</t>
  </si>
  <si>
    <t>12000620</t>
  </si>
  <si>
    <t>通信电子线路</t>
  </si>
  <si>
    <t>(2016-2017-2)-12000620-05418-1</t>
  </si>
  <si>
    <t>12002140</t>
  </si>
  <si>
    <t>通信网络基础</t>
  </si>
  <si>
    <t>三教305</t>
  </si>
  <si>
    <t>(2016-2017-2)-12002140-05664-1</t>
  </si>
  <si>
    <t>李瑞祥/盛斌</t>
  </si>
  <si>
    <t>(2016-2017-2)-12100240-07368-3</t>
  </si>
  <si>
    <t>12000451</t>
  </si>
  <si>
    <t>PLC技术及电气控制A</t>
  </si>
  <si>
    <t>(2016-2017-2)-12000451-05221-1</t>
  </si>
  <si>
    <t>12002250</t>
  </si>
  <si>
    <t>软件协同设计</t>
  </si>
  <si>
    <t>(2016-2017-2)-12002250-05307-1</t>
  </si>
  <si>
    <t>李瑞祥/焦新兵</t>
  </si>
  <si>
    <t>(2016-2017-2)-12100240-07368-11</t>
  </si>
  <si>
    <t>李瑞祥/唐春晖</t>
  </si>
  <si>
    <t>(2016-2017-2)-12100240-07368-2</t>
  </si>
  <si>
    <t>李瑞祥/李筠</t>
  </si>
  <si>
    <t>(2016-2017-2)-12100240-07368-9</t>
  </si>
  <si>
    <t>12100300</t>
  </si>
  <si>
    <t>自动控制原理实验</t>
  </si>
  <si>
    <t>熊晓君/陈玮/李菲菲</t>
  </si>
  <si>
    <t>讲师,副教授,教授</t>
  </si>
  <si>
    <t>大学本科,研究生,研究生</t>
  </si>
  <si>
    <t>工程硕士,硕士,博士</t>
  </si>
  <si>
    <t>(2016-2017-2)-12100300-05085-5</t>
  </si>
  <si>
    <t>郭立/施伟斌</t>
  </si>
  <si>
    <t>(2016-2017-2)-12100700-05392-10</t>
  </si>
  <si>
    <t>郭立/肖儿良</t>
  </si>
  <si>
    <t>(2016-2017-2)-12100700-05392-2</t>
  </si>
  <si>
    <t>12000540</t>
  </si>
  <si>
    <t>人工智能</t>
  </si>
  <si>
    <t>(2016-2017-2)-12000540-06145-1</t>
  </si>
  <si>
    <t>12101100</t>
  </si>
  <si>
    <t>软件协同设计课程设计</t>
  </si>
  <si>
    <t>三教219;三教219;三教219;三教219</t>
  </si>
  <si>
    <t>(2016-2017-2)-12101100-05307-1</t>
  </si>
  <si>
    <t>06876</t>
  </si>
  <si>
    <t>韦晓孝</t>
  </si>
  <si>
    <t>2015级制药工程</t>
  </si>
  <si>
    <t>(2016-2017-2)-12002070-06728-1</t>
  </si>
  <si>
    <t>李瑞祥/陈青</t>
  </si>
  <si>
    <t>(2016-2017-2)-12100240-07368-10</t>
  </si>
  <si>
    <t>12850110</t>
  </si>
  <si>
    <t>虚拟桌面运维</t>
  </si>
  <si>
    <t>周四第10,11,12节{第1-11周}</t>
  </si>
  <si>
    <t>(2016-2017-2)-12850110-01746-2</t>
  </si>
  <si>
    <t>周二第10,11,12节{第4-16周}</t>
  </si>
  <si>
    <t>一教450</t>
  </si>
  <si>
    <t>2016级</t>
  </si>
  <si>
    <t>(2016-2017-2)-12002100-03769-1</t>
  </si>
  <si>
    <t>(2016-2017-2)-12000410-05922-1</t>
  </si>
  <si>
    <t>申二教101;申二教101</t>
  </si>
  <si>
    <t>2016级电气工程及其自动化,2016级测控技术与仪器</t>
  </si>
  <si>
    <t>(2016-2017-2)-12002510-05920-1</t>
  </si>
  <si>
    <t>(2016-2017-2)-12100240-07368-6</t>
  </si>
  <si>
    <t>12000862</t>
  </si>
  <si>
    <t>自动控制原理</t>
  </si>
  <si>
    <t>(2016-2017-2)-12000862-05892-1</t>
  </si>
  <si>
    <t>熊晓君/张伟</t>
  </si>
  <si>
    <t>(2016-2017-2)-12100300-05085-4</t>
  </si>
  <si>
    <t>周一第1,2节{第1-16周};周三第6,7节{第1-16周}</t>
  </si>
  <si>
    <t>申二教210;申二教210</t>
  </si>
  <si>
    <t>(2016-2017-2)-12002510-05155-1</t>
  </si>
  <si>
    <t>(2016-2017-2)-12002940-03808-1</t>
  </si>
  <si>
    <t>(2016-2017-2)-12002400-05471-1</t>
  </si>
  <si>
    <t>(2016-2017-2)-12001070-05765-1</t>
  </si>
  <si>
    <t>12101200</t>
  </si>
  <si>
    <t>过程控制系统实验</t>
  </si>
  <si>
    <t>(2016-2017-2)-12101200-05765-1</t>
  </si>
  <si>
    <t>(2016-2017-2)-12001780-06395-1</t>
  </si>
  <si>
    <t>12100190</t>
  </si>
  <si>
    <t>控制系统CAD(MATLAB)</t>
  </si>
  <si>
    <t>一教337;一教337;一教337;一教337</t>
  </si>
  <si>
    <t>(2016-2017-2)-12100190-06553-1</t>
  </si>
  <si>
    <t>(2016-2017-2)-12002510-05132-2</t>
  </si>
  <si>
    <t>三教217;三教217;三教217;三教217</t>
  </si>
  <si>
    <t>(2016-2017-2)-12101100-05155-1</t>
  </si>
  <si>
    <t>熊晓君/王朝立</t>
  </si>
  <si>
    <t>(2016-2017-2)-12100300-05085-3</t>
  </si>
  <si>
    <t>05379</t>
  </si>
  <si>
    <t>杨海马</t>
  </si>
  <si>
    <t>(2016-2017-2)-12000520-05379-1</t>
  </si>
  <si>
    <t>(2016-2017-2)-12002250-05089-1</t>
  </si>
  <si>
    <t>周二第3,4,5节{第1-16周}</t>
  </si>
  <si>
    <t>(2016-2017-2)-12002070-00846-2</t>
  </si>
  <si>
    <t>05658</t>
  </si>
  <si>
    <t>尚丽辉</t>
  </si>
  <si>
    <t>(2016-2017-2)-12000862-05658-1</t>
  </si>
  <si>
    <t>(2016-2017-2)-12000520-05628-1</t>
  </si>
  <si>
    <t>苏华峰/曹春萍</t>
  </si>
  <si>
    <t>硕士,经济学硕士</t>
  </si>
  <si>
    <t>一教436;一教436;一教436;一教436</t>
  </si>
  <si>
    <t>(2016-2017-2)-12101030-03984-2</t>
  </si>
  <si>
    <t>12101460</t>
  </si>
  <si>
    <t>计算机组成实验</t>
  </si>
  <si>
    <t>00844</t>
  </si>
  <si>
    <t>朱孙华/邵清</t>
  </si>
  <si>
    <t>(2016-2017-2)-12101460-00844-3</t>
  </si>
  <si>
    <t>12002060</t>
  </si>
  <si>
    <t>一教146</t>
  </si>
  <si>
    <t>(2016-2017-2)-12002060-06618-1</t>
  </si>
  <si>
    <t>一教244</t>
  </si>
  <si>
    <t>(2016-2017-2)-12002070-06044-1</t>
  </si>
  <si>
    <t>06728</t>
  </si>
  <si>
    <t>田颖</t>
  </si>
  <si>
    <t>(2016-2017-2)-12002070-06728-2</t>
  </si>
  <si>
    <t>12000610</t>
  </si>
  <si>
    <t>数字移动通信</t>
  </si>
  <si>
    <t>(2016-2017-2)-12000610-05664-1</t>
  </si>
  <si>
    <t>(2016-2017-2)-12000451-03797-1</t>
  </si>
  <si>
    <t>朱孙华/韩韧</t>
  </si>
  <si>
    <t>(2016-2017-2)-12101460-00844-2</t>
  </si>
  <si>
    <t>朱孙华/邬春学</t>
  </si>
  <si>
    <t>(2016-2017-2)-12101460-00844-4</t>
  </si>
  <si>
    <t>(2016-2017-2)-12000862-06553-1</t>
  </si>
  <si>
    <t>熊晓君/尚丽辉</t>
  </si>
  <si>
    <t>(2016-2017-2)-12100300-05085-2</t>
  </si>
  <si>
    <t>12001420</t>
  </si>
  <si>
    <t>计算机控制系统(双语)</t>
  </si>
  <si>
    <t>(2016-2017-2)-12001420-05472-1</t>
  </si>
  <si>
    <t>12002950</t>
  </si>
  <si>
    <t>计算机组成</t>
  </si>
  <si>
    <t>(2016-2017-2)-12002950-03805-1</t>
  </si>
  <si>
    <t>一教437;一教437;一教437;一教437</t>
  </si>
  <si>
    <t>(2016-2017-2)-12101030-03984-3</t>
  </si>
  <si>
    <t>03424</t>
  </si>
  <si>
    <t>施伟斌</t>
  </si>
  <si>
    <t>三教207;三教207</t>
  </si>
  <si>
    <t>(2016-2017-2)-12002940-03424-1</t>
  </si>
  <si>
    <t>(2016-2017-2)-12002940-05379-1</t>
  </si>
  <si>
    <t>郭立/夏鲲</t>
  </si>
  <si>
    <t>(2016-2017-2)-12100700-05392-7</t>
  </si>
  <si>
    <t>郭立/左小五</t>
  </si>
  <si>
    <t>(2016-2017-2)-12100700-05392-1</t>
  </si>
  <si>
    <t>12101150</t>
  </si>
  <si>
    <t>电力电子与拖动系统实验</t>
  </si>
  <si>
    <t>(2016-2017-2)-12101150-05963-1</t>
  </si>
  <si>
    <t>05029</t>
  </si>
  <si>
    <t>马军山</t>
  </si>
  <si>
    <t>(2016-2017-2)-12000340-05029-1</t>
  </si>
  <si>
    <t>05529</t>
  </si>
  <si>
    <t>邬春学</t>
  </si>
  <si>
    <t>2015级电子电气信息类,2015级测控技术与仪器</t>
  </si>
  <si>
    <t>(2016-2017-2)-12002950-05529-1</t>
  </si>
  <si>
    <t>12000731</t>
  </si>
  <si>
    <t>信号与系统</t>
  </si>
  <si>
    <t>周一第1,2节{第1-16周};周三第6,7节{第1-15周|单周}</t>
  </si>
  <si>
    <t>(2016-2017-2)-12000731-05216-1</t>
  </si>
  <si>
    <t>(2016-2017-2)-12002940-05527-1</t>
  </si>
  <si>
    <t>夏鲲</t>
  </si>
  <si>
    <t>(2016-2017-2)-12002940-05695-1</t>
  </si>
  <si>
    <t>(2016-2017-2)-12002940-05880-1</t>
  </si>
  <si>
    <t>郭立/丁学明</t>
  </si>
  <si>
    <t>(2016-2017-2)-12100690-05392-6</t>
  </si>
  <si>
    <t>一教217;一教217;一教217;一教217</t>
  </si>
  <si>
    <t>(2016-2017-2)-12100690-05392-10</t>
  </si>
  <si>
    <t>(2016-2017-2)-12100700-05392-6</t>
  </si>
  <si>
    <t>郭立/孙国强</t>
  </si>
  <si>
    <t>(2016-2017-2)-12100700-05392-4</t>
  </si>
  <si>
    <t>郭立/杨海马</t>
  </si>
  <si>
    <t>(2016-2017-2)-12100700-05392-3</t>
  </si>
  <si>
    <t>(2016-2017-2)-12101160-05471-1</t>
  </si>
  <si>
    <t>2015级电子电气信息类,2015级电气工程及其自动化</t>
  </si>
  <si>
    <t>(2016-2017-2)-12001780-05916-1</t>
  </si>
  <si>
    <t>(2016-2017-2)-12002950-06422-1</t>
  </si>
  <si>
    <t>一教305</t>
  </si>
  <si>
    <t>(2016-2017-2)-12002070-04080-2</t>
  </si>
  <si>
    <t>(2016-2017-2)-12000731-05569-1</t>
  </si>
  <si>
    <t>05334</t>
  </si>
  <si>
    <t>王朝立</t>
  </si>
  <si>
    <t>(2016-2017-2)-12000862-05334-1</t>
  </si>
  <si>
    <t>(2016-2017-2)-12002940-01746-1</t>
  </si>
  <si>
    <t>(2016-2017-2)-12100690-05392-8</t>
  </si>
  <si>
    <t>一教244;一教244;一教244;一教244</t>
  </si>
  <si>
    <t>(2016-2017-2)-12100690-05392-3</t>
  </si>
  <si>
    <t>一教205;一教205;一教205;一教205</t>
  </si>
  <si>
    <t>(2016-2017-2)-12100690-05392-12</t>
  </si>
  <si>
    <t>05178</t>
  </si>
  <si>
    <t>李筠</t>
  </si>
  <si>
    <t>2015级计算机类,2015级测控技术与仪器</t>
  </si>
  <si>
    <t>(2016-2017-2)-12000731-05178-1</t>
  </si>
  <si>
    <t>(2016-2017-2)-12000340-06703-1</t>
  </si>
  <si>
    <t>(2016-2017-2)-12000731-06078-1</t>
  </si>
  <si>
    <t>06142</t>
  </si>
  <si>
    <t>盛斌</t>
  </si>
  <si>
    <t>(2016-2017-2)-12000731-06142-1</t>
  </si>
  <si>
    <t>(2016-2017-2)-12000862-02132-1</t>
  </si>
  <si>
    <t>一教236;一教236;一教236;一教236</t>
  </si>
  <si>
    <t>(2016-2017-2)-12100690-05392-5</t>
  </si>
  <si>
    <t>2015级测控技术与仪器,2015级自动化,2015级计算机科学与技术</t>
  </si>
  <si>
    <t>(2016-2017-2)-12000731-05769-1</t>
  </si>
  <si>
    <t>(2016-2017-2)-12100300-05085-1</t>
  </si>
  <si>
    <t>(2016-2017-2)-12101150-04073-1</t>
  </si>
  <si>
    <t>杨艳梅/裴颂文/陈世平</t>
  </si>
  <si>
    <t>实验师,副教授,教授</t>
  </si>
  <si>
    <t>研究生,研究生,研究生</t>
  </si>
  <si>
    <t>工学硕士,工学博士,博士</t>
  </si>
  <si>
    <t>(2016-2017-2)-12100570-05826-2</t>
  </si>
  <si>
    <t>(2016-2017-2)-12101160-06498-1</t>
  </si>
  <si>
    <t>(2016-2017-2)-12100570-05826-1</t>
  </si>
  <si>
    <t>(2016-2017-2)-12000731-03812-1</t>
  </si>
  <si>
    <t>12101420</t>
  </si>
  <si>
    <t>数据结构实验</t>
  </si>
  <si>
    <t>(2016-2017-2)-12101420-03984-1</t>
  </si>
  <si>
    <t>(2016-2017-2)-12850090-01746-1</t>
  </si>
  <si>
    <t>12810170</t>
  </si>
  <si>
    <t>Dream Weaver网页设计</t>
  </si>
  <si>
    <t>周三第10,11,12节{第1-11周}</t>
  </si>
  <si>
    <t>(2016-2017-2)-12810170-05671-3</t>
  </si>
  <si>
    <t>(2016-2017-2)-12002060-06201-1</t>
  </si>
  <si>
    <t>周二第8,9节{第1-16周};周四第3,4节{第1-16周}</t>
  </si>
  <si>
    <t>申一教208;申一教208</t>
  </si>
  <si>
    <t>(2016-2017-2)-12002050-04075-1</t>
  </si>
  <si>
    <t>申二教105;申二教105</t>
  </si>
  <si>
    <t>(2016-2017-2)-12002050-04078-1</t>
  </si>
  <si>
    <t>一教346</t>
  </si>
  <si>
    <t>(2016-2017-2)-12002070-05577-1</t>
  </si>
  <si>
    <t>(2016-2017-2)-12002070-05577-2</t>
  </si>
  <si>
    <t>综合楼B区305;综合楼B区305;综合楼B区305;综合楼B区305</t>
  </si>
  <si>
    <t>(2016-2017-2)-12100260-05200-1</t>
  </si>
  <si>
    <t>申二教310;申二教310</t>
  </si>
  <si>
    <t>(2016-2017-2)-12002050-03447-1</t>
  </si>
  <si>
    <t>(2016-2017-2)-12002070-05456-4</t>
  </si>
  <si>
    <t>(2016-2017-2)-12002070-04080-1</t>
  </si>
  <si>
    <t>(2016-2017-2)-12002070-05459-2</t>
  </si>
  <si>
    <t>12002330</t>
  </si>
  <si>
    <t>移动软件开发技术</t>
  </si>
  <si>
    <t>(2016-2017-2)-12002330-05621-1</t>
  </si>
  <si>
    <t>12100010</t>
  </si>
  <si>
    <t>DSP实验</t>
  </si>
  <si>
    <t>(2016-2017-2)-12100010-05200-1</t>
  </si>
  <si>
    <t>(2016-2017-2)-12000090-01744-1</t>
  </si>
  <si>
    <t>(2016-2017-2)-12100040-01744-1</t>
  </si>
  <si>
    <t>(2016-2017-2)-12002400-06498-1</t>
  </si>
  <si>
    <t>12002920</t>
  </si>
  <si>
    <t>数据结构</t>
  </si>
  <si>
    <t>(2016-2017-2)-12002920-03400-1</t>
  </si>
  <si>
    <t>一教246</t>
  </si>
  <si>
    <t>(2016-2017-2)-12002070-01817-1</t>
  </si>
  <si>
    <t>(2016-2017-2)-12002070-01817-2</t>
  </si>
  <si>
    <t>12000761</t>
  </si>
  <si>
    <t>信息工程网络(双语)</t>
  </si>
  <si>
    <t>周五第3,4节{第1-16周}</t>
  </si>
  <si>
    <t>(2016-2017-2)-12000761-05265-1</t>
  </si>
  <si>
    <t>一教201</t>
  </si>
  <si>
    <t>(2016-2017-2)-12002070-03447-1</t>
  </si>
  <si>
    <t>(2016-2017-2)-12002070-04080-3</t>
  </si>
  <si>
    <t>(2016-2017-2)-12002920-05089-1</t>
  </si>
  <si>
    <t>12101240</t>
  </si>
  <si>
    <t>面向对象程序设计实验</t>
  </si>
  <si>
    <t>苏华峰/张艳</t>
  </si>
  <si>
    <t>2016级电子电气信息类,2016级自动化</t>
  </si>
  <si>
    <t>(2016-2017-2)-12101240-03984-2</t>
  </si>
  <si>
    <t>12002290</t>
  </si>
  <si>
    <t>算法分析与设计</t>
  </si>
  <si>
    <t>(2016-2017-2)-12002290-05920-1</t>
  </si>
  <si>
    <t>12810100</t>
  </si>
  <si>
    <t>图像处理与创意设计</t>
  </si>
  <si>
    <t>周三第8,9节{第1-8周}</t>
  </si>
  <si>
    <t>(2016-2017-2)-12810100-09581-3</t>
  </si>
  <si>
    <t>06625</t>
  </si>
  <si>
    <t>丁德锐</t>
  </si>
  <si>
    <t>(2016-2017-2)-12002000-06625-1</t>
  </si>
  <si>
    <t>(2016-2017-2)-12002020-09581-4</t>
  </si>
  <si>
    <t>(2016-2017-2)-12002920-05155-1</t>
  </si>
  <si>
    <t>申一教402;申一教402</t>
  </si>
  <si>
    <t>(2016-2017-2)-12002050-04078-2</t>
  </si>
  <si>
    <t>12001120</t>
  </si>
  <si>
    <t>计算机导论</t>
  </si>
  <si>
    <t>周四第10,11,12节{第1-6周}</t>
  </si>
  <si>
    <t>(2016-2017-2)-12001120-06422-1</t>
  </si>
  <si>
    <t>(2016-2017-2)-12002000-05359-1</t>
  </si>
  <si>
    <t>申二教408</t>
  </si>
  <si>
    <t>(2016-2017-2)-12002000-06703-1</t>
  </si>
  <si>
    <t>(2016-2017-2)-12002000-05370-2</t>
  </si>
  <si>
    <t>三教216;三教216;三教216;三教216</t>
  </si>
  <si>
    <t>(2016-2017-2)-12100710-05671-1</t>
  </si>
  <si>
    <t>申一教302;申一教302</t>
  </si>
  <si>
    <t>(2016-2017-2)-12002050-03447-2</t>
  </si>
  <si>
    <t>(2016-2017-2)-12101420-00844-2</t>
  </si>
  <si>
    <t>申阶梯教室3</t>
  </si>
  <si>
    <t>(2016-2017-2)-12002000-03671-1</t>
  </si>
  <si>
    <t>(2016-2017-2)-12002000-03671-2</t>
  </si>
  <si>
    <t>(2016-2017-2)-12002000-03775-2</t>
  </si>
  <si>
    <t>(2016-2017-2)-12002000-06084-1</t>
  </si>
  <si>
    <t>(2016-2017-2)-12002000-06061-2</t>
  </si>
  <si>
    <t>申一教406</t>
  </si>
  <si>
    <t>(2016-2017-2)-12002000-06639-3</t>
  </si>
  <si>
    <t>(2016-2017-2)-12002000-05671-1</t>
  </si>
  <si>
    <t>(2016-2017-2)-12002000-05868-2</t>
  </si>
  <si>
    <t>05908</t>
  </si>
  <si>
    <t>魏国亮</t>
  </si>
  <si>
    <t>(2016-2017-2)-12002000-05908-1</t>
  </si>
  <si>
    <t>(2016-2017-2)-12002000-06624-1</t>
  </si>
  <si>
    <t>(2016-2017-2)-12002000-04100-1</t>
  </si>
  <si>
    <t>(2016-2017-2)-12002000-08749-1</t>
  </si>
  <si>
    <t>(2016-2017-2)-12002000-05370-1</t>
  </si>
  <si>
    <t>三教207;三教207;三教207;三教207</t>
  </si>
  <si>
    <t>(2016-2017-2)-12100710-04110-1</t>
  </si>
  <si>
    <t>(2016-2017-2)-12002000-09580-2</t>
  </si>
  <si>
    <t>(2016-2017-2)-12002000-06625-2</t>
  </si>
  <si>
    <t>(2016-2017-2)-12002000-03775-1</t>
  </si>
  <si>
    <t>周五第10,11,12节{第4-16周}</t>
  </si>
  <si>
    <t>三教317</t>
  </si>
  <si>
    <t>(2016-2017-2)-12002090-05963-2</t>
  </si>
  <si>
    <t>(2016-2017-2)-12002000-05066-1</t>
  </si>
  <si>
    <t>(2016-2017-2)-12002000-09580-1</t>
  </si>
  <si>
    <t>(2016-2017-2)-12002000-05671-2</t>
  </si>
  <si>
    <t>12810040</t>
  </si>
  <si>
    <t>动画制作与创意</t>
  </si>
  <si>
    <t>周二第8,9节{第1-8周}</t>
  </si>
  <si>
    <t>三教210</t>
  </si>
  <si>
    <t>(2016-2017-2)-12810040-09581-1</t>
  </si>
  <si>
    <t>(2016-2017-2)-12002060-06618-2</t>
  </si>
  <si>
    <t>(2016-2017-2)-12002060-06201-2</t>
  </si>
  <si>
    <t>(2016-2017-2)-12002920-02230-1</t>
  </si>
  <si>
    <t>申一教308;申一教308</t>
  </si>
  <si>
    <t>(2016-2017-2)-12002050-04075-2</t>
  </si>
  <si>
    <t>(2016-2017-2)-12002000-04110-1</t>
  </si>
  <si>
    <t>(2016-2017-2)-12002000-04110-2</t>
  </si>
  <si>
    <t>(2016-2017-2)-12002060-05456-1</t>
  </si>
  <si>
    <t>三教215;三教215;三教215;三教215</t>
  </si>
  <si>
    <t>(2016-2017-2)-12100710-05370-1</t>
  </si>
  <si>
    <t>12100200</t>
  </si>
  <si>
    <t>嵌入式系统实验</t>
  </si>
  <si>
    <t>2014级计算机科学与技术(计算机工程),2014级电子科学与技术,2014级光电信息科学与工程(卓越班),2014级光电信息科学与工程,2014级通信工</t>
  </si>
  <si>
    <t>(2016-2017-2)-12100200-00844-1</t>
  </si>
  <si>
    <t>(2016-2017-2)-12101420-00844-1</t>
  </si>
  <si>
    <t>12001160</t>
  </si>
  <si>
    <t>视频设计与制作</t>
  </si>
  <si>
    <t>周二第10,11,12节{第1-6周}</t>
  </si>
  <si>
    <t>(2016-2017-2)-12001160-09581-2</t>
  </si>
  <si>
    <t>三教213;三教213;三教213;三教213</t>
  </si>
  <si>
    <t>(2016-2017-2)-12100710-05359-1</t>
  </si>
  <si>
    <t>三教211;三教211;三教211;三教211</t>
  </si>
  <si>
    <t>(2016-2017-2)-12100710-04100-1</t>
  </si>
  <si>
    <t>12002840</t>
  </si>
  <si>
    <t>电子技术基础</t>
  </si>
  <si>
    <t>2015级机械设计制造及其自动化(国际工程)(中德合作),2014级机械设计制造及其自动化(中德合作)</t>
  </si>
  <si>
    <t>(2016-2017-2)-12002840-09060-1</t>
  </si>
  <si>
    <t>周三第6,7节{第1-16周};周三第8,9节{第1-16周}</t>
  </si>
  <si>
    <t>(2016-2017-2)-12002010-03408-3</t>
  </si>
  <si>
    <t>(2016-2017-2)-12002030-03408-5</t>
  </si>
  <si>
    <t>周一第6,7节{第1-16周};周一第8,9节{第1-16周}</t>
  </si>
  <si>
    <t>(2016-2017-2)-12002010-03408-1</t>
  </si>
  <si>
    <t>(2016-2017-2)-12002030-03408-4</t>
  </si>
  <si>
    <t>苏华峰/欧广宇</t>
  </si>
  <si>
    <t>(2016-2017-2)-12101240-03984-3</t>
  </si>
  <si>
    <t>(2016-2017-2)-12850030-05326-1</t>
  </si>
  <si>
    <t>(2016-2017-2)-12002010-03408-2</t>
  </si>
  <si>
    <t>周一第10,11,12节{第4-16周}</t>
  </si>
  <si>
    <t>(2016-2017-2)-12002090-05963-1</t>
  </si>
  <si>
    <t>12100160</t>
  </si>
  <si>
    <t>光通信实验</t>
  </si>
  <si>
    <t>(2016-2017-2)-12100160-06211-1</t>
  </si>
  <si>
    <t>三教208;三教208;三教208;三教208</t>
  </si>
  <si>
    <t>(2016-2017-2)-12100260-06620-1</t>
  </si>
  <si>
    <t>三教212</t>
  </si>
  <si>
    <t>(2016-2017-2)-12850100-05868-1</t>
  </si>
  <si>
    <t>周四第10,11,12节{第4-16周}</t>
  </si>
  <si>
    <t>(2016-2017-2)-12002090-04073-1</t>
  </si>
  <si>
    <t>三教203;三教203;三教203;三教203</t>
  </si>
  <si>
    <t>(2016-2017-2)-12100260-05292-1</t>
  </si>
  <si>
    <t>(2016-2017-2)-12101470-05528-1</t>
  </si>
  <si>
    <t>周三第10,11,12节{第4-16周}</t>
  </si>
  <si>
    <t>(2016-2017-2)-12002500-04075-1</t>
  </si>
  <si>
    <t>重修</t>
    <phoneticPr fontId="2" type="noConversion"/>
  </si>
  <si>
    <t>理论教学</t>
    <phoneticPr fontId="2" type="noConversion"/>
  </si>
  <si>
    <t>理论教学</t>
    <phoneticPr fontId="2" type="noConversion"/>
  </si>
  <si>
    <t>实验教学</t>
    <phoneticPr fontId="2" type="noConversion"/>
  </si>
  <si>
    <t>中英课程，短学期上1周</t>
    <phoneticPr fontId="2" type="noConversion"/>
  </si>
  <si>
    <t>中英</t>
    <phoneticPr fontId="2" type="noConversion"/>
  </si>
  <si>
    <t>理论教学</t>
    <phoneticPr fontId="2" type="noConversion"/>
  </si>
  <si>
    <t>指导课程设计</t>
    <phoneticPr fontId="2" type="noConversion"/>
  </si>
  <si>
    <t>指导课程设计</t>
    <phoneticPr fontId="2" type="noConversion"/>
  </si>
  <si>
    <t>中德</t>
    <phoneticPr fontId="2" type="noConversion"/>
  </si>
  <si>
    <t>理论教学（全英）</t>
    <phoneticPr fontId="2" type="noConversion"/>
  </si>
  <si>
    <t>理论教学</t>
    <phoneticPr fontId="2" type="noConversion"/>
  </si>
  <si>
    <t>理论教学（全英）</t>
    <phoneticPr fontId="2" type="noConversion"/>
  </si>
  <si>
    <t>指导课程设计</t>
    <phoneticPr fontId="2" type="noConversion"/>
  </si>
  <si>
    <t>理论教学（双语）</t>
    <phoneticPr fontId="2" type="noConversion"/>
  </si>
  <si>
    <t>理论教学（全英）</t>
    <phoneticPr fontId="2" type="noConversion"/>
  </si>
  <si>
    <t>理论教学（双语）</t>
    <phoneticPr fontId="2" type="noConversion"/>
  </si>
  <si>
    <t>指导课程设计（全英）</t>
    <phoneticPr fontId="2" type="noConversion"/>
  </si>
  <si>
    <t>理论教学（含实验）</t>
    <phoneticPr fontId="2" type="noConversion"/>
  </si>
  <si>
    <t>理论教学（全英）（含上机）</t>
    <phoneticPr fontId="2" type="noConversion"/>
  </si>
  <si>
    <t>理论教学（含上机）</t>
    <phoneticPr fontId="2" type="noConversion"/>
  </si>
  <si>
    <t>理论教学（含上机）</t>
    <phoneticPr fontId="2" type="noConversion"/>
  </si>
  <si>
    <t>理论教学（含上机）</t>
    <phoneticPr fontId="2" type="noConversion"/>
  </si>
  <si>
    <t>理论教学（双语）（含上机）</t>
    <phoneticPr fontId="2" type="noConversion"/>
  </si>
  <si>
    <t>理论教学（含实验）</t>
    <phoneticPr fontId="2" type="noConversion"/>
  </si>
  <si>
    <t>理论教学（双语）(含实验)</t>
    <phoneticPr fontId="2" type="noConversion"/>
  </si>
  <si>
    <t>理论教学（含上机）</t>
    <phoneticPr fontId="2" type="noConversion"/>
  </si>
  <si>
    <t>理论学时(j1)</t>
    <phoneticPr fontId="2" type="noConversion"/>
  </si>
  <si>
    <t>选课人数(s)</t>
    <phoneticPr fontId="2" type="noConversion"/>
  </si>
  <si>
    <t>批次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</si>
  <si>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</si>
  <si>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</si>
  <si>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</si>
  <si>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实验工作量（含课内、独立）or课程设计</t>
    <phoneticPr fontId="2" type="noConversion"/>
  </si>
  <si>
    <t>总工作量</t>
    <phoneticPr fontId="2" type="noConversion"/>
  </si>
  <si>
    <t>备注</t>
    <phoneticPr fontId="2" type="noConversion"/>
  </si>
  <si>
    <t>学分(j4)</t>
    <phoneticPr fontId="2" type="noConversion"/>
  </si>
  <si>
    <t>陈家琪</t>
  </si>
  <si>
    <t>陈虬</t>
  </si>
  <si>
    <t xml:space="preserve">傅迎华 </t>
  </si>
  <si>
    <t>郭旭光</t>
  </si>
  <si>
    <t>韩朝霞</t>
  </si>
  <si>
    <t>韩冬</t>
    <rPh sb="0" eb="1">
      <t>han'd</t>
    </rPh>
    <phoneticPr fontId="8" type="noConversion"/>
  </si>
  <si>
    <t>胡金兵</t>
  </si>
  <si>
    <t>李菲菲</t>
  </si>
  <si>
    <t>林辉</t>
  </si>
  <si>
    <t>刘丽</t>
  </si>
  <si>
    <t>刘一</t>
  </si>
  <si>
    <t>彭闰玲</t>
  </si>
  <si>
    <t>宋燕</t>
  </si>
  <si>
    <t>王凯民</t>
  </si>
  <si>
    <t>姚磊</t>
  </si>
  <si>
    <t>张冰雪</t>
  </si>
  <si>
    <t>张巍</t>
  </si>
  <si>
    <t>指导毕业设计</t>
    <phoneticPr fontId="2" type="noConversion"/>
  </si>
  <si>
    <t>第二专业必修（毕设）</t>
    <phoneticPr fontId="2" type="noConversion"/>
  </si>
  <si>
    <t>孙国强</t>
    <phoneticPr fontId="2" type="noConversion"/>
  </si>
  <si>
    <t>王凯民</t>
    <phoneticPr fontId="2" type="noConversion"/>
  </si>
  <si>
    <t>红外与太赫兹波段的近场显微成像技术研究</t>
  </si>
  <si>
    <t>基于头部动态跟踪的主动式VR拍摄云台</t>
  </si>
  <si>
    <t>基于机器视觉的工件表面毛刺检测方法研究</t>
    <phoneticPr fontId="9" type="noConversion"/>
  </si>
  <si>
    <t>电动自行车电控系统研究与实现</t>
    <phoneticPr fontId="9" type="noConversion"/>
  </si>
  <si>
    <t>基于互联网+的校园图书资源交流软件开发</t>
    <phoneticPr fontId="9" type="noConversion"/>
  </si>
  <si>
    <t>一种通过控制气体喷嘴组结构增强太赫兹波产生强度的装置</t>
  </si>
  <si>
    <t>《自动控制原理》实验系统的研发</t>
    <phoneticPr fontId="9" type="noConversion"/>
  </si>
  <si>
    <t>太赫兹安检仪数据采集系统</t>
    <phoneticPr fontId="9" type="noConversion"/>
  </si>
  <si>
    <t>基于太赫兹等离子增强效应的高灵敏度湿度传感器</t>
    <phoneticPr fontId="9" type="noConversion"/>
  </si>
  <si>
    <t xml:space="preserve">基于Ubuntu系统的机器人仿真平台设计 </t>
    <phoneticPr fontId="9" type="noConversion"/>
  </si>
  <si>
    <t>视网膜图像的变化检测分析</t>
    <phoneticPr fontId="9" type="noConversion"/>
  </si>
  <si>
    <t>具有定位和跌倒检测报警系统的智能穿戴设备设计与研究</t>
    <phoneticPr fontId="9" type="noConversion"/>
  </si>
  <si>
    <t>基于ZBrush的影视原型3D打印技术开发</t>
  </si>
  <si>
    <t>基于TOTP动态时间密码的智能签到服务</t>
    <phoneticPr fontId="9" type="noConversion"/>
  </si>
  <si>
    <t>复杂网络相继故障实验软件</t>
  </si>
  <si>
    <t>基于级联等离子体提高背向激光的能量和稳定性</t>
    <phoneticPr fontId="9" type="noConversion"/>
  </si>
  <si>
    <t>基于Android的玻璃幕墙智能清洗机器人</t>
    <phoneticPr fontId="9" type="noConversion"/>
  </si>
  <si>
    <t>交流伺服系统共振自动抑制研究</t>
    <phoneticPr fontId="9" type="noConversion"/>
  </si>
  <si>
    <t>iSwimming防溺水设备</t>
    <phoneticPr fontId="9" type="noConversion"/>
  </si>
  <si>
    <t>用电安全状态监测器设计</t>
    <phoneticPr fontId="9" type="noConversion"/>
  </si>
  <si>
    <t>基于Android平台的智慧校园“百事通”</t>
    <phoneticPr fontId="9" type="noConversion"/>
  </si>
  <si>
    <t>论文格式检测和查阅系统</t>
    <phoneticPr fontId="9" type="noConversion"/>
  </si>
  <si>
    <t>交互式视力测试系统</t>
    <phoneticPr fontId="9" type="noConversion"/>
  </si>
  <si>
    <t>基于Atmega8的光学指纹识别系统设计与开发</t>
    <phoneticPr fontId="9" type="noConversion"/>
  </si>
  <si>
    <t>中医理疗的散斑成像法检测</t>
    <phoneticPr fontId="9" type="noConversion"/>
  </si>
  <si>
    <t>太赫兹探测器的高效耦合方法研究</t>
    <phoneticPr fontId="9" type="noConversion"/>
  </si>
  <si>
    <t>基于超冷效应的多核处理器热电按需制冷研究</t>
    <phoneticPr fontId="9" type="noConversion"/>
  </si>
  <si>
    <t>实验室的电流检测装置开发</t>
    <phoneticPr fontId="9" type="noConversion"/>
  </si>
  <si>
    <t>基于透射光谱技术食用油中黄曲霉素的便携式检测仪的研制</t>
    <phoneticPr fontId="9" type="noConversion"/>
  </si>
  <si>
    <t xml:space="preserve">  基于印刷符号识别的方法研究与实现</t>
    <phoneticPr fontId="9" type="noConversion"/>
  </si>
  <si>
    <t xml:space="preserve">Jelly:精准的大学生校园搜索引擎 </t>
    <phoneticPr fontId="9" type="noConversion"/>
  </si>
  <si>
    <t>无人机用地面站控制系统</t>
    <phoneticPr fontId="9" type="noConversion"/>
  </si>
  <si>
    <t>高清无线图像处理系统</t>
    <phoneticPr fontId="9" type="noConversion"/>
  </si>
  <si>
    <t>朱亦鸣</t>
    <phoneticPr fontId="9" type="noConversion"/>
  </si>
  <si>
    <t>陈晓荣</t>
    <phoneticPr fontId="9" type="noConversion"/>
  </si>
  <si>
    <t>丁学明</t>
    <phoneticPr fontId="9" type="noConversion"/>
  </si>
  <si>
    <t>杨桂松</t>
    <phoneticPr fontId="9" type="noConversion"/>
  </si>
  <si>
    <t>金爱娟</t>
    <phoneticPr fontId="9" type="noConversion"/>
  </si>
  <si>
    <t>袁明辉</t>
    <phoneticPr fontId="9" type="noConversion"/>
  </si>
  <si>
    <t>陈麟</t>
    <phoneticPr fontId="9" type="noConversion"/>
  </si>
  <si>
    <t>付东翔</t>
    <phoneticPr fontId="9" type="noConversion"/>
  </si>
  <si>
    <t>傅迎华</t>
    <phoneticPr fontId="9" type="noConversion"/>
  </si>
  <si>
    <t>胡春燕</t>
    <phoneticPr fontId="9" type="noConversion"/>
  </si>
  <si>
    <t>巨志勇</t>
    <phoneticPr fontId="9" type="noConversion"/>
  </si>
  <si>
    <t>李锐</t>
    <phoneticPr fontId="9" type="noConversion"/>
  </si>
  <si>
    <t>刘歌群</t>
    <phoneticPr fontId="9" type="noConversion"/>
  </si>
  <si>
    <t>刘一</t>
    <phoneticPr fontId="9" type="noConversion"/>
  </si>
  <si>
    <t>孙红</t>
    <phoneticPr fontId="9" type="noConversion"/>
  </si>
  <si>
    <t>孙玉国</t>
    <phoneticPr fontId="9" type="noConversion"/>
  </si>
  <si>
    <t>臧劲松</t>
    <phoneticPr fontId="9" type="noConversion"/>
  </si>
  <si>
    <t>张振国</t>
    <phoneticPr fontId="9" type="noConversion"/>
  </si>
  <si>
    <t>张艳</t>
    <rPh sb="0" eb="1">
      <t>zhang'ayn</t>
    </rPh>
    <phoneticPr fontId="9" type="noConversion"/>
  </si>
  <si>
    <t>袁健</t>
    <phoneticPr fontId="9" type="noConversion"/>
  </si>
  <si>
    <t>杨海马</t>
    <phoneticPr fontId="9" type="noConversion"/>
  </si>
  <si>
    <t>杨晶东</t>
    <phoneticPr fontId="9" type="noConversion"/>
  </si>
  <si>
    <t>杨晖</t>
    <phoneticPr fontId="9" type="noConversion"/>
  </si>
  <si>
    <t>谢静雅</t>
    <phoneticPr fontId="9" type="noConversion"/>
  </si>
  <si>
    <t>王宁</t>
    <phoneticPr fontId="9" type="noConversion"/>
  </si>
  <si>
    <t>李少龙</t>
    <phoneticPr fontId="9" type="noConversion"/>
  </si>
  <si>
    <t>洪瑞金</t>
    <phoneticPr fontId="9" type="noConversion"/>
  </si>
  <si>
    <t>张冰雪</t>
    <phoneticPr fontId="9" type="noConversion"/>
  </si>
  <si>
    <t>指导创新创业项目</t>
    <phoneticPr fontId="2" type="noConversion"/>
  </si>
  <si>
    <t>微光纤瓶形微腔单模激光器研究</t>
    <phoneticPr fontId="10" type="noConversion"/>
  </si>
  <si>
    <t>基于Vue的校园跳蚤市场软件</t>
    <phoneticPr fontId="10" type="noConversion"/>
  </si>
  <si>
    <t>3D打印预制棒及其应用</t>
    <phoneticPr fontId="10" type="noConversion"/>
  </si>
  <si>
    <t>“寄收铺”快递传送APP</t>
    <phoneticPr fontId="10" type="noConversion"/>
  </si>
  <si>
    <t>基于组态软件触摸屏液晶控制器研制</t>
    <phoneticPr fontId="10" type="noConversion"/>
  </si>
  <si>
    <t>加密域图像的可逆信息隐藏</t>
    <phoneticPr fontId="10" type="noConversion"/>
  </si>
  <si>
    <t>新型车载HUD光学模组</t>
    <phoneticPr fontId="10" type="noConversion"/>
  </si>
  <si>
    <t>表面等离子体透镜</t>
    <phoneticPr fontId="10" type="noConversion"/>
  </si>
  <si>
    <t>基于单片机的PMSM矢量控制实现</t>
    <phoneticPr fontId="10" type="noConversion"/>
  </si>
  <si>
    <t>基于云服务的Android远程协助系统</t>
    <phoneticPr fontId="10" type="noConversion"/>
  </si>
  <si>
    <t>基于太赫兹波的背向激光远距离检测危险物品的装置</t>
  </si>
  <si>
    <t>远程办公仿真机器模型设计</t>
    <phoneticPr fontId="10" type="noConversion"/>
  </si>
  <si>
    <t>电动缝纫机电机控制器设计</t>
    <phoneticPr fontId="10" type="noConversion"/>
  </si>
  <si>
    <t>太赫兹探测器直流工作点漂移的动态补偿研究</t>
    <phoneticPr fontId="10" type="noConversion"/>
  </si>
  <si>
    <t>智能电子秤的设计与开发</t>
  </si>
  <si>
    <t>云计算环境下加密图像压缩技术研究</t>
    <phoneticPr fontId="10" type="noConversion"/>
  </si>
  <si>
    <t>基于单片机控制的自行车自助停放车桩</t>
  </si>
  <si>
    <t>基于图像分析的运动辅助软件系统</t>
    <phoneticPr fontId="10" type="noConversion"/>
  </si>
  <si>
    <t>物联网WiFi终端黑客渗透试验研究</t>
  </si>
  <si>
    <t>电机的数字控制实验装置研发</t>
    <phoneticPr fontId="10" type="noConversion"/>
  </si>
  <si>
    <t>180A大电流电机控制器设计</t>
    <phoneticPr fontId="10" type="noConversion"/>
  </si>
  <si>
    <t>一种测试太赫兹在不同气体环境下吸收响应的装置</t>
  </si>
  <si>
    <t>充电器安全智能控制器设计</t>
    <phoneticPr fontId="10" type="noConversion"/>
  </si>
  <si>
    <t>一种太赫兹源扩束均匀照射系统</t>
    <phoneticPr fontId="10" type="noConversion"/>
  </si>
  <si>
    <t>复杂网络上的联合生产偷工减料博弈仿真及软件开发</t>
  </si>
  <si>
    <t>伺服电机控制器设计</t>
    <phoneticPr fontId="10" type="noConversion"/>
  </si>
  <si>
    <t>基于单片机的家庭火灾检测报警系统设计</t>
    <phoneticPr fontId="10" type="noConversion"/>
  </si>
  <si>
    <t>基于chrome内核的流程图与思维导图插件设计</t>
    <phoneticPr fontId="10" type="noConversion"/>
  </si>
  <si>
    <t>无人机三轴VR拍摄云台</t>
    <phoneticPr fontId="10" type="noConversion"/>
  </si>
  <si>
    <t>基于永磁同步电机双模矢量控制器的设计与应用</t>
    <phoneticPr fontId="10" type="noConversion"/>
  </si>
  <si>
    <t>太赫兹微流体传感检测芯片系统</t>
    <rPh sb="0" eb="1">
      <t>tai he zi</t>
    </rPh>
    <rPh sb="3" eb="4">
      <t>wei liu ti</t>
    </rPh>
    <rPh sb="6" eb="7">
      <t>chuan gan</t>
    </rPh>
    <rPh sb="8" eb="9">
      <t>jian ce</t>
    </rPh>
    <rPh sb="10" eb="11">
      <t>xin pian</t>
    </rPh>
    <rPh sb="12" eb="13">
      <t>xi tong</t>
    </rPh>
    <phoneticPr fontId="10" type="noConversion"/>
  </si>
  <si>
    <t>基于图形的零件数控加工代码自动生成系统</t>
    <phoneticPr fontId="10" type="noConversion"/>
  </si>
  <si>
    <t>提高无源声表面波扭矩传感系统响应速度的技术方法研究</t>
    <phoneticPr fontId="10" type="noConversion"/>
  </si>
  <si>
    <t>基于深度学习的文字转换图像系统</t>
    <phoneticPr fontId="10" type="noConversion"/>
  </si>
  <si>
    <t>校园图书交流平台</t>
    <phoneticPr fontId="10" type="noConversion"/>
  </si>
  <si>
    <t>基于动作识别的智能管家系统</t>
    <phoneticPr fontId="10" type="noConversion"/>
  </si>
  <si>
    <t>汽车外覆盖件钢板表面缺陷超声导波检测及成像系统研制</t>
    <phoneticPr fontId="10" type="noConversion"/>
  </si>
  <si>
    <t>基于大数据的智能公交系统实现</t>
    <phoneticPr fontId="10" type="noConversion"/>
  </si>
  <si>
    <t>基于SLAM技术及算法的自动跟随机器人研究</t>
    <phoneticPr fontId="10" type="noConversion"/>
  </si>
  <si>
    <t>基于生理信号和深度学习建模的脑力负荷识别方法研究</t>
    <phoneticPr fontId="10" type="noConversion"/>
  </si>
  <si>
    <t>电源质量检测器设计</t>
    <phoneticPr fontId="10" type="noConversion"/>
  </si>
  <si>
    <t>基于学生个性化的家校协同手机APP</t>
    <phoneticPr fontId="10" type="noConversion"/>
  </si>
  <si>
    <t>基于空间光调制器产生的多焦点阵列光镊系统</t>
    <phoneticPr fontId="10" type="noConversion"/>
  </si>
  <si>
    <t>多功能智能窗帘系统开发与设计</t>
    <phoneticPr fontId="10" type="noConversion"/>
  </si>
  <si>
    <t>近重复自然场景图像匹配研究</t>
    <phoneticPr fontId="10" type="noConversion"/>
  </si>
  <si>
    <t>基于个性化推荐的全网手机导购平台</t>
    <phoneticPr fontId="10" type="noConversion"/>
  </si>
  <si>
    <t>基于微信平台的企业智能餐饮系统的研发</t>
  </si>
  <si>
    <t>基于APFC的电源控制技术研究</t>
    <phoneticPr fontId="10" type="noConversion"/>
  </si>
  <si>
    <t>充电式电动工具控制器的研究</t>
    <phoneticPr fontId="10" type="noConversion"/>
  </si>
  <si>
    <t>电源谐波抑制器设计</t>
    <phoneticPr fontId="10" type="noConversion"/>
  </si>
  <si>
    <t>基于知识地图的多元化学习平台的研发</t>
  </si>
  <si>
    <t>基于labview的数字语音信号处理软件</t>
    <phoneticPr fontId="10" type="noConversion"/>
  </si>
  <si>
    <t>三维空间流场测量仿真系统设计</t>
  </si>
  <si>
    <t>基于视频流的银行授权系统</t>
    <phoneticPr fontId="10" type="noConversion"/>
  </si>
  <si>
    <t>基于移动终端的人脸识别定位系统设计</t>
    <phoneticPr fontId="10" type="noConversion"/>
  </si>
  <si>
    <t>基于服务机器人的智能玩具收集器设计</t>
    <phoneticPr fontId="10" type="noConversion"/>
  </si>
  <si>
    <t>高考志愿选择助手——“预知愿”</t>
    <phoneticPr fontId="10" type="noConversion"/>
  </si>
  <si>
    <t>电动叉车控制器的研究</t>
    <phoneticPr fontId="10" type="noConversion"/>
  </si>
  <si>
    <t>基于大数据的个性化的音乐推荐系统</t>
    <phoneticPr fontId="10" type="noConversion"/>
  </si>
  <si>
    <t>电动搬运车控制器的研究</t>
    <phoneticPr fontId="10" type="noConversion"/>
  </si>
  <si>
    <t>电力设备无人机巡检系统</t>
    <phoneticPr fontId="10" type="noConversion"/>
  </si>
  <si>
    <t>电气设备故障紫外检测系统</t>
    <phoneticPr fontId="10" type="noConversion"/>
  </si>
  <si>
    <t>一款智能型办公LED灯</t>
    <phoneticPr fontId="10" type="noConversion"/>
  </si>
  <si>
    <t>六足机器人的研究与制作</t>
    <phoneticPr fontId="10" type="noConversion"/>
  </si>
  <si>
    <t xml:space="preserve">基于云服务的android远程协助系统 </t>
    <phoneticPr fontId="10" type="noConversion"/>
  </si>
  <si>
    <t>谷付星</t>
    <phoneticPr fontId="10" type="noConversion"/>
  </si>
  <si>
    <t>陈玮</t>
    <phoneticPr fontId="10" type="noConversion"/>
  </si>
  <si>
    <t>陈克坚</t>
    <phoneticPr fontId="10" type="noConversion"/>
  </si>
  <si>
    <t>郭汉明</t>
    <phoneticPr fontId="10" type="noConversion"/>
  </si>
  <si>
    <t>简献忠</t>
    <phoneticPr fontId="10" type="noConversion"/>
  </si>
  <si>
    <t>秦川</t>
    <phoneticPr fontId="10" type="noConversion"/>
  </si>
  <si>
    <t>万新军</t>
    <phoneticPr fontId="10" type="noConversion"/>
  </si>
  <si>
    <t>文静</t>
    <phoneticPr fontId="10" type="noConversion"/>
  </si>
  <si>
    <t>丁学明</t>
    <phoneticPr fontId="10" type="noConversion"/>
  </si>
  <si>
    <t>李锐</t>
    <phoneticPr fontId="10" type="noConversion"/>
  </si>
  <si>
    <t>孙红</t>
    <phoneticPr fontId="10" type="noConversion"/>
  </si>
  <si>
    <t>张振国</t>
    <phoneticPr fontId="10" type="noConversion"/>
  </si>
  <si>
    <t>袁明辉</t>
    <phoneticPr fontId="10" type="noConversion"/>
  </si>
  <si>
    <t>杨晶东</t>
    <phoneticPr fontId="10" type="noConversion"/>
  </si>
  <si>
    <t>刘歌群</t>
    <phoneticPr fontId="10" type="noConversion"/>
  </si>
  <si>
    <t>袁健</t>
    <phoneticPr fontId="10" type="noConversion"/>
  </si>
  <si>
    <t>孙玉国</t>
    <phoneticPr fontId="10" type="noConversion"/>
  </si>
  <si>
    <t>金爱娟</t>
    <phoneticPr fontId="10" type="noConversion"/>
  </si>
  <si>
    <t>李少龙</t>
    <phoneticPr fontId="10" type="noConversion"/>
  </si>
  <si>
    <t>夏鲲</t>
    <phoneticPr fontId="10" type="noConversion"/>
  </si>
  <si>
    <t>陈麟</t>
    <phoneticPr fontId="10" type="noConversion"/>
  </si>
  <si>
    <t>付东翔</t>
    <phoneticPr fontId="10" type="noConversion"/>
  </si>
  <si>
    <t>范彦平</t>
    <phoneticPr fontId="10" type="noConversion"/>
  </si>
  <si>
    <t>傅迎华</t>
    <phoneticPr fontId="10" type="noConversion"/>
  </si>
  <si>
    <t>韩韧</t>
    <phoneticPr fontId="10" type="noConversion"/>
  </si>
  <si>
    <t>巨志勇</t>
    <phoneticPr fontId="10" type="noConversion"/>
  </si>
  <si>
    <t>刘宏业</t>
    <phoneticPr fontId="10" type="noConversion"/>
  </si>
  <si>
    <t>王宁</t>
    <phoneticPr fontId="10" type="noConversion"/>
  </si>
  <si>
    <t>尹钟</t>
    <phoneticPr fontId="10" type="noConversion"/>
  </si>
  <si>
    <t>张艳</t>
    <phoneticPr fontId="10" type="noConversion"/>
  </si>
  <si>
    <t>张伟</t>
    <phoneticPr fontId="10" type="noConversion"/>
  </si>
  <si>
    <t>刘丽</t>
    <phoneticPr fontId="10" type="noConversion"/>
  </si>
  <si>
    <t>马立新</t>
    <phoneticPr fontId="10" type="noConversion"/>
  </si>
  <si>
    <t>李铁栓</t>
    <phoneticPr fontId="10" type="noConversion"/>
  </si>
  <si>
    <t>胡德敏</t>
    <phoneticPr fontId="10" type="noConversion"/>
  </si>
  <si>
    <t>陈玮</t>
    <phoneticPr fontId="2" type="noConversion"/>
  </si>
  <si>
    <t>彭润玲</t>
    <phoneticPr fontId="2" type="noConversion"/>
  </si>
  <si>
    <t>李烨</t>
    <phoneticPr fontId="2" type="noConversion"/>
  </si>
  <si>
    <t>巨志勇</t>
    <phoneticPr fontId="2" type="noConversion"/>
  </si>
  <si>
    <t>王楠</t>
    <phoneticPr fontId="2" type="noConversion"/>
  </si>
  <si>
    <t>专业综合技能实习集中指导</t>
    <phoneticPr fontId="2" type="noConversion"/>
  </si>
  <si>
    <t>1天</t>
    <phoneticPr fontId="2" type="noConversion"/>
  </si>
  <si>
    <t>陈晓荣</t>
    <phoneticPr fontId="2" type="noConversion"/>
  </si>
  <si>
    <t>丁学明</t>
    <phoneticPr fontId="2" type="noConversion"/>
  </si>
  <si>
    <t>侯俊</t>
    <phoneticPr fontId="2" type="noConversion"/>
  </si>
  <si>
    <t>华云松</t>
    <phoneticPr fontId="2" type="noConversion"/>
  </si>
  <si>
    <t>李建杰</t>
    <phoneticPr fontId="2" type="noConversion"/>
  </si>
  <si>
    <t>秦晓飞</t>
    <phoneticPr fontId="2" type="noConversion"/>
  </si>
  <si>
    <t>孙国强</t>
    <phoneticPr fontId="2" type="noConversion"/>
  </si>
  <si>
    <t>杨海马</t>
    <phoneticPr fontId="2" type="noConversion"/>
  </si>
  <si>
    <t>左小五</t>
    <phoneticPr fontId="2" type="noConversion"/>
  </si>
  <si>
    <t>曹春萍</t>
    <phoneticPr fontId="2" type="noConversion"/>
  </si>
  <si>
    <t>胡德敏</t>
    <phoneticPr fontId="2" type="noConversion"/>
  </si>
  <si>
    <t>袁健</t>
    <phoneticPr fontId="2" type="noConversion"/>
  </si>
  <si>
    <t>贾宏志</t>
    <phoneticPr fontId="2" type="noConversion"/>
  </si>
  <si>
    <t>刘丛</t>
    <phoneticPr fontId="2" type="noConversion"/>
  </si>
  <si>
    <t>夏鲲</t>
    <phoneticPr fontId="2" type="noConversion"/>
  </si>
  <si>
    <t>裴颂文</t>
    <phoneticPr fontId="2" type="noConversion"/>
  </si>
  <si>
    <t>谢静雅</t>
    <phoneticPr fontId="2" type="noConversion"/>
  </si>
  <si>
    <t>朱亦鸣</t>
    <phoneticPr fontId="2" type="noConversion"/>
  </si>
  <si>
    <t>秦晓飞</t>
    <phoneticPr fontId="2" type="noConversion"/>
  </si>
  <si>
    <t>洪瑞金</t>
    <phoneticPr fontId="2" type="noConversion"/>
  </si>
  <si>
    <t>03919</t>
    <phoneticPr fontId="2" type="noConversion"/>
  </si>
  <si>
    <t>08611</t>
    <phoneticPr fontId="2" type="noConversion"/>
  </si>
  <si>
    <t>06727</t>
    <phoneticPr fontId="2" type="noConversion"/>
  </si>
  <si>
    <t>06720</t>
    <phoneticPr fontId="2" type="noConversion"/>
  </si>
  <si>
    <t>06819</t>
    <phoneticPr fontId="2" type="noConversion"/>
  </si>
  <si>
    <t>06394</t>
    <phoneticPr fontId="2" type="noConversion"/>
  </si>
  <si>
    <t>06890</t>
    <phoneticPr fontId="2" type="noConversion"/>
  </si>
  <si>
    <t>06814</t>
    <phoneticPr fontId="2" type="noConversion"/>
  </si>
  <si>
    <t>06469</t>
    <phoneticPr fontId="2" type="noConversion"/>
  </si>
  <si>
    <t>06868</t>
    <phoneticPr fontId="2" type="noConversion"/>
  </si>
  <si>
    <t>08785</t>
    <phoneticPr fontId="2" type="noConversion"/>
  </si>
  <si>
    <t>06578</t>
    <phoneticPr fontId="2" type="noConversion"/>
  </si>
  <si>
    <t>06844</t>
    <phoneticPr fontId="2" type="noConversion"/>
  </si>
  <si>
    <t>06893</t>
    <phoneticPr fontId="2" type="noConversion"/>
  </si>
  <si>
    <t>06856</t>
    <phoneticPr fontId="2" type="noConversion"/>
  </si>
  <si>
    <t>06204</t>
    <phoneticPr fontId="2" type="noConversion"/>
  </si>
  <si>
    <t>06628</t>
    <phoneticPr fontId="2" type="noConversion"/>
  </si>
  <si>
    <t>3天</t>
    <phoneticPr fontId="2" type="noConversion"/>
  </si>
  <si>
    <t>尹钟</t>
    <phoneticPr fontId="2" type="noConversion"/>
  </si>
  <si>
    <t>专业综合技能实习分散指导</t>
    <phoneticPr fontId="2" type="noConversion"/>
  </si>
  <si>
    <t>13周</t>
    <phoneticPr fontId="2" type="noConversion"/>
  </si>
  <si>
    <t>孙红</t>
    <phoneticPr fontId="2" type="noConversion"/>
  </si>
  <si>
    <t>陈玮</t>
    <phoneticPr fontId="2" type="noConversion"/>
  </si>
  <si>
    <t>胡春燕</t>
    <phoneticPr fontId="2" type="noConversion"/>
  </si>
  <si>
    <t>傅迎华</t>
    <phoneticPr fontId="2" type="noConversion"/>
  </si>
  <si>
    <t>付东翔</t>
    <phoneticPr fontId="2" type="noConversion"/>
  </si>
  <si>
    <t>杨晶东</t>
    <phoneticPr fontId="10" type="noConversion"/>
  </si>
  <si>
    <t>施展</t>
    <phoneticPr fontId="18" type="noConversion"/>
  </si>
  <si>
    <t>应捷</t>
    <phoneticPr fontId="18" type="noConversion"/>
  </si>
  <si>
    <t>陈麟</t>
    <phoneticPr fontId="18" type="noConversion"/>
  </si>
  <si>
    <t>丁学明</t>
    <phoneticPr fontId="18" type="noConversion"/>
  </si>
  <si>
    <t>秦晓飞</t>
    <phoneticPr fontId="18" type="noConversion"/>
  </si>
  <si>
    <t>施伟斌</t>
    <phoneticPr fontId="18" type="noConversion"/>
  </si>
  <si>
    <t>孙国强</t>
    <phoneticPr fontId="18" type="noConversion"/>
  </si>
  <si>
    <t>夏鲲</t>
    <phoneticPr fontId="18" type="noConversion"/>
  </si>
  <si>
    <t>肖儿良</t>
    <phoneticPr fontId="18" type="noConversion"/>
  </si>
  <si>
    <t>杨海马</t>
    <phoneticPr fontId="18" type="noConversion"/>
  </si>
  <si>
    <t>张幸</t>
    <phoneticPr fontId="18" type="noConversion"/>
  </si>
  <si>
    <t>左小五</t>
    <phoneticPr fontId="18" type="noConversion"/>
  </si>
  <si>
    <t>袁明辉</t>
    <phoneticPr fontId="18" type="noConversion"/>
  </si>
  <si>
    <t>彭敦陆</t>
    <phoneticPr fontId="18" type="noConversion"/>
  </si>
  <si>
    <t>杨桂松</t>
    <phoneticPr fontId="18" type="noConversion"/>
  </si>
  <si>
    <t>韩韧</t>
    <phoneticPr fontId="18" type="noConversion"/>
  </si>
  <si>
    <t>邵清</t>
    <phoneticPr fontId="18" type="noConversion"/>
  </si>
  <si>
    <t>邬春学</t>
    <phoneticPr fontId="18" type="noConversion"/>
  </si>
  <si>
    <t>曹春萍</t>
    <phoneticPr fontId="18" type="noConversion"/>
  </si>
  <si>
    <t>胡德敏</t>
    <phoneticPr fontId="18" type="noConversion"/>
  </si>
  <si>
    <t>袁健</t>
    <phoneticPr fontId="18" type="noConversion"/>
  </si>
  <si>
    <t>冯吉军</t>
    <phoneticPr fontId="18" type="noConversion"/>
  </si>
  <si>
    <t>贾宏志</t>
    <phoneticPr fontId="18" type="noConversion"/>
  </si>
  <si>
    <t>李敏</t>
    <phoneticPr fontId="18" type="noConversion"/>
  </si>
  <si>
    <t>臧小飞</t>
    <phoneticPr fontId="18" type="noConversion"/>
  </si>
  <si>
    <t>陈青</t>
    <phoneticPr fontId="18" type="noConversion"/>
  </si>
  <si>
    <t>侯俊</t>
    <phoneticPr fontId="18" type="noConversion"/>
  </si>
  <si>
    <t>焦新兵</t>
    <phoneticPr fontId="18" type="noConversion"/>
  </si>
  <si>
    <t>李筠</t>
    <phoneticPr fontId="18" type="noConversion"/>
  </si>
  <si>
    <t>盛斌</t>
    <phoneticPr fontId="18" type="noConversion"/>
  </si>
  <si>
    <t>苏胜君</t>
    <phoneticPr fontId="18" type="noConversion"/>
  </si>
  <si>
    <t>唐春晖</t>
    <phoneticPr fontId="18" type="noConversion"/>
  </si>
  <si>
    <t>许维东</t>
    <phoneticPr fontId="18" type="noConversion"/>
  </si>
  <si>
    <t>尚丽辉</t>
    <phoneticPr fontId="18" type="noConversion"/>
  </si>
  <si>
    <t>王朝立</t>
    <phoneticPr fontId="18" type="noConversion"/>
  </si>
  <si>
    <t>杨晖</t>
    <phoneticPr fontId="18" type="noConversion"/>
  </si>
  <si>
    <t>张伟</t>
    <phoneticPr fontId="18" type="noConversion"/>
  </si>
  <si>
    <t>欧广宇</t>
    <phoneticPr fontId="18" type="noConversion"/>
  </si>
  <si>
    <t>张艳</t>
    <phoneticPr fontId="18" type="noConversion"/>
  </si>
  <si>
    <t>董祥美算</t>
    <phoneticPr fontId="2" type="noConversion"/>
  </si>
  <si>
    <t>裴颂文</t>
    <phoneticPr fontId="18" type="noConversion"/>
  </si>
  <si>
    <t>陈玮</t>
    <phoneticPr fontId="18" type="noConversion"/>
  </si>
  <si>
    <t>董祥美算</t>
    <phoneticPr fontId="2" type="noConversion"/>
  </si>
  <si>
    <t>实验教学</t>
    <phoneticPr fontId="2" type="noConversion"/>
  </si>
  <si>
    <t>电机与拖动实验</t>
    <phoneticPr fontId="2" type="noConversion"/>
  </si>
  <si>
    <t>17-18（1）</t>
    <phoneticPr fontId="2" type="noConversion"/>
  </si>
  <si>
    <t>实验教学</t>
    <phoneticPr fontId="2" type="noConversion"/>
  </si>
  <si>
    <t>李少龙</t>
    <phoneticPr fontId="2" type="noConversion"/>
  </si>
  <si>
    <t>董祥美算</t>
    <phoneticPr fontId="2" type="noConversion"/>
  </si>
  <si>
    <t>热工与工程流体力学实验</t>
    <phoneticPr fontId="2" type="noConversion"/>
  </si>
  <si>
    <t>沈昱明</t>
    <phoneticPr fontId="2" type="noConversion"/>
  </si>
  <si>
    <t>工程光学与光电检测实验</t>
    <phoneticPr fontId="2" type="noConversion"/>
  </si>
  <si>
    <t>常敏</t>
    <phoneticPr fontId="2" type="noConversion"/>
  </si>
  <si>
    <t>16</t>
    <phoneticPr fontId="2" type="noConversion"/>
  </si>
  <si>
    <t>薄膜技术实验</t>
    <phoneticPr fontId="2" type="noConversion"/>
  </si>
  <si>
    <t>张大伟</t>
    <phoneticPr fontId="2" type="noConversion"/>
  </si>
  <si>
    <t>信息光学实验</t>
    <phoneticPr fontId="2" type="noConversion"/>
  </si>
  <si>
    <t>梁斌明</t>
    <phoneticPr fontId="2" type="noConversion"/>
  </si>
  <si>
    <t>王海凤</t>
    <phoneticPr fontId="2" type="noConversion"/>
  </si>
  <si>
    <t>臧小飞</t>
    <phoneticPr fontId="2" type="noConversion"/>
  </si>
  <si>
    <t>DSP原理及应用实验</t>
    <phoneticPr fontId="2" type="noConversion"/>
  </si>
  <si>
    <t>谢静雅</t>
    <phoneticPr fontId="2" type="noConversion"/>
  </si>
  <si>
    <t>张振国</t>
    <phoneticPr fontId="2" type="noConversion"/>
  </si>
  <si>
    <t>Matlab仿真技术实验</t>
    <phoneticPr fontId="2" type="noConversion"/>
  </si>
  <si>
    <t>夏春蕾</t>
    <phoneticPr fontId="2" type="noConversion"/>
  </si>
  <si>
    <t>应捷</t>
    <phoneticPr fontId="2" type="noConversion"/>
  </si>
  <si>
    <t>测控电路实验</t>
    <phoneticPr fontId="2" type="noConversion"/>
  </si>
  <si>
    <t>丁丽</t>
    <phoneticPr fontId="2" type="noConversion"/>
  </si>
  <si>
    <t>瑚琦</t>
    <phoneticPr fontId="2" type="noConversion"/>
  </si>
  <si>
    <t>黄元申</t>
    <phoneticPr fontId="2" type="noConversion"/>
  </si>
  <si>
    <t>穆平安</t>
    <phoneticPr fontId="2" type="noConversion"/>
  </si>
  <si>
    <t>机器人控制技术实验</t>
    <phoneticPr fontId="2" type="noConversion"/>
  </si>
  <si>
    <t>华云松</t>
    <phoneticPr fontId="2" type="noConversion"/>
  </si>
  <si>
    <t>EDA技术实验</t>
    <phoneticPr fontId="2" type="noConversion"/>
  </si>
  <si>
    <t>陈晓荣</t>
    <phoneticPr fontId="2" type="noConversion"/>
  </si>
  <si>
    <t>乐燕芬</t>
    <phoneticPr fontId="2" type="noConversion"/>
  </si>
  <si>
    <t>秦晓飞</t>
    <phoneticPr fontId="2" type="noConversion"/>
  </si>
  <si>
    <t>徐磊</t>
    <phoneticPr fontId="2" type="noConversion"/>
  </si>
  <si>
    <t>嵌入式系统实验A</t>
    <phoneticPr fontId="2" type="noConversion"/>
  </si>
  <si>
    <t>付东翔</t>
    <phoneticPr fontId="2" type="noConversion"/>
  </si>
  <si>
    <t>张会林</t>
    <phoneticPr fontId="2" type="noConversion"/>
  </si>
  <si>
    <t>张学典</t>
    <phoneticPr fontId="2" type="noConversion"/>
  </si>
  <si>
    <t>PLC技术实验</t>
    <phoneticPr fontId="2" type="noConversion"/>
  </si>
  <si>
    <t>刘子龙</t>
    <phoneticPr fontId="2" type="noConversion"/>
  </si>
  <si>
    <t>传感器检测技术实验</t>
    <phoneticPr fontId="2" type="noConversion"/>
  </si>
  <si>
    <t>焦新兵</t>
    <phoneticPr fontId="2" type="noConversion"/>
  </si>
  <si>
    <t>李烨</t>
    <phoneticPr fontId="2" type="noConversion"/>
  </si>
  <si>
    <t>王永雄</t>
    <phoneticPr fontId="2" type="noConversion"/>
  </si>
  <si>
    <t>肖儿良</t>
    <phoneticPr fontId="2" type="noConversion"/>
  </si>
  <si>
    <t>于莲芝</t>
    <phoneticPr fontId="2" type="noConversion"/>
  </si>
  <si>
    <t>操作系统基础实验</t>
    <phoneticPr fontId="2" type="noConversion"/>
  </si>
  <si>
    <t>苏胜君</t>
    <phoneticPr fontId="2" type="noConversion"/>
  </si>
  <si>
    <t>电磁兼容理论及应用实验</t>
    <phoneticPr fontId="2" type="noConversion"/>
  </si>
  <si>
    <t>姜松</t>
    <phoneticPr fontId="2" type="noConversion"/>
  </si>
  <si>
    <t>数字通信实验(1)</t>
    <phoneticPr fontId="2" type="noConversion"/>
  </si>
  <si>
    <t>郭心悦</t>
    <phoneticPr fontId="2" type="noConversion"/>
  </si>
  <si>
    <t>徐伯庆</t>
    <phoneticPr fontId="2" type="noConversion"/>
  </si>
  <si>
    <t>通信原理实验A</t>
    <phoneticPr fontId="2" type="noConversion"/>
  </si>
  <si>
    <t>隋国荣</t>
    <phoneticPr fontId="2" type="noConversion"/>
  </si>
  <si>
    <t>微波工程基础实验</t>
    <phoneticPr fontId="2" type="noConversion"/>
  </si>
  <si>
    <t>陈麟</t>
    <phoneticPr fontId="2" type="noConversion"/>
  </si>
  <si>
    <t>信息安全实验</t>
    <phoneticPr fontId="2" type="noConversion"/>
  </si>
  <si>
    <t>秦川</t>
    <phoneticPr fontId="2" type="noConversion"/>
  </si>
  <si>
    <t>网络与通信实验</t>
    <phoneticPr fontId="2" type="noConversion"/>
  </si>
  <si>
    <t>现代控制理论实验</t>
    <phoneticPr fontId="2" type="noConversion"/>
  </si>
  <si>
    <t>李琳</t>
    <phoneticPr fontId="2" type="noConversion"/>
  </si>
  <si>
    <t>尹钟</t>
    <phoneticPr fontId="2" type="noConversion"/>
  </si>
  <si>
    <t>张凤登</t>
    <phoneticPr fontId="2" type="noConversion"/>
  </si>
  <si>
    <t>虚拟仪器技术实验</t>
    <phoneticPr fontId="2" type="noConversion"/>
  </si>
  <si>
    <t>许维东</t>
    <phoneticPr fontId="2" type="noConversion"/>
  </si>
  <si>
    <t>李正</t>
    <phoneticPr fontId="2" type="noConversion"/>
  </si>
  <si>
    <t>电力电子技术实验</t>
    <phoneticPr fontId="2" type="noConversion"/>
  </si>
  <si>
    <t>赵敏</t>
    <phoneticPr fontId="2" type="noConversion"/>
  </si>
  <si>
    <t>JAVA编程与开发实验</t>
    <phoneticPr fontId="2" type="noConversion"/>
  </si>
  <si>
    <t>霍欢</t>
    <phoneticPr fontId="2" type="noConversion"/>
  </si>
  <si>
    <t>李锐</t>
    <phoneticPr fontId="2" type="noConversion"/>
  </si>
  <si>
    <t>赵逢禹</t>
    <phoneticPr fontId="2" type="noConversion"/>
  </si>
  <si>
    <t>VC程序设计实验</t>
    <phoneticPr fontId="2" type="noConversion"/>
  </si>
  <si>
    <t>郭汉明</t>
    <phoneticPr fontId="2" type="noConversion"/>
  </si>
  <si>
    <t>李振庆</t>
    <phoneticPr fontId="2" type="noConversion"/>
  </si>
  <si>
    <t>孙玉国</t>
    <phoneticPr fontId="2" type="noConversion"/>
  </si>
  <si>
    <t>操作系统实验</t>
    <phoneticPr fontId="2" type="noConversion"/>
  </si>
  <si>
    <t>魏赟</t>
    <phoneticPr fontId="2" type="noConversion"/>
  </si>
  <si>
    <t>袁健</t>
    <phoneticPr fontId="2" type="noConversion"/>
  </si>
  <si>
    <t>张幸</t>
    <phoneticPr fontId="2" type="noConversion"/>
  </si>
  <si>
    <t>数据库原理实验</t>
    <phoneticPr fontId="2" type="noConversion"/>
  </si>
  <si>
    <t>陈庆奎</t>
    <phoneticPr fontId="2" type="noConversion"/>
  </si>
  <si>
    <t>李瑞祥</t>
    <phoneticPr fontId="2" type="noConversion"/>
  </si>
  <si>
    <t>裴颂文</t>
    <phoneticPr fontId="2" type="noConversion"/>
  </si>
  <si>
    <t>彭敦陆</t>
    <phoneticPr fontId="2" type="noConversion"/>
  </si>
  <si>
    <t>数字图像处理实验</t>
    <phoneticPr fontId="2" type="noConversion"/>
  </si>
  <si>
    <t>韩彦芳</t>
    <phoneticPr fontId="2" type="noConversion"/>
  </si>
  <si>
    <t>蒋林华</t>
    <phoneticPr fontId="2" type="noConversion"/>
  </si>
  <si>
    <t>数字信号处理实验</t>
    <phoneticPr fontId="2" type="noConversion"/>
  </si>
  <si>
    <t>陈玮</t>
    <phoneticPr fontId="2" type="noConversion"/>
  </si>
  <si>
    <t>侯俊</t>
    <phoneticPr fontId="2" type="noConversion"/>
  </si>
  <si>
    <t>苏湛</t>
    <phoneticPr fontId="2" type="noConversion"/>
  </si>
  <si>
    <t>图像处理与机器视觉实验</t>
    <phoneticPr fontId="2" type="noConversion"/>
  </si>
  <si>
    <t>陈胜</t>
    <phoneticPr fontId="2" type="noConversion"/>
  </si>
  <si>
    <t>计算机仿真实验</t>
    <phoneticPr fontId="2" type="noConversion"/>
  </si>
  <si>
    <t>巨志勇</t>
    <phoneticPr fontId="2" type="noConversion"/>
  </si>
  <si>
    <t>人工智能实验</t>
    <phoneticPr fontId="2" type="noConversion"/>
  </si>
  <si>
    <t>杨晶东</t>
    <phoneticPr fontId="2" type="noConversion"/>
  </si>
  <si>
    <t>数据挖掘实验</t>
    <phoneticPr fontId="2" type="noConversion"/>
  </si>
  <si>
    <t>傅迎华</t>
    <phoneticPr fontId="2" type="noConversion"/>
  </si>
  <si>
    <t>信息论与编码实验</t>
    <phoneticPr fontId="2" type="noConversion"/>
  </si>
  <si>
    <t>胡春燕</t>
    <phoneticPr fontId="2" type="noConversion"/>
  </si>
  <si>
    <t>自动控制理论实验</t>
    <phoneticPr fontId="2" type="noConversion"/>
  </si>
  <si>
    <t>杨晖</t>
    <phoneticPr fontId="2" type="noConversion"/>
  </si>
  <si>
    <t>Internet协议分析实验</t>
    <phoneticPr fontId="2" type="noConversion"/>
  </si>
  <si>
    <t>Web应用开发实验</t>
    <phoneticPr fontId="2" type="noConversion"/>
  </si>
  <si>
    <t>苏凡军</t>
    <phoneticPr fontId="2" type="noConversion"/>
  </si>
  <si>
    <t>传感网与物联网实验</t>
    <phoneticPr fontId="2" type="noConversion"/>
  </si>
  <si>
    <t>杨桂松</t>
    <phoneticPr fontId="2" type="noConversion"/>
  </si>
  <si>
    <t>多媒体技术实验</t>
    <phoneticPr fontId="2" type="noConversion"/>
  </si>
  <si>
    <t>欧广宇</t>
    <phoneticPr fontId="2" type="noConversion"/>
  </si>
  <si>
    <t>路由与交换实验</t>
    <phoneticPr fontId="2" type="noConversion"/>
  </si>
  <si>
    <t>韩韧</t>
    <phoneticPr fontId="2" type="noConversion"/>
  </si>
  <si>
    <t>软件工程实验</t>
    <phoneticPr fontId="2" type="noConversion"/>
  </si>
  <si>
    <t>张艳</t>
    <phoneticPr fontId="2" type="noConversion"/>
  </si>
  <si>
    <t>赵海燕</t>
    <phoneticPr fontId="2" type="noConversion"/>
  </si>
  <si>
    <t>算法设计与分析实验</t>
    <phoneticPr fontId="2" type="noConversion"/>
  </si>
  <si>
    <t>高丽萍</t>
    <phoneticPr fontId="2" type="noConversion"/>
  </si>
  <si>
    <t>刘亚</t>
    <phoneticPr fontId="2" type="noConversion"/>
  </si>
  <si>
    <t>网络程序设计实验</t>
    <phoneticPr fontId="2" type="noConversion"/>
  </si>
  <si>
    <t>刘丛</t>
    <phoneticPr fontId="2" type="noConversion"/>
  </si>
  <si>
    <t>无线通信网络实验</t>
    <phoneticPr fontId="2" type="noConversion"/>
  </si>
  <si>
    <t>项目管理与过程改进实验</t>
    <phoneticPr fontId="2" type="noConversion"/>
  </si>
  <si>
    <t>FPGA原理与应用设计实验</t>
    <phoneticPr fontId="2" type="noConversion"/>
  </si>
  <si>
    <t>王宁</t>
    <phoneticPr fontId="2" type="noConversion"/>
  </si>
  <si>
    <t>半导体物理与器件实验</t>
    <phoneticPr fontId="2" type="noConversion"/>
  </si>
  <si>
    <t>徐公杰</t>
    <phoneticPr fontId="2" type="noConversion"/>
  </si>
  <si>
    <t>电磁理论实验</t>
    <phoneticPr fontId="2" type="noConversion"/>
  </si>
  <si>
    <t>李建杰</t>
    <phoneticPr fontId="2" type="noConversion"/>
  </si>
  <si>
    <t>电动力学实验</t>
    <phoneticPr fontId="2" type="noConversion"/>
  </si>
  <si>
    <t>光电器件原理与应用实验</t>
    <phoneticPr fontId="2" type="noConversion"/>
  </si>
  <si>
    <t>陈克坚</t>
    <phoneticPr fontId="2" type="noConversion"/>
  </si>
  <si>
    <t>谷付星</t>
    <phoneticPr fontId="2" type="noConversion"/>
  </si>
  <si>
    <t>朱亦鸣</t>
    <phoneticPr fontId="2" type="noConversion"/>
  </si>
  <si>
    <t>微弱信号检测实验</t>
    <phoneticPr fontId="2" type="noConversion"/>
  </si>
  <si>
    <t>陶春先</t>
    <phoneticPr fontId="2" type="noConversion"/>
  </si>
  <si>
    <t>万新军</t>
    <phoneticPr fontId="2" type="noConversion"/>
  </si>
  <si>
    <t>应用光学实验</t>
    <phoneticPr fontId="2" type="noConversion"/>
  </si>
  <si>
    <t>32</t>
    <phoneticPr fontId="2" type="noConversion"/>
  </si>
  <si>
    <t>彭润玲</t>
    <phoneticPr fontId="2" type="noConversion"/>
  </si>
  <si>
    <t>游冠军</t>
    <phoneticPr fontId="2" type="noConversion"/>
  </si>
  <si>
    <t>激光原理实验</t>
    <phoneticPr fontId="2" type="noConversion"/>
  </si>
  <si>
    <t>郝强</t>
    <phoneticPr fontId="2" type="noConversion"/>
  </si>
  <si>
    <t>彭滟</t>
    <phoneticPr fontId="2" type="noConversion"/>
  </si>
  <si>
    <t>袁帅</t>
    <phoneticPr fontId="2" type="noConversion"/>
  </si>
  <si>
    <t>控制系统仿真实验</t>
    <phoneticPr fontId="2" type="noConversion"/>
  </si>
  <si>
    <t>金爱娟</t>
    <phoneticPr fontId="2" type="noConversion"/>
  </si>
  <si>
    <t>李孜</t>
    <phoneticPr fontId="2" type="noConversion"/>
  </si>
  <si>
    <t>袁庆庆</t>
    <phoneticPr fontId="2" type="noConversion"/>
  </si>
  <si>
    <t>开关电源实验</t>
    <phoneticPr fontId="2" type="noConversion"/>
  </si>
  <si>
    <t>孙红</t>
    <phoneticPr fontId="2" type="noConversion"/>
  </si>
  <si>
    <t>测控系统实验</t>
    <phoneticPr fontId="2" type="noConversion"/>
  </si>
  <si>
    <t>汪伟</t>
    <phoneticPr fontId="2" type="noConversion"/>
  </si>
  <si>
    <t>工程测试技术实验</t>
    <phoneticPr fontId="2" type="noConversion"/>
  </si>
  <si>
    <t>汪正祥</t>
    <phoneticPr fontId="2" type="noConversion"/>
  </si>
  <si>
    <t>张轩雄</t>
    <phoneticPr fontId="2" type="noConversion"/>
  </si>
  <si>
    <t>张冰雪</t>
    <phoneticPr fontId="2" type="noConversion"/>
  </si>
  <si>
    <t>总计</t>
  </si>
  <si>
    <t>马立新（计）</t>
    <phoneticPr fontId="2" type="noConversion"/>
  </si>
  <si>
    <t>5天</t>
    <phoneticPr fontId="2" type="noConversion"/>
  </si>
  <si>
    <t>杨永才</t>
  </si>
  <si>
    <t>00741</t>
    <phoneticPr fontId="2" type="noConversion"/>
  </si>
  <si>
    <t>指导竞赛活动</t>
    <phoneticPr fontId="2" type="noConversion"/>
  </si>
  <si>
    <t>指导竞赛活动</t>
    <phoneticPr fontId="2" type="noConversion"/>
  </si>
  <si>
    <t>指导竞赛活动</t>
    <phoneticPr fontId="2" type="noConversion"/>
  </si>
  <si>
    <t>06627</t>
    <phoneticPr fontId="2" type="noConversion"/>
  </si>
  <si>
    <t>冯翔</t>
    <phoneticPr fontId="2" type="noConversion"/>
  </si>
  <si>
    <t>06334 汇总</t>
  </si>
  <si>
    <t>06101 汇总</t>
  </si>
  <si>
    <t>05089 汇总</t>
  </si>
  <si>
    <t>05973 汇总</t>
  </si>
  <si>
    <t>05701 汇总</t>
  </si>
  <si>
    <t>05456 汇总</t>
  </si>
  <si>
    <t>03919 汇总</t>
  </si>
  <si>
    <t>06019 汇总</t>
  </si>
  <si>
    <t>05794 汇总</t>
  </si>
  <si>
    <t>05569 汇总</t>
  </si>
  <si>
    <t>05168 汇总</t>
  </si>
  <si>
    <t>06394 汇总</t>
  </si>
  <si>
    <t>06076 汇总</t>
  </si>
  <si>
    <t>03328 汇总</t>
  </si>
  <si>
    <t>02132 汇总</t>
  </si>
  <si>
    <t>05442 汇总</t>
  </si>
  <si>
    <t>05066 汇总</t>
  </si>
  <si>
    <t>09580 汇总</t>
  </si>
  <si>
    <t>06745 汇总</t>
  </si>
  <si>
    <t>06240 汇总</t>
  </si>
  <si>
    <t>03170 汇总</t>
  </si>
  <si>
    <t>06625 汇总</t>
  </si>
  <si>
    <t>06636 汇总</t>
  </si>
  <si>
    <t>05527 汇总</t>
  </si>
  <si>
    <t>06890 汇总</t>
  </si>
  <si>
    <t>06671 汇总</t>
  </si>
  <si>
    <t>03932 汇总</t>
  </si>
  <si>
    <t>05127 汇总</t>
  </si>
  <si>
    <t>05920 汇总</t>
  </si>
  <si>
    <t>05235 汇总</t>
  </si>
  <si>
    <t>06231 汇总</t>
  </si>
  <si>
    <t>05703 汇总</t>
  </si>
  <si>
    <t>05906 汇总</t>
  </si>
  <si>
    <t>06814 汇总</t>
  </si>
  <si>
    <t>06469 汇总</t>
  </si>
  <si>
    <t>06868 汇总</t>
  </si>
  <si>
    <t>06422 汇总</t>
  </si>
  <si>
    <t>05664 汇总</t>
  </si>
  <si>
    <t>06211 汇总</t>
  </si>
  <si>
    <t>05084 汇总</t>
  </si>
  <si>
    <t>06194 汇总</t>
  </si>
  <si>
    <t>05769 汇总</t>
  </si>
  <si>
    <t>04075 汇总</t>
  </si>
  <si>
    <t>03671 汇总</t>
  </si>
  <si>
    <t>02230 汇总</t>
  </si>
  <si>
    <t>08785 汇总</t>
  </si>
  <si>
    <t>05723 汇总</t>
  </si>
  <si>
    <t>05587 汇总</t>
  </si>
  <si>
    <t>03775 汇总</t>
  </si>
  <si>
    <t>05359 汇总</t>
  </si>
  <si>
    <t>04110 汇总</t>
  </si>
  <si>
    <t>06145 汇总</t>
  </si>
  <si>
    <t>07268 汇总</t>
  </si>
  <si>
    <t>05792 汇总</t>
  </si>
  <si>
    <t>05190 汇总</t>
  </si>
  <si>
    <t>05212 汇总</t>
  </si>
  <si>
    <t>06084 汇总</t>
  </si>
  <si>
    <t>06734 汇总</t>
  </si>
  <si>
    <t>06339 汇总</t>
  </si>
  <si>
    <t>03447 汇总</t>
  </si>
  <si>
    <t>03348 汇总</t>
  </si>
  <si>
    <t>06078 汇总</t>
  </si>
  <si>
    <t>05472 汇总</t>
  </si>
  <si>
    <t>06657 汇总</t>
  </si>
  <si>
    <t>05200 汇总</t>
  </si>
  <si>
    <t>03938 汇总</t>
  </si>
  <si>
    <t>05418 汇总</t>
  </si>
  <si>
    <t>06578 汇总</t>
  </si>
  <si>
    <t>06618 汇总</t>
  </si>
  <si>
    <t>05154 汇总</t>
  </si>
  <si>
    <t>06332 汇总</t>
  </si>
  <si>
    <t>05178 汇总</t>
  </si>
  <si>
    <t>06002 汇总</t>
  </si>
  <si>
    <t>06839 汇总</t>
  </si>
  <si>
    <t>03672 汇总</t>
  </si>
  <si>
    <t>07368 汇总</t>
  </si>
  <si>
    <t>05471 汇总</t>
  </si>
  <si>
    <t>08611 汇总</t>
  </si>
  <si>
    <t>05984 汇总</t>
  </si>
  <si>
    <t>06061 汇总</t>
  </si>
  <si>
    <t>05292 汇总</t>
  </si>
  <si>
    <t>05963 汇总</t>
  </si>
  <si>
    <t>05509 汇总</t>
  </si>
  <si>
    <t>06844 汇总</t>
  </si>
  <si>
    <t>06639 汇总</t>
  </si>
  <si>
    <t>06417 汇总</t>
  </si>
  <si>
    <t>06044 汇总</t>
  </si>
  <si>
    <t>06893 汇总</t>
  </si>
  <si>
    <t>01817 汇总</t>
  </si>
  <si>
    <t>06727 汇总</t>
  </si>
  <si>
    <t>05671 汇总</t>
  </si>
  <si>
    <t>06273 汇总</t>
  </si>
  <si>
    <t>06628 汇总</t>
  </si>
  <si>
    <t>05827 汇总</t>
  </si>
  <si>
    <t>03408 汇总</t>
  </si>
  <si>
    <t>05956 汇总</t>
  </si>
  <si>
    <t>05029 汇总</t>
  </si>
  <si>
    <t>05679 汇总</t>
  </si>
  <si>
    <t>05621 汇总</t>
  </si>
  <si>
    <t>03628 汇总</t>
  </si>
  <si>
    <t>01744 汇总</t>
  </si>
  <si>
    <t>05155 汇总</t>
  </si>
  <si>
    <t>05890 汇总</t>
  </si>
  <si>
    <t>05916 汇总</t>
  </si>
  <si>
    <t>03861 汇总</t>
  </si>
  <si>
    <t>05120 汇总</t>
  </si>
  <si>
    <t>05922 汇总</t>
  </si>
  <si>
    <t>04080 汇总</t>
  </si>
  <si>
    <t>00846 汇总</t>
  </si>
  <si>
    <t>05868 汇总</t>
  </si>
  <si>
    <t>06607 汇总</t>
  </si>
  <si>
    <t>06309 汇总</t>
  </si>
  <si>
    <t>05658 汇总</t>
  </si>
  <si>
    <t>03805 汇总</t>
  </si>
  <si>
    <t>01805 汇总</t>
  </si>
  <si>
    <t>06142 汇总</t>
  </si>
  <si>
    <t>03424 汇总</t>
  </si>
  <si>
    <t>03494 汇总</t>
  </si>
  <si>
    <t>06204 汇总</t>
  </si>
  <si>
    <t>05628 汇总</t>
  </si>
  <si>
    <t>03812 汇总</t>
  </si>
  <si>
    <t>06335 汇总</t>
  </si>
  <si>
    <t>05782 汇总</t>
  </si>
  <si>
    <t>01746 汇总</t>
  </si>
  <si>
    <t>05326 汇总</t>
  </si>
  <si>
    <t>06243 汇总</t>
  </si>
  <si>
    <t>05347 汇总</t>
  </si>
  <si>
    <t>05216 汇总</t>
  </si>
  <si>
    <t>06060 汇总</t>
  </si>
  <si>
    <t>06728 汇总</t>
  </si>
  <si>
    <t>05185 汇总</t>
  </si>
  <si>
    <t>06159 汇总</t>
  </si>
  <si>
    <t>06589 汇总</t>
  </si>
  <si>
    <t>05451 汇总</t>
  </si>
  <si>
    <t>05334 汇总</t>
  </si>
  <si>
    <t>06216 汇总</t>
  </si>
  <si>
    <t>06856 汇总</t>
  </si>
  <si>
    <t>04073 汇总</t>
  </si>
  <si>
    <t>06770 汇总</t>
  </si>
  <si>
    <t>06173 汇总</t>
  </si>
  <si>
    <t>05765 汇总</t>
  </si>
  <si>
    <t>06215 汇总</t>
  </si>
  <si>
    <t>06876 汇总</t>
  </si>
  <si>
    <t>05908 汇总</t>
  </si>
  <si>
    <t>03928 汇总</t>
  </si>
  <si>
    <t>06624 汇总</t>
  </si>
  <si>
    <t>05529 汇总</t>
  </si>
  <si>
    <t>09581 汇总</t>
  </si>
  <si>
    <t>03819 汇总</t>
  </si>
  <si>
    <t>05695 汇总</t>
  </si>
  <si>
    <t>04100 汇总</t>
  </si>
  <si>
    <t>05880 汇总</t>
  </si>
  <si>
    <t>06402 汇总</t>
  </si>
  <si>
    <t>06703 汇总</t>
  </si>
  <si>
    <t>05459 汇总</t>
  </si>
  <si>
    <t>09060 汇总</t>
  </si>
  <si>
    <t>03149 汇总</t>
  </si>
  <si>
    <t>06052 汇总</t>
  </si>
  <si>
    <t>05265 汇总</t>
  </si>
  <si>
    <t>05044 汇总</t>
  </si>
  <si>
    <t>06395 汇总</t>
  </si>
  <si>
    <t>05379 汇总</t>
  </si>
  <si>
    <t>05892 汇总</t>
  </si>
  <si>
    <t>05855 汇总</t>
  </si>
  <si>
    <t>08749 汇总</t>
  </si>
  <si>
    <t>00741 汇总</t>
  </si>
  <si>
    <t>06201 汇总</t>
  </si>
  <si>
    <t>05577 汇总</t>
  </si>
  <si>
    <t>06710 汇总</t>
  </si>
  <si>
    <t>03867 汇总</t>
  </si>
  <si>
    <t>06620 汇总</t>
  </si>
  <si>
    <t>04331 汇总</t>
  </si>
  <si>
    <t>03400 汇总</t>
  </si>
  <si>
    <t>05656 汇总</t>
  </si>
  <si>
    <t>06498 汇总</t>
  </si>
  <si>
    <t>08760 汇总</t>
  </si>
  <si>
    <t>05370 汇总</t>
  </si>
  <si>
    <t>06152 汇总</t>
  </si>
  <si>
    <t>06819 汇总</t>
  </si>
  <si>
    <t>05516 汇总</t>
  </si>
  <si>
    <t>03093 汇总</t>
  </si>
  <si>
    <t>05221 汇总</t>
  </si>
  <si>
    <t>06400 汇总</t>
  </si>
  <si>
    <t>03769 汇总</t>
  </si>
  <si>
    <t>06720 汇总</t>
  </si>
  <si>
    <t>06553 汇总</t>
  </si>
  <si>
    <t>02213 汇总</t>
  </si>
  <si>
    <t>05543 汇总</t>
  </si>
  <si>
    <t>05692 汇总</t>
  </si>
  <si>
    <t>05132 汇总</t>
  </si>
  <si>
    <t>03797 汇总</t>
  </si>
  <si>
    <t>04078 汇总</t>
  </si>
  <si>
    <t>05307 汇总</t>
  </si>
  <si>
    <t>05672 汇总</t>
  </si>
  <si>
    <t>05968 汇总</t>
  </si>
  <si>
    <t>05227 汇总</t>
  </si>
  <si>
    <t>05123 汇总</t>
  </si>
  <si>
    <t>05839 汇总</t>
  </si>
  <si>
    <t>06206 汇总</t>
  </si>
  <si>
    <t>03808 汇总</t>
  </si>
  <si>
    <t>06627 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</si>
</sst>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23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9"/>
      <name val="宋体"/>
      <family val="3"/>
      <charset val="134"/>
      <scheme val="maj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b/>
      <sz val="18"/>
      <color theme="3"/>
      <name val="宋体"/>
      <family val="2"/>
      <charset val="134"/>
      <scheme val="maj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6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rgb="FF00B0F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0" fillId="0" borderId="1" xfId="0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7" fillId="0" borderId="1" xfId="0" quotePrefix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16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76" fontId="17" fillId="0" borderId="0" xfId="0" applyNumberFormat="1" applyFont="1" applyAlignment="1">
      <alignment horizontal="left" vertical="center"/>
    </xf>
    <xf numFmtId="0" fontId="4" fillId="0" borderId="1" xfId="0" quotePrefix="1" applyFont="1" applyBorder="1" applyAlignment="1">
      <alignment horizontal="left" vertical="center"/>
    </xf>
    <xf numFmtId="0" fontId="0" fillId="0" borderId="0" xfId="0" applyBorder="1">
      <alignment vertical="center"/>
    </xf>
    <xf numFmtId="0" fontId="13" fillId="0" borderId="0" xfId="0" applyFont="1" applyBorder="1" applyAlignment="1">
      <alignment vertical="center" wrapText="1"/>
    </xf>
    <xf numFmtId="0" fontId="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6" fillId="0" borderId="2" xfId="0" quotePrefix="1" applyFont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6" fillId="0" borderId="0" xfId="0" quotePrefix="1" applyFont="1" applyBorder="1" applyAlignment="1">
      <alignment horizontal="left" vertical="center"/>
    </xf>
    <xf numFmtId="0" fontId="4" fillId="0" borderId="0" xfId="0" quotePrefix="1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9" fillId="0" borderId="0" xfId="0" applyFont="1" applyBorder="1">
      <alignment vertical="center"/>
    </xf>
    <xf numFmtId="0" fontId="19" fillId="0" borderId="0" xfId="0" applyFont="1">
      <alignment vertical="center"/>
    </xf>
    <xf numFmtId="0" fontId="20" fillId="0" borderId="1" xfId="0" quotePrefix="1" applyFont="1" applyBorder="1" applyAlignment="1">
      <alignment horizontal="left" vertical="center"/>
    </xf>
    <xf numFmtId="0" fontId="17" fillId="0" borderId="0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176" fontId="17" fillId="0" borderId="1" xfId="0" applyNumberFormat="1" applyFont="1" applyBorder="1" applyAlignment="1">
      <alignment horizontal="left" vertical="center"/>
    </xf>
    <xf numFmtId="0" fontId="15" fillId="0" borderId="0" xfId="0" applyFont="1" applyBorder="1">
      <alignment vertical="center"/>
    </xf>
    <xf numFmtId="0" fontId="15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176" fontId="17" fillId="0" borderId="0" xfId="0" applyNumberFormat="1" applyFont="1" applyBorder="1" applyAlignment="1">
      <alignment horizontal="left" vertical="center"/>
    </xf>
    <xf numFmtId="0" fontId="15" fillId="0" borderId="1" xfId="0" quotePrefix="1" applyFont="1" applyBorder="1">
      <alignment vertical="center"/>
    </xf>
    <xf numFmtId="0" fontId="7" fillId="0" borderId="0" xfId="0" quotePrefix="1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6" fillId="0" borderId="1" xfId="0" applyFont="1" applyBorder="1">
      <alignment vertical="center"/>
    </xf>
    <xf numFmtId="0" fontId="15" fillId="0" borderId="1" xfId="0" applyFont="1" applyBorder="1" applyAlignment="1">
      <alignment vertical="center" wrapText="1"/>
    </xf>
    <xf numFmtId="0" fontId="21" fillId="0" borderId="1" xfId="0" quotePrefix="1" applyFont="1" applyBorder="1">
      <alignment vertical="center"/>
    </xf>
    <xf numFmtId="0" fontId="16" fillId="0" borderId="0" xfId="0" applyFont="1" applyBorder="1">
      <alignment vertical="center"/>
    </xf>
    <xf numFmtId="0" fontId="15" fillId="0" borderId="0" xfId="0" applyFont="1" applyBorder="1" applyAlignment="1">
      <alignment vertical="center" wrapText="1"/>
    </xf>
    <xf numFmtId="0" fontId="22" fillId="0" borderId="0" xfId="0" quotePrefix="1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1176"/>
  <sheetViews>
    <sheetView tabSelected="1" topLeftCell="A4" workbookViewId="0">
      <selection activeCell="M13" sqref="M13"/>
    </sheetView>
  </sheetViews>
  <sheetFormatPr defaultRowHeight="13.5" outlineLevelRow="2"/>
  <cols>
    <col min="1" max="1" width="5.5" style="30" bestFit="1" customWidth="1"/>
    <col min="2" max="2" width="8.5" style="22" bestFit="1" customWidth="1"/>
    <col min="3" max="3" width="21.375" style="31" customWidth="1"/>
    <col min="4" max="4" width="10" style="22" bestFit="1" customWidth="1"/>
    <col min="5" max="5" width="24" style="22" bestFit="1" customWidth="1"/>
    <col min="6" max="6" width="6" style="22" customWidth="1"/>
    <col min="7" max="7" width="6.375" style="22" bestFit="1" customWidth="1"/>
    <col min="8" max="8" width="11.375" style="22" customWidth="1"/>
    <col min="9" max="9" width="16" style="22" hidden="1" customWidth="1"/>
    <col min="10" max="10" width="23.125" style="22" hidden="1" customWidth="1"/>
    <col min="11" max="11" width="17.75" style="22" hidden="1" customWidth="1"/>
    <col min="12" max="12" width="6.375" style="22" hidden="1" customWidth="1"/>
    <col min="13" max="13" width="4.625" style="32" customWidth="1"/>
    <col min="14" max="14" width="20.625" style="32" hidden="1" customWidth="1"/>
    <col min="15" max="15" width="13.125" style="32" hidden="1" customWidth="1"/>
    <col min="16" max="16" width="22.25" style="32" hidden="1" customWidth="1"/>
    <col min="17" max="17" width="20.625" style="32" hidden="1" customWidth="1"/>
    <col min="18" max="18" width="30.625" style="32" hidden="1" customWidth="1"/>
    <col min="19" max="19" width="8" style="32" hidden="1" customWidth="1"/>
    <col min="20" max="20" width="6.5" style="32" bestFit="1" customWidth="1"/>
    <col min="21" max="21" width="5.125" style="32" customWidth="1"/>
    <col min="22" max="23" width="8.125" style="32" bestFit="1" customWidth="1"/>
    <col min="24" max="24" width="4.625" style="33" customWidth="1"/>
    <col min="25" max="25" width="6.625" style="34" bestFit="1" customWidth="1"/>
    <col min="26" max="26" width="4.625" style="33" bestFit="1" customWidth="1"/>
    <col min="27" max="29" width="9.125" style="34" bestFit="1" customWidth="1"/>
    <col min="30" max="30" width="9" style="33"/>
    <col min="31" max="31" width="9" style="48"/>
    <col min="32" max="85" width="9" style="36"/>
  </cols>
  <sheetData>
    <row r="1" spans="1:85" ht="39.950000000000003" customHeight="1">
      <c r="A1" s="63" t="s">
        <v>19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</row>
    <row r="2" spans="1:85" ht="20.25">
      <c r="A2" s="44"/>
      <c r="B2" s="44"/>
      <c r="C2" s="23"/>
      <c r="D2" s="44"/>
      <c r="E2" s="44"/>
      <c r="F2" s="44"/>
      <c r="G2" s="44"/>
      <c r="H2" s="44"/>
      <c r="I2" s="44"/>
      <c r="J2" s="44"/>
      <c r="K2" s="44"/>
      <c r="L2" s="4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85" s="17" customFormat="1" ht="67.5">
      <c r="A3" s="25" t="s">
        <v>0</v>
      </c>
      <c r="B3" s="25" t="s">
        <v>1</v>
      </c>
      <c r="C3" s="25" t="s">
        <v>2</v>
      </c>
      <c r="D3" s="25" t="s">
        <v>1382</v>
      </c>
      <c r="E3" s="25" t="s">
        <v>3</v>
      </c>
      <c r="F3" s="25" t="s">
        <v>2311</v>
      </c>
      <c r="G3" s="25" t="s">
        <v>4</v>
      </c>
      <c r="H3" s="25" t="s">
        <v>5</v>
      </c>
      <c r="I3" s="25" t="s">
        <v>6</v>
      </c>
      <c r="J3" s="25" t="s">
        <v>7</v>
      </c>
      <c r="K3" s="25" t="s">
        <v>8</v>
      </c>
      <c r="L3" s="25" t="s">
        <v>9</v>
      </c>
      <c r="M3" s="25" t="s">
        <v>2303</v>
      </c>
      <c r="N3" s="25" t="s">
        <v>10</v>
      </c>
      <c r="O3" s="25" t="s">
        <v>11</v>
      </c>
      <c r="P3" s="25" t="s">
        <v>12</v>
      </c>
      <c r="Q3" s="25" t="s">
        <v>13</v>
      </c>
      <c r="R3" s="25" t="s">
        <v>14</v>
      </c>
      <c r="S3" s="25" t="s">
        <v>15</v>
      </c>
      <c r="T3" s="25" t="s">
        <v>16</v>
      </c>
      <c r="U3" s="25" t="s">
        <v>2302</v>
      </c>
      <c r="V3" s="25" t="s">
        <v>17</v>
      </c>
      <c r="W3" s="25" t="s">
        <v>18</v>
      </c>
      <c r="X3" s="11" t="s">
        <v>2304</v>
      </c>
      <c r="Y3" s="12" t="s">
        <v>2305</v>
      </c>
      <c r="Z3" s="12" t="s">
        <v>2306</v>
      </c>
      <c r="AA3" s="12" t="s">
        <v>2307</v>
      </c>
      <c r="AB3" s="12" t="s">
        <v>2308</v>
      </c>
      <c r="AC3" s="12" t="s">
        <v>2309</v>
      </c>
      <c r="AD3" s="12" t="s">
        <v>2310</v>
      </c>
      <c r="AE3" s="49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</row>
    <row r="4" spans="1:85" s="6" customFormat="1" outlineLevel="2">
      <c r="A4" s="10">
        <v>2017</v>
      </c>
      <c r="B4" s="21" t="s">
        <v>818</v>
      </c>
      <c r="C4" s="26" t="s">
        <v>819</v>
      </c>
      <c r="D4" s="21" t="s">
        <v>1383</v>
      </c>
      <c r="E4" s="19" t="s">
        <v>2295</v>
      </c>
      <c r="F4" s="10">
        <v>2</v>
      </c>
      <c r="G4" s="21" t="s">
        <v>820</v>
      </c>
      <c r="H4" s="21" t="s">
        <v>821</v>
      </c>
      <c r="I4" s="21" t="s">
        <v>24</v>
      </c>
      <c r="J4" s="21" t="s">
        <v>25</v>
      </c>
      <c r="K4" s="21" t="s">
        <v>26</v>
      </c>
      <c r="L4" s="10">
        <v>100</v>
      </c>
      <c r="M4" s="10">
        <v>16</v>
      </c>
      <c r="N4" s="21" t="s">
        <v>281</v>
      </c>
      <c r="O4" s="21" t="s">
        <v>489</v>
      </c>
      <c r="P4" s="21" t="s">
        <v>29</v>
      </c>
      <c r="Q4" s="21" t="s">
        <v>30</v>
      </c>
      <c r="R4" s="21" t="s">
        <v>822</v>
      </c>
      <c r="S4" s="10">
        <v>1</v>
      </c>
      <c r="T4" s="10">
        <v>32</v>
      </c>
      <c r="U4" s="10">
        <v>16</v>
      </c>
      <c r="V4" s="21" t="s">
        <v>32</v>
      </c>
      <c r="W4" s="10">
        <v>16</v>
      </c>
      <c r="X4" s="27">
        <v>1</v>
      </c>
      <c r="Y4" s="28">
        <f>IF(M4&lt;25,1,1+(M4-25)/M4)</f>
        <v>1</v>
      </c>
      <c r="Z4" s="10">
        <v>1</v>
      </c>
      <c r="AA4" s="28">
        <f>U4*Y4*Z4</f>
        <v>16</v>
      </c>
      <c r="AB4" s="28">
        <f>X4*W4*Y4</f>
        <v>16</v>
      </c>
      <c r="AC4" s="28">
        <f>AA4+AB4</f>
        <v>32</v>
      </c>
      <c r="AD4" s="10"/>
      <c r="AE4" s="50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</row>
    <row r="5" spans="1:85" s="6" customFormat="1" outlineLevel="2">
      <c r="A5" s="10">
        <v>2014</v>
      </c>
      <c r="B5" s="21" t="s">
        <v>1393</v>
      </c>
      <c r="C5" s="26" t="s">
        <v>1394</v>
      </c>
      <c r="D5" s="21" t="s">
        <v>1384</v>
      </c>
      <c r="E5" s="21" t="s">
        <v>2293</v>
      </c>
      <c r="F5" s="10">
        <v>2</v>
      </c>
      <c r="G5" s="21" t="s">
        <v>820</v>
      </c>
      <c r="H5" s="21" t="s">
        <v>821</v>
      </c>
      <c r="I5" s="21" t="s">
        <v>24</v>
      </c>
      <c r="J5" s="21" t="s">
        <v>25</v>
      </c>
      <c r="K5" s="21" t="s">
        <v>26</v>
      </c>
      <c r="L5" s="10">
        <v>28</v>
      </c>
      <c r="M5" s="10">
        <v>8</v>
      </c>
      <c r="N5" s="21" t="s">
        <v>1387</v>
      </c>
      <c r="O5" s="21" t="s">
        <v>48</v>
      </c>
      <c r="P5" s="21" t="s">
        <v>29</v>
      </c>
      <c r="Q5" s="21" t="s">
        <v>1363</v>
      </c>
      <c r="R5" s="21" t="s">
        <v>1395</v>
      </c>
      <c r="S5" s="10">
        <v>1</v>
      </c>
      <c r="T5" s="10">
        <v>32</v>
      </c>
      <c r="U5" s="10">
        <v>16</v>
      </c>
      <c r="V5" s="10">
        <v>16</v>
      </c>
      <c r="W5" s="21" t="s">
        <v>32</v>
      </c>
      <c r="X5" s="10">
        <v>1</v>
      </c>
      <c r="Y5" s="28">
        <f>IF(M5&lt;25,1,1+(M5-25)/M5)</f>
        <v>1</v>
      </c>
      <c r="Z5" s="10">
        <v>1</v>
      </c>
      <c r="AA5" s="28">
        <f>U5*Y5*Z5</f>
        <v>16</v>
      </c>
      <c r="AB5" s="28">
        <f>X5*V5*Y5</f>
        <v>16</v>
      </c>
      <c r="AC5" s="28">
        <f>AA5+AB5</f>
        <v>32</v>
      </c>
      <c r="AD5" s="10"/>
      <c r="AE5" s="50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</row>
    <row r="6" spans="1:85" s="18" customFormat="1" outlineLevel="2">
      <c r="A6" s="10"/>
      <c r="B6" s="10"/>
      <c r="C6" s="25"/>
      <c r="D6" s="10"/>
      <c r="E6" s="27" t="s">
        <v>2329</v>
      </c>
      <c r="F6" s="10"/>
      <c r="G6" s="21" t="s">
        <v>820</v>
      </c>
      <c r="H6" s="29" t="s">
        <v>821</v>
      </c>
      <c r="I6" s="10"/>
      <c r="J6" s="10"/>
      <c r="K6" s="10"/>
      <c r="L6" s="10"/>
      <c r="M6" s="29">
        <v>2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28"/>
      <c r="Z6" s="10"/>
      <c r="AA6" s="28"/>
      <c r="AB6" s="28"/>
      <c r="AC6" s="28">
        <f>M6*14</f>
        <v>28</v>
      </c>
      <c r="AD6" s="10"/>
      <c r="AE6" s="50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</row>
    <row r="7" spans="1:85" s="18" customFormat="1" outlineLevel="2">
      <c r="A7" s="10"/>
      <c r="B7" s="10"/>
      <c r="C7" s="25"/>
      <c r="D7" s="10"/>
      <c r="E7" s="27" t="s">
        <v>2756</v>
      </c>
      <c r="F7" s="10"/>
      <c r="G7" s="21" t="s">
        <v>820</v>
      </c>
      <c r="H7" s="29" t="s">
        <v>821</v>
      </c>
      <c r="I7" s="10"/>
      <c r="J7" s="10"/>
      <c r="K7" s="10"/>
      <c r="L7" s="10"/>
      <c r="M7" s="29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28"/>
      <c r="Z7" s="10"/>
      <c r="AA7" s="28"/>
      <c r="AB7" s="28"/>
      <c r="AC7" s="28">
        <v>30</v>
      </c>
      <c r="AD7" s="10"/>
      <c r="AE7" s="50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</row>
    <row r="8" spans="1:85" s="18" customFormat="1" outlineLevel="1">
      <c r="A8" s="10"/>
      <c r="B8" s="10"/>
      <c r="C8" s="25"/>
      <c r="D8" s="10"/>
      <c r="E8" s="27"/>
      <c r="F8" s="10"/>
      <c r="G8" s="47" t="s">
        <v>2761</v>
      </c>
      <c r="H8" s="29"/>
      <c r="I8" s="10"/>
      <c r="J8" s="10"/>
      <c r="K8" s="10"/>
      <c r="L8" s="10"/>
      <c r="M8" s="29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28"/>
      <c r="Z8" s="10"/>
      <c r="AA8" s="28"/>
      <c r="AB8" s="28"/>
      <c r="AC8" s="28">
        <f>SUBTOTAL(9,AC4:AC7)</f>
        <v>122</v>
      </c>
      <c r="AD8" s="10"/>
      <c r="AE8" s="50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</row>
    <row r="9" spans="1:85" s="18" customFormat="1" outlineLevel="2">
      <c r="A9" s="10">
        <v>2017</v>
      </c>
      <c r="B9" s="21" t="s">
        <v>715</v>
      </c>
      <c r="C9" s="26" t="s">
        <v>716</v>
      </c>
      <c r="D9" s="21" t="s">
        <v>1383</v>
      </c>
      <c r="E9" s="21" t="s">
        <v>2277</v>
      </c>
      <c r="F9" s="10">
        <v>1</v>
      </c>
      <c r="G9" s="21" t="s">
        <v>717</v>
      </c>
      <c r="H9" s="21" t="s">
        <v>718</v>
      </c>
      <c r="I9" s="21" t="s">
        <v>164</v>
      </c>
      <c r="J9" s="21" t="s">
        <v>25</v>
      </c>
      <c r="K9" s="21" t="s">
        <v>26</v>
      </c>
      <c r="L9" s="10">
        <v>600</v>
      </c>
      <c r="M9" s="10">
        <v>48</v>
      </c>
      <c r="N9" s="21" t="s">
        <v>713</v>
      </c>
      <c r="O9" s="21" t="s">
        <v>719</v>
      </c>
      <c r="P9" s="21" t="s">
        <v>29</v>
      </c>
      <c r="Q9" s="21" t="s">
        <v>385</v>
      </c>
      <c r="R9" s="21" t="s">
        <v>720</v>
      </c>
      <c r="S9" s="10">
        <v>1</v>
      </c>
      <c r="T9" s="10">
        <v>16</v>
      </c>
      <c r="U9" s="10">
        <v>16</v>
      </c>
      <c r="V9" s="21" t="s">
        <v>32</v>
      </c>
      <c r="W9" s="21" t="s">
        <v>32</v>
      </c>
      <c r="X9" s="10"/>
      <c r="Y9" s="28">
        <f>IF(M9&lt;25,1,1+(M9-25)/M9)</f>
        <v>1.4791666666666667</v>
      </c>
      <c r="Z9" s="10">
        <v>1</v>
      </c>
      <c r="AA9" s="28">
        <f>U9*Y9*Z9</f>
        <v>23.666666666666668</v>
      </c>
      <c r="AB9" s="28"/>
      <c r="AC9" s="28">
        <f>AA9+AB9</f>
        <v>23.666666666666668</v>
      </c>
      <c r="AD9" s="10"/>
      <c r="AE9" s="50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</row>
    <row r="10" spans="1:85" s="18" customFormat="1" outlineLevel="2">
      <c r="A10" s="10"/>
      <c r="B10" s="10"/>
      <c r="C10" s="25"/>
      <c r="D10" s="10"/>
      <c r="E10" s="27" t="s">
        <v>2329</v>
      </c>
      <c r="F10" s="10"/>
      <c r="G10" s="21" t="s">
        <v>717</v>
      </c>
      <c r="H10" s="29" t="s">
        <v>718</v>
      </c>
      <c r="I10" s="10"/>
      <c r="J10" s="10"/>
      <c r="K10" s="10"/>
      <c r="L10" s="10"/>
      <c r="M10" s="29">
        <v>3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28"/>
      <c r="Z10" s="10"/>
      <c r="AA10" s="28"/>
      <c r="AB10" s="28"/>
      <c r="AC10" s="28">
        <f>M10*14</f>
        <v>42</v>
      </c>
      <c r="AD10" s="10"/>
      <c r="AE10" s="50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</row>
    <row r="11" spans="1:85" s="18" customFormat="1" outlineLevel="1">
      <c r="A11" s="10"/>
      <c r="B11" s="10"/>
      <c r="C11" s="25"/>
      <c r="D11" s="10"/>
      <c r="E11" s="27"/>
      <c r="F11" s="10"/>
      <c r="G11" s="47" t="s">
        <v>2762</v>
      </c>
      <c r="H11" s="29"/>
      <c r="I11" s="10"/>
      <c r="J11" s="10"/>
      <c r="K11" s="10"/>
      <c r="L11" s="10"/>
      <c r="M11" s="29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28"/>
      <c r="Z11" s="10"/>
      <c r="AA11" s="28"/>
      <c r="AB11" s="28"/>
      <c r="AC11" s="28">
        <f>SUBTOTAL(9,AC9:AC10)</f>
        <v>65.666666666666671</v>
      </c>
      <c r="AD11" s="10"/>
      <c r="AE11" s="50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</row>
    <row r="12" spans="1:85" s="18" customFormat="1" outlineLevel="2">
      <c r="A12" s="10">
        <v>2016</v>
      </c>
      <c r="B12" s="21" t="s">
        <v>1031</v>
      </c>
      <c r="C12" s="26" t="s">
        <v>1032</v>
      </c>
      <c r="D12" s="21" t="s">
        <v>1383</v>
      </c>
      <c r="E12" s="21" t="s">
        <v>140</v>
      </c>
      <c r="F12" s="10">
        <v>3</v>
      </c>
      <c r="G12" s="21" t="s">
        <v>1033</v>
      </c>
      <c r="H12" s="21" t="s">
        <v>1034</v>
      </c>
      <c r="I12" s="21" t="s">
        <v>42</v>
      </c>
      <c r="J12" s="21" t="s">
        <v>25</v>
      </c>
      <c r="K12" s="21" t="s">
        <v>1035</v>
      </c>
      <c r="L12" s="10">
        <v>50</v>
      </c>
      <c r="M12" s="10">
        <v>13</v>
      </c>
      <c r="N12" s="21" t="s">
        <v>1036</v>
      </c>
      <c r="O12" s="21" t="s">
        <v>1037</v>
      </c>
      <c r="P12" s="21" t="s">
        <v>29</v>
      </c>
      <c r="Q12" s="21" t="s">
        <v>30</v>
      </c>
      <c r="R12" s="21" t="s">
        <v>1038</v>
      </c>
      <c r="S12" s="10">
        <v>1</v>
      </c>
      <c r="T12" s="10">
        <v>48</v>
      </c>
      <c r="U12" s="10">
        <v>32</v>
      </c>
      <c r="V12" s="21" t="s">
        <v>32</v>
      </c>
      <c r="W12" s="10">
        <v>16</v>
      </c>
      <c r="X12" s="10"/>
      <c r="Y12" s="28">
        <f>IF(M12&lt;25,1,1+(M12-25)/M12)</f>
        <v>1</v>
      </c>
      <c r="Z12" s="10">
        <v>1</v>
      </c>
      <c r="AA12" s="28"/>
      <c r="AB12" s="28"/>
      <c r="AC12" s="28">
        <f>T12*Z12</f>
        <v>48</v>
      </c>
      <c r="AD12" s="10"/>
      <c r="AE12" s="50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</row>
    <row r="13" spans="1:85" s="18" customFormat="1" outlineLevel="2">
      <c r="A13" s="10"/>
      <c r="B13" s="10"/>
      <c r="C13" s="25"/>
      <c r="D13" s="10"/>
      <c r="E13" s="21" t="s">
        <v>2330</v>
      </c>
      <c r="F13" s="10"/>
      <c r="G13" s="21" t="s">
        <v>1033</v>
      </c>
      <c r="H13" s="29" t="s">
        <v>1034</v>
      </c>
      <c r="I13" s="10"/>
      <c r="J13" s="10"/>
      <c r="K13" s="10"/>
      <c r="L13" s="10"/>
      <c r="M13" s="29">
        <v>1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28"/>
      <c r="Z13" s="10"/>
      <c r="AA13" s="28"/>
      <c r="AB13" s="28"/>
      <c r="AC13" s="28">
        <f>M13*14</f>
        <v>14</v>
      </c>
      <c r="AD13" s="10"/>
      <c r="AE13" s="50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</row>
    <row r="14" spans="1:85" s="18" customFormat="1" outlineLevel="2">
      <c r="A14" s="10">
        <v>2014</v>
      </c>
      <c r="B14" s="21" t="s">
        <v>1918</v>
      </c>
      <c r="C14" s="26" t="s">
        <v>1919</v>
      </c>
      <c r="D14" s="21" t="s">
        <v>1417</v>
      </c>
      <c r="E14" s="19" t="s">
        <v>2276</v>
      </c>
      <c r="F14" s="10">
        <v>2</v>
      </c>
      <c r="G14" s="21" t="s">
        <v>1033</v>
      </c>
      <c r="H14" s="21" t="s">
        <v>1034</v>
      </c>
      <c r="I14" s="21" t="s">
        <v>42</v>
      </c>
      <c r="J14" s="21" t="s">
        <v>25</v>
      </c>
      <c r="K14" s="21" t="s">
        <v>1035</v>
      </c>
      <c r="L14" s="10">
        <v>54</v>
      </c>
      <c r="M14" s="10">
        <v>54</v>
      </c>
      <c r="N14" s="21" t="s">
        <v>1391</v>
      </c>
      <c r="O14" s="21" t="s">
        <v>426</v>
      </c>
      <c r="P14" s="21" t="s">
        <v>29</v>
      </c>
      <c r="Q14" s="21" t="s">
        <v>1366</v>
      </c>
      <c r="R14" s="21" t="s">
        <v>1991</v>
      </c>
      <c r="S14" s="10">
        <v>1</v>
      </c>
      <c r="T14" s="10">
        <v>32</v>
      </c>
      <c r="U14" s="10">
        <v>32</v>
      </c>
      <c r="V14" s="21" t="s">
        <v>32</v>
      </c>
      <c r="W14" s="21" t="s">
        <v>32</v>
      </c>
      <c r="X14" s="10"/>
      <c r="Y14" s="28">
        <f>IF(M14&lt;25,1,1+(M14-25)/M14)</f>
        <v>1.5370370370370372</v>
      </c>
      <c r="Z14" s="10">
        <v>1</v>
      </c>
      <c r="AA14" s="28">
        <f>U14*Y14*Z14</f>
        <v>49.18518518518519</v>
      </c>
      <c r="AB14" s="28"/>
      <c r="AC14" s="28">
        <f>AA14+AB14</f>
        <v>49.18518518518519</v>
      </c>
      <c r="AD14" s="10"/>
      <c r="AE14" s="50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</row>
    <row r="15" spans="1:85" s="18" customFormat="1" outlineLevel="2">
      <c r="A15" s="10">
        <v>2015</v>
      </c>
      <c r="B15" s="21" t="s">
        <v>2143</v>
      </c>
      <c r="C15" s="26" t="s">
        <v>2144</v>
      </c>
      <c r="D15" s="21" t="s">
        <v>1417</v>
      </c>
      <c r="E15" s="21" t="s">
        <v>2286</v>
      </c>
      <c r="F15" s="10">
        <v>3</v>
      </c>
      <c r="G15" s="21" t="s">
        <v>1033</v>
      </c>
      <c r="H15" s="21" t="s">
        <v>1034</v>
      </c>
      <c r="I15" s="21" t="s">
        <v>42</v>
      </c>
      <c r="J15" s="21" t="s">
        <v>25</v>
      </c>
      <c r="K15" s="21" t="s">
        <v>1035</v>
      </c>
      <c r="L15" s="10">
        <v>182</v>
      </c>
      <c r="M15" s="10">
        <v>75</v>
      </c>
      <c r="N15" s="21" t="s">
        <v>1543</v>
      </c>
      <c r="O15" s="21" t="s">
        <v>89</v>
      </c>
      <c r="P15" s="21" t="s">
        <v>29</v>
      </c>
      <c r="Q15" s="21" t="s">
        <v>1781</v>
      </c>
      <c r="R15" s="21" t="s">
        <v>2156</v>
      </c>
      <c r="S15" s="10">
        <v>1</v>
      </c>
      <c r="T15" s="10">
        <v>48</v>
      </c>
      <c r="U15" s="10">
        <v>48</v>
      </c>
      <c r="V15" s="21" t="s">
        <v>32</v>
      </c>
      <c r="W15" s="21" t="s">
        <v>32</v>
      </c>
      <c r="X15" s="10"/>
      <c r="Y15" s="28">
        <f>IF(M15&lt;25,1,1+(M15-25)/M15)</f>
        <v>1.6666666666666665</v>
      </c>
      <c r="Z15" s="10">
        <v>1</v>
      </c>
      <c r="AA15" s="28">
        <f>U15*Y15*Z15</f>
        <v>80</v>
      </c>
      <c r="AB15" s="28"/>
      <c r="AC15" s="28">
        <f>AA15+AB15</f>
        <v>80</v>
      </c>
      <c r="AD15" s="10"/>
      <c r="AE15" s="50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</row>
    <row r="16" spans="1:85" s="18" customFormat="1" outlineLevel="2">
      <c r="A16" s="10">
        <v>2015</v>
      </c>
      <c r="B16" s="21" t="s">
        <v>2143</v>
      </c>
      <c r="C16" s="26" t="s">
        <v>2144</v>
      </c>
      <c r="D16" s="21" t="s">
        <v>1417</v>
      </c>
      <c r="E16" s="21" t="s">
        <v>2286</v>
      </c>
      <c r="F16" s="10">
        <v>3</v>
      </c>
      <c r="G16" s="21" t="s">
        <v>1033</v>
      </c>
      <c r="H16" s="21" t="s">
        <v>1034</v>
      </c>
      <c r="I16" s="21" t="s">
        <v>42</v>
      </c>
      <c r="J16" s="21" t="s">
        <v>25</v>
      </c>
      <c r="K16" s="21" t="s">
        <v>1035</v>
      </c>
      <c r="L16" s="10">
        <v>171</v>
      </c>
      <c r="M16" s="10">
        <v>85</v>
      </c>
      <c r="N16" s="21" t="s">
        <v>2055</v>
      </c>
      <c r="O16" s="21" t="s">
        <v>1208</v>
      </c>
      <c r="P16" s="21" t="s">
        <v>29</v>
      </c>
      <c r="Q16" s="21" t="s">
        <v>1547</v>
      </c>
      <c r="R16" s="21" t="s">
        <v>2173</v>
      </c>
      <c r="S16" s="10">
        <v>1</v>
      </c>
      <c r="T16" s="10">
        <v>48</v>
      </c>
      <c r="U16" s="10">
        <v>48</v>
      </c>
      <c r="V16" s="21" t="s">
        <v>32</v>
      </c>
      <c r="W16" s="21" t="s">
        <v>32</v>
      </c>
      <c r="X16" s="10"/>
      <c r="Y16" s="28">
        <f>IF(M16&lt;25,1,1+(M16-25)/M16)</f>
        <v>1.7058823529411766</v>
      </c>
      <c r="Z16" s="10">
        <v>1</v>
      </c>
      <c r="AA16" s="28">
        <f>U16*Y16*Z16</f>
        <v>81.882352941176478</v>
      </c>
      <c r="AB16" s="28"/>
      <c r="AC16" s="28">
        <f>AA16+AB16</f>
        <v>81.882352941176478</v>
      </c>
      <c r="AD16" s="10"/>
      <c r="AE16" s="50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</row>
    <row r="17" spans="1:85" s="18" customFormat="1" outlineLevel="2">
      <c r="A17" s="21"/>
      <c r="B17" s="21"/>
      <c r="C17" s="21" t="s">
        <v>2111</v>
      </c>
      <c r="D17" s="21" t="s">
        <v>1384</v>
      </c>
      <c r="E17" s="21" t="s">
        <v>2592</v>
      </c>
      <c r="F17" s="21"/>
      <c r="G17" s="21" t="s">
        <v>1033</v>
      </c>
      <c r="H17" s="21" t="s">
        <v>2567</v>
      </c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>
        <v>64</v>
      </c>
      <c r="AD17" s="21" t="s">
        <v>2588</v>
      </c>
      <c r="AE17" s="50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</row>
    <row r="18" spans="1:85" s="18" customFormat="1" outlineLevel="2">
      <c r="A18" s="10"/>
      <c r="B18" s="10"/>
      <c r="C18" s="25"/>
      <c r="D18" s="10"/>
      <c r="E18" s="27" t="s">
        <v>2329</v>
      </c>
      <c r="F18" s="10"/>
      <c r="G18" s="21" t="s">
        <v>1033</v>
      </c>
      <c r="H18" s="29" t="s">
        <v>1034</v>
      </c>
      <c r="I18" s="10"/>
      <c r="J18" s="10"/>
      <c r="K18" s="10"/>
      <c r="L18" s="10"/>
      <c r="M18" s="29">
        <v>6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28"/>
      <c r="Z18" s="10"/>
      <c r="AA18" s="28"/>
      <c r="AB18" s="28"/>
      <c r="AC18" s="28">
        <f>M18*14</f>
        <v>84</v>
      </c>
      <c r="AD18" s="10"/>
      <c r="AE18" s="50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</row>
    <row r="19" spans="1:85" s="6" customFormat="1" ht="27" outlineLevel="2">
      <c r="A19" s="21"/>
      <c r="B19" s="21"/>
      <c r="C19" s="26" t="s">
        <v>2441</v>
      </c>
      <c r="D19" s="21"/>
      <c r="E19" s="21" t="s">
        <v>2394</v>
      </c>
      <c r="F19" s="21"/>
      <c r="G19" s="21" t="s">
        <v>1033</v>
      </c>
      <c r="H19" s="21" t="s">
        <v>1034</v>
      </c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8">
        <v>15</v>
      </c>
      <c r="AD19" s="10"/>
      <c r="AE19" s="50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</row>
    <row r="20" spans="1:85" s="18" customFormat="1" ht="27" outlineLevel="2">
      <c r="A20" s="21"/>
      <c r="B20" s="21"/>
      <c r="C20" s="26" t="s">
        <v>2445</v>
      </c>
      <c r="D20" s="21"/>
      <c r="E20" s="21" t="s">
        <v>2394</v>
      </c>
      <c r="F20" s="21"/>
      <c r="G20" s="21" t="s">
        <v>1033</v>
      </c>
      <c r="H20" s="21" t="s">
        <v>1034</v>
      </c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8">
        <v>15</v>
      </c>
      <c r="AD20" s="10"/>
      <c r="AE20" s="50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</row>
    <row r="21" spans="1:85" s="18" customFormat="1" outlineLevel="2">
      <c r="A21" s="10">
        <v>2015</v>
      </c>
      <c r="B21" s="21" t="s">
        <v>1827</v>
      </c>
      <c r="C21" s="26" t="s">
        <v>1828</v>
      </c>
      <c r="D21" s="21" t="s">
        <v>1417</v>
      </c>
      <c r="E21" s="21" t="s">
        <v>2283</v>
      </c>
      <c r="F21" s="10">
        <v>2</v>
      </c>
      <c r="G21" s="21" t="s">
        <v>1033</v>
      </c>
      <c r="H21" s="21" t="s">
        <v>2511</v>
      </c>
      <c r="I21" s="21" t="s">
        <v>347</v>
      </c>
      <c r="J21" s="21" t="s">
        <v>121</v>
      </c>
      <c r="K21" s="21" t="s">
        <v>1999</v>
      </c>
      <c r="L21" s="10">
        <v>182</v>
      </c>
      <c r="M21" s="10">
        <v>55</v>
      </c>
      <c r="N21" s="21" t="s">
        <v>1602</v>
      </c>
      <c r="O21" s="21" t="s">
        <v>2000</v>
      </c>
      <c r="P21" s="21" t="s">
        <v>29</v>
      </c>
      <c r="Q21" s="21" t="s">
        <v>1781</v>
      </c>
      <c r="R21" s="21" t="s">
        <v>2001</v>
      </c>
      <c r="S21" s="10">
        <v>1</v>
      </c>
      <c r="T21" s="21" t="s">
        <v>32</v>
      </c>
      <c r="U21" s="21" t="s">
        <v>32</v>
      </c>
      <c r="V21" s="21" t="s">
        <v>32</v>
      </c>
      <c r="W21" s="21" t="s">
        <v>32</v>
      </c>
      <c r="X21" s="10"/>
      <c r="Y21" s="28">
        <f>IF(M21&lt;25,1,1+(M21-25)/M21)</f>
        <v>1.5454545454545454</v>
      </c>
      <c r="Z21" s="10"/>
      <c r="AA21" s="28"/>
      <c r="AB21" s="28"/>
      <c r="AC21" s="28">
        <f>32*Y21*F21</f>
        <v>98.909090909090907</v>
      </c>
      <c r="AD21" s="10"/>
      <c r="AE21" s="50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</row>
    <row r="22" spans="1:85" s="18" customFormat="1" outlineLevel="1">
      <c r="A22" s="10"/>
      <c r="B22" s="21"/>
      <c r="C22" s="26"/>
      <c r="D22" s="21"/>
      <c r="E22" s="21"/>
      <c r="F22" s="10"/>
      <c r="G22" s="47" t="s">
        <v>2763</v>
      </c>
      <c r="H22" s="21"/>
      <c r="I22" s="21"/>
      <c r="J22" s="21"/>
      <c r="K22" s="21"/>
      <c r="L22" s="10"/>
      <c r="M22" s="10"/>
      <c r="N22" s="21"/>
      <c r="O22" s="21"/>
      <c r="P22" s="21"/>
      <c r="Q22" s="21"/>
      <c r="R22" s="21"/>
      <c r="S22" s="10"/>
      <c r="T22" s="21"/>
      <c r="U22" s="21"/>
      <c r="V22" s="21"/>
      <c r="W22" s="21"/>
      <c r="X22" s="10"/>
      <c r="Y22" s="28"/>
      <c r="Z22" s="10"/>
      <c r="AA22" s="28"/>
      <c r="AB22" s="28"/>
      <c r="AC22" s="28">
        <f>SUBTOTAL(9,AC12:AC21)</f>
        <v>549.97662903545256</v>
      </c>
      <c r="AD22" s="10"/>
      <c r="AE22" s="50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</row>
    <row r="23" spans="1:85" s="18" customFormat="1" outlineLevel="2">
      <c r="A23" s="10">
        <v>2014</v>
      </c>
      <c r="B23" s="21" t="s">
        <v>1519</v>
      </c>
      <c r="C23" s="26" t="s">
        <v>1520</v>
      </c>
      <c r="D23" s="21" t="s">
        <v>1417</v>
      </c>
      <c r="E23" s="21" t="s">
        <v>2293</v>
      </c>
      <c r="F23" s="10">
        <v>2</v>
      </c>
      <c r="G23" s="21" t="s">
        <v>1757</v>
      </c>
      <c r="H23" s="21" t="s">
        <v>1758</v>
      </c>
      <c r="I23" s="21" t="s">
        <v>87</v>
      </c>
      <c r="J23" s="21" t="s">
        <v>25</v>
      </c>
      <c r="K23" s="21" t="s">
        <v>46</v>
      </c>
      <c r="L23" s="10">
        <v>89</v>
      </c>
      <c r="M23" s="10">
        <v>34</v>
      </c>
      <c r="N23" s="21" t="s">
        <v>1521</v>
      </c>
      <c r="O23" s="21" t="s">
        <v>129</v>
      </c>
      <c r="P23" s="21" t="s">
        <v>29</v>
      </c>
      <c r="Q23" s="21" t="s">
        <v>1759</v>
      </c>
      <c r="R23" s="21" t="s">
        <v>1760</v>
      </c>
      <c r="S23" s="10">
        <v>1</v>
      </c>
      <c r="T23" s="10">
        <v>32</v>
      </c>
      <c r="U23" s="10">
        <v>14</v>
      </c>
      <c r="V23" s="10">
        <v>18</v>
      </c>
      <c r="W23" s="21" t="s">
        <v>32</v>
      </c>
      <c r="X23" s="10">
        <v>1</v>
      </c>
      <c r="Y23" s="28">
        <f>IF(M23&lt;25,1,1+(M23-25)/M23)</f>
        <v>1.2647058823529411</v>
      </c>
      <c r="Z23" s="10">
        <v>1</v>
      </c>
      <c r="AA23" s="28">
        <f>U23*Y23*Z23</f>
        <v>17.705882352941174</v>
      </c>
      <c r="AB23" s="28">
        <f>X23*V23*Y23</f>
        <v>22.764705882352942</v>
      </c>
      <c r="AC23" s="28">
        <f>AA23+AB23</f>
        <v>40.470588235294116</v>
      </c>
      <c r="AD23" s="10"/>
      <c r="AE23" s="50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</row>
    <row r="24" spans="1:85" s="18" customFormat="1" outlineLevel="2">
      <c r="A24" s="10"/>
      <c r="B24" s="10"/>
      <c r="C24" s="25"/>
      <c r="D24" s="10"/>
      <c r="E24" s="27" t="s">
        <v>2329</v>
      </c>
      <c r="F24" s="10"/>
      <c r="G24" s="21" t="s">
        <v>1757</v>
      </c>
      <c r="H24" s="29" t="s">
        <v>1758</v>
      </c>
      <c r="I24" s="10"/>
      <c r="J24" s="10"/>
      <c r="K24" s="10"/>
      <c r="L24" s="10"/>
      <c r="M24" s="29">
        <v>5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28"/>
      <c r="Z24" s="10"/>
      <c r="AA24" s="28"/>
      <c r="AB24" s="28"/>
      <c r="AC24" s="28">
        <f>M24*14</f>
        <v>70</v>
      </c>
      <c r="AD24" s="10"/>
      <c r="AE24" s="50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</row>
    <row r="25" spans="1:85" s="18" customFormat="1" outlineLevel="1">
      <c r="A25" s="10"/>
      <c r="B25" s="10"/>
      <c r="C25" s="25"/>
      <c r="D25" s="10"/>
      <c r="E25" s="27"/>
      <c r="F25" s="10"/>
      <c r="G25" s="47" t="s">
        <v>2764</v>
      </c>
      <c r="H25" s="29"/>
      <c r="I25" s="10"/>
      <c r="J25" s="10"/>
      <c r="K25" s="10"/>
      <c r="L25" s="10"/>
      <c r="M25" s="29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28"/>
      <c r="Z25" s="10"/>
      <c r="AA25" s="28"/>
      <c r="AB25" s="28"/>
      <c r="AC25" s="28">
        <f>SUBTOTAL(9,AC23:AC24)</f>
        <v>110.47058823529412</v>
      </c>
      <c r="AD25" s="10"/>
      <c r="AE25" s="50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</row>
    <row r="26" spans="1:85" s="18" customFormat="1" outlineLevel="2">
      <c r="A26" s="10">
        <v>2015</v>
      </c>
      <c r="B26" s="21" t="s">
        <v>782</v>
      </c>
      <c r="C26" s="26" t="s">
        <v>783</v>
      </c>
      <c r="D26" s="21" t="s">
        <v>1383</v>
      </c>
      <c r="E26" s="21" t="s">
        <v>2286</v>
      </c>
      <c r="F26" s="10">
        <v>3</v>
      </c>
      <c r="G26" s="21" t="s">
        <v>197</v>
      </c>
      <c r="H26" s="21" t="s">
        <v>198</v>
      </c>
      <c r="I26" s="21" t="s">
        <v>42</v>
      </c>
      <c r="J26" s="21" t="s">
        <v>25</v>
      </c>
      <c r="K26" s="21" t="s">
        <v>46</v>
      </c>
      <c r="L26" s="10">
        <v>43</v>
      </c>
      <c r="M26" s="10">
        <v>15</v>
      </c>
      <c r="N26" s="21" t="s">
        <v>784</v>
      </c>
      <c r="O26" s="21" t="s">
        <v>785</v>
      </c>
      <c r="P26" s="21" t="s">
        <v>29</v>
      </c>
      <c r="Q26" s="21" t="s">
        <v>392</v>
      </c>
      <c r="R26" s="21" t="s">
        <v>786</v>
      </c>
      <c r="S26" s="10">
        <v>1</v>
      </c>
      <c r="T26" s="10">
        <v>48</v>
      </c>
      <c r="U26" s="10">
        <v>48</v>
      </c>
      <c r="V26" s="21" t="s">
        <v>32</v>
      </c>
      <c r="W26" s="21" t="s">
        <v>32</v>
      </c>
      <c r="X26" s="10"/>
      <c r="Y26" s="28">
        <f>IF(M26&lt;25,1,1+(M26-25)/M26)</f>
        <v>1</v>
      </c>
      <c r="Z26" s="10">
        <v>1</v>
      </c>
      <c r="AA26" s="28">
        <f>U26*Y26*Z26</f>
        <v>48</v>
      </c>
      <c r="AB26" s="28"/>
      <c r="AC26" s="28">
        <f>AA26+AB26</f>
        <v>48</v>
      </c>
      <c r="AD26" s="10"/>
      <c r="AE26" s="50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</row>
    <row r="27" spans="1:85" s="18" customFormat="1" outlineLevel="2">
      <c r="A27" s="10">
        <v>2014</v>
      </c>
      <c r="B27" s="21" t="s">
        <v>1938</v>
      </c>
      <c r="C27" s="26" t="s">
        <v>1939</v>
      </c>
      <c r="D27" s="21" t="s">
        <v>1417</v>
      </c>
      <c r="E27" s="21" t="s">
        <v>2296</v>
      </c>
      <c r="F27" s="10">
        <v>2</v>
      </c>
      <c r="G27" s="21" t="s">
        <v>197</v>
      </c>
      <c r="H27" s="21" t="s">
        <v>198</v>
      </c>
      <c r="I27" s="21" t="s">
        <v>42</v>
      </c>
      <c r="J27" s="21" t="s">
        <v>25</v>
      </c>
      <c r="K27" s="21" t="s">
        <v>46</v>
      </c>
      <c r="L27" s="10">
        <v>74</v>
      </c>
      <c r="M27" s="10">
        <v>50</v>
      </c>
      <c r="N27" s="21" t="s">
        <v>1391</v>
      </c>
      <c r="O27" s="21" t="s">
        <v>747</v>
      </c>
      <c r="P27" s="21" t="s">
        <v>29</v>
      </c>
      <c r="Q27" s="21" t="s">
        <v>1365</v>
      </c>
      <c r="R27" s="21" t="s">
        <v>1940</v>
      </c>
      <c r="S27" s="10">
        <v>1</v>
      </c>
      <c r="T27" s="10">
        <v>32</v>
      </c>
      <c r="U27" s="10">
        <v>24</v>
      </c>
      <c r="V27" s="21" t="s">
        <v>32</v>
      </c>
      <c r="W27" s="10">
        <v>8</v>
      </c>
      <c r="X27" s="27">
        <v>1</v>
      </c>
      <c r="Y27" s="28">
        <f>IF(M27&lt;25,1,1+(M27-25)/M27)</f>
        <v>1.5</v>
      </c>
      <c r="Z27" s="10">
        <v>1</v>
      </c>
      <c r="AA27" s="28">
        <f>U27*Y27*Z27</f>
        <v>36</v>
      </c>
      <c r="AB27" s="28">
        <f>X27*W27*Y27</f>
        <v>12</v>
      </c>
      <c r="AC27" s="28">
        <f>AA27+AB27</f>
        <v>48</v>
      </c>
      <c r="AD27" s="10"/>
      <c r="AE27" s="50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</row>
    <row r="28" spans="1:85" s="18" customFormat="1" outlineLevel="2">
      <c r="A28" s="21"/>
      <c r="B28" s="21"/>
      <c r="C28" s="21" t="s">
        <v>2600</v>
      </c>
      <c r="D28" s="21" t="s">
        <v>2594</v>
      </c>
      <c r="E28" s="21" t="s">
        <v>2595</v>
      </c>
      <c r="F28" s="21"/>
      <c r="G28" s="21" t="s">
        <v>197</v>
      </c>
      <c r="H28" s="21" t="s">
        <v>2601</v>
      </c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 t="s">
        <v>30</v>
      </c>
      <c r="AC28" s="21" t="s">
        <v>2602</v>
      </c>
      <c r="AD28" s="21" t="s">
        <v>2597</v>
      </c>
      <c r="AE28" s="50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</row>
    <row r="29" spans="1:85" s="18" customFormat="1" outlineLevel="2">
      <c r="A29" s="10"/>
      <c r="B29" s="10"/>
      <c r="C29" s="25"/>
      <c r="D29" s="10"/>
      <c r="E29" s="27" t="s">
        <v>2329</v>
      </c>
      <c r="F29" s="10"/>
      <c r="G29" s="21" t="s">
        <v>197</v>
      </c>
      <c r="H29" s="29" t="s">
        <v>198</v>
      </c>
      <c r="I29" s="10"/>
      <c r="J29" s="10"/>
      <c r="K29" s="10"/>
      <c r="L29" s="10"/>
      <c r="M29" s="29">
        <v>4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28"/>
      <c r="Z29" s="10"/>
      <c r="AA29" s="28"/>
      <c r="AB29" s="28"/>
      <c r="AC29" s="28">
        <f>M29*14</f>
        <v>56</v>
      </c>
      <c r="AD29" s="10"/>
      <c r="AE29" s="50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</row>
    <row r="30" spans="1:85" s="18" customFormat="1" outlineLevel="1">
      <c r="A30" s="10"/>
      <c r="B30" s="10"/>
      <c r="C30" s="25"/>
      <c r="D30" s="10"/>
      <c r="E30" s="27"/>
      <c r="F30" s="10"/>
      <c r="G30" s="47" t="s">
        <v>2765</v>
      </c>
      <c r="H30" s="29"/>
      <c r="I30" s="10"/>
      <c r="J30" s="10"/>
      <c r="K30" s="10"/>
      <c r="L30" s="10"/>
      <c r="M30" s="29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28"/>
      <c r="Z30" s="10"/>
      <c r="AA30" s="28"/>
      <c r="AB30" s="28"/>
      <c r="AC30" s="28">
        <f>SUBTOTAL(9,AC26:AC29)</f>
        <v>152</v>
      </c>
      <c r="AD30" s="10"/>
      <c r="AE30" s="50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</row>
    <row r="31" spans="1:85" s="18" customFormat="1" outlineLevel="2">
      <c r="A31" s="10">
        <v>2016</v>
      </c>
      <c r="B31" s="21" t="s">
        <v>592</v>
      </c>
      <c r="C31" s="26" t="s">
        <v>593</v>
      </c>
      <c r="D31" s="21" t="s">
        <v>1383</v>
      </c>
      <c r="E31" s="21" t="s">
        <v>2286</v>
      </c>
      <c r="F31" s="10">
        <v>4</v>
      </c>
      <c r="G31" s="21" t="s">
        <v>595</v>
      </c>
      <c r="H31" s="21" t="s">
        <v>596</v>
      </c>
      <c r="I31" s="21" t="s">
        <v>457</v>
      </c>
      <c r="J31" s="21" t="s">
        <v>25</v>
      </c>
      <c r="K31" s="21" t="s">
        <v>412</v>
      </c>
      <c r="L31" s="10">
        <v>65</v>
      </c>
      <c r="M31" s="10">
        <v>80</v>
      </c>
      <c r="N31" s="21" t="s">
        <v>150</v>
      </c>
      <c r="O31" s="21" t="s">
        <v>597</v>
      </c>
      <c r="P31" s="21" t="s">
        <v>29</v>
      </c>
      <c r="Q31" s="21" t="s">
        <v>598</v>
      </c>
      <c r="R31" s="21" t="s">
        <v>599</v>
      </c>
      <c r="S31" s="10">
        <v>1</v>
      </c>
      <c r="T31" s="10">
        <v>64</v>
      </c>
      <c r="U31" s="10">
        <v>64</v>
      </c>
      <c r="V31" s="21" t="s">
        <v>32</v>
      </c>
      <c r="W31" s="21" t="s">
        <v>32</v>
      </c>
      <c r="X31" s="10"/>
      <c r="Y31" s="28">
        <f>IF(M31&lt;25,1,1+(M31-25)/M31)</f>
        <v>1.6875</v>
      </c>
      <c r="Z31" s="10">
        <v>1</v>
      </c>
      <c r="AA31" s="28">
        <f>U31*Y31*Z31</f>
        <v>108</v>
      </c>
      <c r="AB31" s="28"/>
      <c r="AC31" s="28">
        <f>AA31+AB31</f>
        <v>108</v>
      </c>
      <c r="AD31" s="10"/>
      <c r="AE31" s="50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</row>
    <row r="32" spans="1:85" s="18" customFormat="1" outlineLevel="2">
      <c r="A32" s="10">
        <v>2016</v>
      </c>
      <c r="B32" s="21" t="s">
        <v>592</v>
      </c>
      <c r="C32" s="26" t="s">
        <v>593</v>
      </c>
      <c r="D32" s="21" t="s">
        <v>1383</v>
      </c>
      <c r="E32" s="21" t="s">
        <v>2286</v>
      </c>
      <c r="F32" s="10">
        <v>4</v>
      </c>
      <c r="G32" s="21" t="s">
        <v>595</v>
      </c>
      <c r="H32" s="21" t="s">
        <v>596</v>
      </c>
      <c r="I32" s="21" t="s">
        <v>457</v>
      </c>
      <c r="J32" s="21" t="s">
        <v>25</v>
      </c>
      <c r="K32" s="21" t="s">
        <v>412</v>
      </c>
      <c r="L32" s="10">
        <v>101</v>
      </c>
      <c r="M32" s="10">
        <v>93</v>
      </c>
      <c r="N32" s="21" t="s">
        <v>600</v>
      </c>
      <c r="O32" s="21" t="s">
        <v>597</v>
      </c>
      <c r="P32" s="21" t="s">
        <v>29</v>
      </c>
      <c r="Q32" s="21" t="s">
        <v>601</v>
      </c>
      <c r="R32" s="21" t="s">
        <v>602</v>
      </c>
      <c r="S32" s="10">
        <v>1</v>
      </c>
      <c r="T32" s="10">
        <v>64</v>
      </c>
      <c r="U32" s="10">
        <v>64</v>
      </c>
      <c r="V32" s="21" t="s">
        <v>32</v>
      </c>
      <c r="W32" s="21" t="s">
        <v>32</v>
      </c>
      <c r="X32" s="10"/>
      <c r="Y32" s="28">
        <f>IF(M32&lt;25,1,1+(M32-25)/M32)</f>
        <v>1.7311827956989247</v>
      </c>
      <c r="Z32" s="10">
        <v>1</v>
      </c>
      <c r="AA32" s="28">
        <f>U32*Y32*Z32</f>
        <v>110.79569892473118</v>
      </c>
      <c r="AB32" s="28"/>
      <c r="AC32" s="28">
        <f>AA32+AB32</f>
        <v>110.79569892473118</v>
      </c>
      <c r="AD32" s="10"/>
      <c r="AE32" s="50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</row>
    <row r="33" spans="1:85" s="18" customFormat="1" outlineLevel="2">
      <c r="A33" s="10">
        <v>2015</v>
      </c>
      <c r="B33" s="21" t="s">
        <v>2007</v>
      </c>
      <c r="C33" s="26" t="s">
        <v>927</v>
      </c>
      <c r="D33" s="21" t="s">
        <v>1417</v>
      </c>
      <c r="E33" s="21" t="s">
        <v>2286</v>
      </c>
      <c r="F33" s="10">
        <v>3</v>
      </c>
      <c r="G33" s="21" t="s">
        <v>595</v>
      </c>
      <c r="H33" s="21" t="s">
        <v>596</v>
      </c>
      <c r="I33" s="21" t="s">
        <v>457</v>
      </c>
      <c r="J33" s="21" t="s">
        <v>25</v>
      </c>
      <c r="K33" s="21" t="s">
        <v>412</v>
      </c>
      <c r="L33" s="10">
        <v>54</v>
      </c>
      <c r="M33" s="10">
        <v>92</v>
      </c>
      <c r="N33" s="21" t="s">
        <v>1429</v>
      </c>
      <c r="O33" s="21" t="s">
        <v>2153</v>
      </c>
      <c r="P33" s="21" t="s">
        <v>29</v>
      </c>
      <c r="Q33" s="21" t="s">
        <v>1947</v>
      </c>
      <c r="R33" s="21" t="s">
        <v>2229</v>
      </c>
      <c r="S33" s="10">
        <v>1</v>
      </c>
      <c r="T33" s="10">
        <v>48</v>
      </c>
      <c r="U33" s="10">
        <v>48</v>
      </c>
      <c r="V33" s="21" t="s">
        <v>32</v>
      </c>
      <c r="W33" s="21" t="s">
        <v>32</v>
      </c>
      <c r="X33" s="10"/>
      <c r="Y33" s="28">
        <f>IF(M33&lt;25,1,1+(M33-25)/M33)</f>
        <v>1.7282608695652173</v>
      </c>
      <c r="Z33" s="10">
        <v>1</v>
      </c>
      <c r="AA33" s="28">
        <f>U33*Y33*Z33</f>
        <v>82.956521739130437</v>
      </c>
      <c r="AB33" s="28"/>
      <c r="AC33" s="28">
        <f>AA33+AB33</f>
        <v>82.956521739130437</v>
      </c>
      <c r="AD33" s="10"/>
      <c r="AE33" s="50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</row>
    <row r="34" spans="1:85" s="18" customFormat="1" outlineLevel="2">
      <c r="A34" s="10">
        <v>2015</v>
      </c>
      <c r="B34" s="21" t="s">
        <v>1072</v>
      </c>
      <c r="C34" s="26" t="s">
        <v>1073</v>
      </c>
      <c r="D34" s="21" t="s">
        <v>1417</v>
      </c>
      <c r="E34" s="21" t="s">
        <v>2286</v>
      </c>
      <c r="F34" s="10">
        <v>3</v>
      </c>
      <c r="G34" s="21" t="s">
        <v>595</v>
      </c>
      <c r="H34" s="21" t="s">
        <v>596</v>
      </c>
      <c r="I34" s="21" t="s">
        <v>457</v>
      </c>
      <c r="J34" s="21" t="s">
        <v>25</v>
      </c>
      <c r="K34" s="21" t="s">
        <v>412</v>
      </c>
      <c r="L34" s="10">
        <v>22</v>
      </c>
      <c r="M34" s="10">
        <v>71</v>
      </c>
      <c r="N34" s="21" t="s">
        <v>1992</v>
      </c>
      <c r="O34" s="21" t="s">
        <v>1785</v>
      </c>
      <c r="P34" s="21" t="s">
        <v>29</v>
      </c>
      <c r="Q34" s="21" t="s">
        <v>392</v>
      </c>
      <c r="R34" s="21" t="s">
        <v>2131</v>
      </c>
      <c r="S34" s="10">
        <v>1</v>
      </c>
      <c r="T34" s="10">
        <v>48</v>
      </c>
      <c r="U34" s="10">
        <v>48</v>
      </c>
      <c r="V34" s="21" t="s">
        <v>32</v>
      </c>
      <c r="W34" s="21" t="s">
        <v>32</v>
      </c>
      <c r="X34" s="10"/>
      <c r="Y34" s="28">
        <f>IF(M34&lt;25,1,1+(M34-25)/M34)</f>
        <v>1.647887323943662</v>
      </c>
      <c r="Z34" s="10">
        <v>1</v>
      </c>
      <c r="AA34" s="28">
        <f>U34*Y34*Z34</f>
        <v>79.098591549295776</v>
      </c>
      <c r="AB34" s="28"/>
      <c r="AC34" s="28">
        <f>AA34+AB34</f>
        <v>79.098591549295776</v>
      </c>
      <c r="AD34" s="10"/>
      <c r="AE34" s="50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</row>
    <row r="35" spans="1:85" s="18" customFormat="1" outlineLevel="2">
      <c r="A35" s="10">
        <v>2015</v>
      </c>
      <c r="B35" s="21" t="s">
        <v>1072</v>
      </c>
      <c r="C35" s="26" t="s">
        <v>1073</v>
      </c>
      <c r="D35" s="21" t="s">
        <v>1417</v>
      </c>
      <c r="E35" s="21" t="s">
        <v>2286</v>
      </c>
      <c r="F35" s="10">
        <v>3</v>
      </c>
      <c r="G35" s="21" t="s">
        <v>595</v>
      </c>
      <c r="H35" s="21" t="s">
        <v>596</v>
      </c>
      <c r="I35" s="21" t="s">
        <v>457</v>
      </c>
      <c r="J35" s="21" t="s">
        <v>25</v>
      </c>
      <c r="K35" s="21" t="s">
        <v>412</v>
      </c>
      <c r="L35" s="10">
        <v>50</v>
      </c>
      <c r="M35" s="10">
        <v>36</v>
      </c>
      <c r="N35" s="21" t="s">
        <v>1543</v>
      </c>
      <c r="O35" s="21" t="s">
        <v>1785</v>
      </c>
      <c r="P35" s="21" t="s">
        <v>29</v>
      </c>
      <c r="Q35" s="21" t="s">
        <v>43</v>
      </c>
      <c r="R35" s="21" t="s">
        <v>1786</v>
      </c>
      <c r="S35" s="10">
        <v>1</v>
      </c>
      <c r="T35" s="10">
        <v>48</v>
      </c>
      <c r="U35" s="10">
        <v>48</v>
      </c>
      <c r="V35" s="21" t="s">
        <v>32</v>
      </c>
      <c r="W35" s="21" t="s">
        <v>32</v>
      </c>
      <c r="X35" s="10"/>
      <c r="Y35" s="28">
        <f>IF(M35&lt;25,1,1+(M35-25)/M35)</f>
        <v>1.3055555555555556</v>
      </c>
      <c r="Z35" s="10">
        <v>1</v>
      </c>
      <c r="AA35" s="28">
        <f>U35*Y35*Z35</f>
        <v>62.666666666666671</v>
      </c>
      <c r="AB35" s="28"/>
      <c r="AC35" s="28">
        <f>AA35+AB35</f>
        <v>62.666666666666671</v>
      </c>
      <c r="AD35" s="10"/>
      <c r="AE35" s="50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</row>
    <row r="36" spans="1:85" s="18" customFormat="1" outlineLevel="1">
      <c r="A36" s="10"/>
      <c r="B36" s="21"/>
      <c r="C36" s="26"/>
      <c r="D36" s="21"/>
      <c r="E36" s="21"/>
      <c r="F36" s="10"/>
      <c r="G36" s="47" t="s">
        <v>2766</v>
      </c>
      <c r="H36" s="21"/>
      <c r="I36" s="21"/>
      <c r="J36" s="21"/>
      <c r="K36" s="21"/>
      <c r="L36" s="10"/>
      <c r="M36" s="10"/>
      <c r="N36" s="21"/>
      <c r="O36" s="21"/>
      <c r="P36" s="21"/>
      <c r="Q36" s="21"/>
      <c r="R36" s="21"/>
      <c r="S36" s="10"/>
      <c r="T36" s="10"/>
      <c r="U36" s="10"/>
      <c r="V36" s="21"/>
      <c r="W36" s="21"/>
      <c r="X36" s="10"/>
      <c r="Y36" s="28"/>
      <c r="Z36" s="10"/>
      <c r="AA36" s="28"/>
      <c r="AB36" s="28"/>
      <c r="AC36" s="28">
        <f>SUBTOTAL(9,AC31:AC35)</f>
        <v>443.51747887982407</v>
      </c>
      <c r="AD36" s="10"/>
      <c r="AE36" s="50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</row>
    <row r="37" spans="1:85" s="18" customFormat="1" outlineLevel="2">
      <c r="A37" s="10"/>
      <c r="B37" s="10"/>
      <c r="C37" s="25"/>
      <c r="D37" s="10"/>
      <c r="E37" s="27" t="s">
        <v>2329</v>
      </c>
      <c r="F37" s="10"/>
      <c r="G37" s="21" t="s">
        <v>2522</v>
      </c>
      <c r="H37" s="29" t="s">
        <v>2312</v>
      </c>
      <c r="I37" s="10"/>
      <c r="J37" s="10"/>
      <c r="K37" s="10"/>
      <c r="L37" s="10"/>
      <c r="M37" s="29">
        <v>2</v>
      </c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28"/>
      <c r="Z37" s="10"/>
      <c r="AA37" s="28"/>
      <c r="AB37" s="28"/>
      <c r="AC37" s="28">
        <f>M37*14</f>
        <v>28</v>
      </c>
      <c r="AD37" s="10"/>
      <c r="AE37" s="50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</row>
    <row r="38" spans="1:85" s="18" customFormat="1" outlineLevel="1">
      <c r="A38" s="10"/>
      <c r="B38" s="10"/>
      <c r="C38" s="25"/>
      <c r="D38" s="10"/>
      <c r="E38" s="27"/>
      <c r="F38" s="10"/>
      <c r="G38" s="47" t="s">
        <v>2767</v>
      </c>
      <c r="H38" s="29"/>
      <c r="I38" s="10"/>
      <c r="J38" s="10"/>
      <c r="K38" s="10"/>
      <c r="L38" s="10"/>
      <c r="M38" s="29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28"/>
      <c r="Z38" s="10"/>
      <c r="AA38" s="28"/>
      <c r="AB38" s="28"/>
      <c r="AC38" s="28">
        <f>SUBTOTAL(9,AC37:AC37)</f>
        <v>28</v>
      </c>
      <c r="AD38" s="10"/>
      <c r="AE38" s="50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</row>
    <row r="39" spans="1:85" s="18" customFormat="1" outlineLevel="2">
      <c r="A39" s="10">
        <v>2014</v>
      </c>
      <c r="B39" s="21" t="s">
        <v>1535</v>
      </c>
      <c r="C39" s="26" t="s">
        <v>1536</v>
      </c>
      <c r="D39" s="21" t="s">
        <v>1417</v>
      </c>
      <c r="E39" s="21" t="s">
        <v>2286</v>
      </c>
      <c r="F39" s="10">
        <v>3</v>
      </c>
      <c r="G39" s="21" t="s">
        <v>800</v>
      </c>
      <c r="H39" s="21" t="s">
        <v>801</v>
      </c>
      <c r="I39" s="21" t="s">
        <v>24</v>
      </c>
      <c r="J39" s="21" t="s">
        <v>25</v>
      </c>
      <c r="K39" s="21" t="s">
        <v>26</v>
      </c>
      <c r="L39" s="10">
        <v>28</v>
      </c>
      <c r="M39" s="10">
        <v>22</v>
      </c>
      <c r="N39" s="21" t="s">
        <v>1429</v>
      </c>
      <c r="O39" s="21" t="s">
        <v>362</v>
      </c>
      <c r="P39" s="21" t="s">
        <v>29</v>
      </c>
      <c r="Q39" s="21" t="s">
        <v>1355</v>
      </c>
      <c r="R39" s="21" t="s">
        <v>1537</v>
      </c>
      <c r="S39" s="10">
        <v>1</v>
      </c>
      <c r="T39" s="10">
        <v>48</v>
      </c>
      <c r="U39" s="10">
        <v>48</v>
      </c>
      <c r="V39" s="21" t="s">
        <v>32</v>
      </c>
      <c r="W39" s="21" t="s">
        <v>32</v>
      </c>
      <c r="X39" s="10"/>
      <c r="Y39" s="28">
        <f>IF(M39&lt;25,1,1+(M39-25)/M39)</f>
        <v>1</v>
      </c>
      <c r="Z39" s="10">
        <v>1</v>
      </c>
      <c r="AA39" s="28">
        <f>U39*Y39*Z39</f>
        <v>48</v>
      </c>
      <c r="AB39" s="28"/>
      <c r="AC39" s="28">
        <f>AA39+AB39</f>
        <v>48</v>
      </c>
      <c r="AD39" s="10"/>
      <c r="AE39" s="50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</row>
    <row r="40" spans="1:85" s="18" customFormat="1" outlineLevel="2">
      <c r="A40" s="10">
        <v>2015</v>
      </c>
      <c r="B40" s="21" t="s">
        <v>798</v>
      </c>
      <c r="C40" s="26" t="s">
        <v>799</v>
      </c>
      <c r="D40" s="21" t="s">
        <v>1383</v>
      </c>
      <c r="E40" s="21" t="s">
        <v>2286</v>
      </c>
      <c r="F40" s="10">
        <v>3</v>
      </c>
      <c r="G40" s="21" t="s">
        <v>800</v>
      </c>
      <c r="H40" s="21" t="s">
        <v>801</v>
      </c>
      <c r="I40" s="21" t="s">
        <v>24</v>
      </c>
      <c r="J40" s="21" t="s">
        <v>25</v>
      </c>
      <c r="K40" s="21" t="s">
        <v>26</v>
      </c>
      <c r="L40" s="10">
        <v>29</v>
      </c>
      <c r="M40" s="10">
        <v>25</v>
      </c>
      <c r="N40" s="21" t="s">
        <v>304</v>
      </c>
      <c r="O40" s="21" t="s">
        <v>366</v>
      </c>
      <c r="P40" s="21" t="s">
        <v>29</v>
      </c>
      <c r="Q40" s="21" t="s">
        <v>239</v>
      </c>
      <c r="R40" s="21" t="s">
        <v>802</v>
      </c>
      <c r="S40" s="10">
        <v>1</v>
      </c>
      <c r="T40" s="10">
        <v>48</v>
      </c>
      <c r="U40" s="10">
        <v>48</v>
      </c>
      <c r="V40" s="21" t="s">
        <v>32</v>
      </c>
      <c r="W40" s="21" t="s">
        <v>32</v>
      </c>
      <c r="X40" s="10"/>
      <c r="Y40" s="28">
        <f>IF(M40&lt;25,1,1+(M40-25)/M40)</f>
        <v>1</v>
      </c>
      <c r="Z40" s="10">
        <v>1</v>
      </c>
      <c r="AA40" s="28">
        <f>U40*Y40*Z40</f>
        <v>48</v>
      </c>
      <c r="AB40" s="28"/>
      <c r="AC40" s="28">
        <f>AA40+AB40</f>
        <v>48</v>
      </c>
      <c r="AD40" s="10"/>
      <c r="AE40" s="50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</row>
    <row r="41" spans="1:85" s="18" customFormat="1" outlineLevel="2">
      <c r="A41" s="21">
        <v>2016</v>
      </c>
      <c r="B41" s="21" t="s">
        <v>727</v>
      </c>
      <c r="C41" s="21" t="s">
        <v>728</v>
      </c>
      <c r="D41" s="21"/>
      <c r="E41" s="21" t="s">
        <v>2592</v>
      </c>
      <c r="F41" s="21"/>
      <c r="G41" s="21" t="s">
        <v>800</v>
      </c>
      <c r="H41" s="21" t="s">
        <v>801</v>
      </c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>
        <v>40</v>
      </c>
      <c r="AD41" s="21" t="s">
        <v>2588</v>
      </c>
      <c r="AE41" s="50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</row>
    <row r="42" spans="1:85" s="18" customFormat="1" outlineLevel="2">
      <c r="A42" s="21"/>
      <c r="B42" s="21"/>
      <c r="C42" s="21" t="s">
        <v>2724</v>
      </c>
      <c r="D42" s="21" t="s">
        <v>2594</v>
      </c>
      <c r="E42" s="21" t="s">
        <v>2595</v>
      </c>
      <c r="F42" s="21"/>
      <c r="G42" s="21" t="s">
        <v>800</v>
      </c>
      <c r="H42" s="21" t="s">
        <v>2725</v>
      </c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 t="s">
        <v>30</v>
      </c>
      <c r="AC42" s="21" t="s">
        <v>2602</v>
      </c>
      <c r="AD42" s="21" t="s">
        <v>2597</v>
      </c>
      <c r="AE42" s="50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</row>
    <row r="43" spans="1:85" s="18" customFormat="1" outlineLevel="2">
      <c r="A43" s="10"/>
      <c r="B43" s="10"/>
      <c r="C43" s="25"/>
      <c r="D43" s="10"/>
      <c r="E43" s="27" t="s">
        <v>2329</v>
      </c>
      <c r="F43" s="10"/>
      <c r="G43" s="21" t="s">
        <v>800</v>
      </c>
      <c r="H43" s="29" t="s">
        <v>801</v>
      </c>
      <c r="I43" s="10"/>
      <c r="J43" s="10"/>
      <c r="K43" s="10"/>
      <c r="L43" s="10"/>
      <c r="M43" s="29">
        <v>6</v>
      </c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28"/>
      <c r="Z43" s="10"/>
      <c r="AA43" s="28"/>
      <c r="AB43" s="28"/>
      <c r="AC43" s="28">
        <f>M43*14</f>
        <v>84</v>
      </c>
      <c r="AD43" s="10"/>
      <c r="AE43" s="50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</row>
    <row r="44" spans="1:85" s="18" customFormat="1" outlineLevel="2">
      <c r="A44" s="21"/>
      <c r="B44" s="21"/>
      <c r="C44" s="26" t="s">
        <v>2397</v>
      </c>
      <c r="D44" s="21"/>
      <c r="E44" s="21" t="s">
        <v>2394</v>
      </c>
      <c r="F44" s="21"/>
      <c r="G44" s="21" t="s">
        <v>800</v>
      </c>
      <c r="H44" s="21" t="s">
        <v>2462</v>
      </c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8">
        <v>15</v>
      </c>
      <c r="AD44" s="10"/>
      <c r="AE44" s="50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</row>
    <row r="45" spans="1:85" s="18" customFormat="1" outlineLevel="1">
      <c r="A45" s="21"/>
      <c r="B45" s="21"/>
      <c r="C45" s="26"/>
      <c r="D45" s="21"/>
      <c r="E45" s="21"/>
      <c r="F45" s="21"/>
      <c r="G45" s="47" t="s">
        <v>2768</v>
      </c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8">
        <f>SUBTOTAL(9,AC39:AC44)</f>
        <v>235</v>
      </c>
      <c r="AD45" s="10"/>
      <c r="AE45" s="50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</row>
    <row r="46" spans="1:85" s="18" customFormat="1" outlineLevel="2">
      <c r="A46" s="10">
        <v>2015</v>
      </c>
      <c r="B46" s="21" t="s">
        <v>1623</v>
      </c>
      <c r="C46" s="26" t="s">
        <v>1624</v>
      </c>
      <c r="D46" s="21" t="s">
        <v>1417</v>
      </c>
      <c r="E46" s="21" t="s">
        <v>2286</v>
      </c>
      <c r="F46" s="10">
        <v>3</v>
      </c>
      <c r="G46" s="21" t="s">
        <v>1156</v>
      </c>
      <c r="H46" s="21" t="s">
        <v>1157</v>
      </c>
      <c r="I46" s="21" t="s">
        <v>42</v>
      </c>
      <c r="J46" s="21" t="s">
        <v>25</v>
      </c>
      <c r="K46" s="21" t="s">
        <v>26</v>
      </c>
      <c r="L46" s="10">
        <v>50</v>
      </c>
      <c r="M46" s="10">
        <v>37</v>
      </c>
      <c r="N46" s="21" t="s">
        <v>1572</v>
      </c>
      <c r="O46" s="21" t="s">
        <v>1801</v>
      </c>
      <c r="P46" s="21" t="s">
        <v>29</v>
      </c>
      <c r="Q46" s="21" t="s">
        <v>1528</v>
      </c>
      <c r="R46" s="21" t="s">
        <v>1802</v>
      </c>
      <c r="S46" s="10">
        <v>1</v>
      </c>
      <c r="T46" s="10">
        <v>48</v>
      </c>
      <c r="U46" s="10">
        <v>48</v>
      </c>
      <c r="V46" s="21" t="s">
        <v>32</v>
      </c>
      <c r="W46" s="21" t="s">
        <v>32</v>
      </c>
      <c r="X46" s="10"/>
      <c r="Y46" s="28">
        <f>IF(M46&lt;25,1,1+(M46-25)/M46)</f>
        <v>1.3243243243243243</v>
      </c>
      <c r="Z46" s="10">
        <v>1</v>
      </c>
      <c r="AA46" s="28">
        <f>U46*Y46*Z46</f>
        <v>63.567567567567565</v>
      </c>
      <c r="AB46" s="28"/>
      <c r="AC46" s="28">
        <f>AA46+AB46</f>
        <v>63.567567567567565</v>
      </c>
      <c r="AD46" s="10"/>
      <c r="AE46" s="50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</row>
    <row r="47" spans="1:85" s="18" customFormat="1" outlineLevel="2">
      <c r="A47" s="10">
        <v>2015</v>
      </c>
      <c r="B47" s="21" t="s">
        <v>1545</v>
      </c>
      <c r="C47" s="26" t="s">
        <v>1546</v>
      </c>
      <c r="D47" s="21" t="s">
        <v>1417</v>
      </c>
      <c r="E47" s="21" t="s">
        <v>2286</v>
      </c>
      <c r="F47" s="10">
        <v>3</v>
      </c>
      <c r="G47" s="21" t="s">
        <v>1156</v>
      </c>
      <c r="H47" s="21" t="s">
        <v>1157</v>
      </c>
      <c r="I47" s="21" t="s">
        <v>42</v>
      </c>
      <c r="J47" s="21" t="s">
        <v>25</v>
      </c>
      <c r="K47" s="21" t="s">
        <v>26</v>
      </c>
      <c r="L47" s="10">
        <v>83</v>
      </c>
      <c r="M47" s="10">
        <v>24</v>
      </c>
      <c r="N47" s="21" t="s">
        <v>1429</v>
      </c>
      <c r="O47" s="21" t="s">
        <v>1240</v>
      </c>
      <c r="P47" s="21" t="s">
        <v>29</v>
      </c>
      <c r="Q47" s="21" t="s">
        <v>1547</v>
      </c>
      <c r="R47" s="21" t="s">
        <v>1556</v>
      </c>
      <c r="S47" s="10">
        <v>1</v>
      </c>
      <c r="T47" s="10">
        <v>48</v>
      </c>
      <c r="U47" s="10">
        <v>48</v>
      </c>
      <c r="V47" s="21" t="s">
        <v>32</v>
      </c>
      <c r="W47" s="21" t="s">
        <v>32</v>
      </c>
      <c r="X47" s="10"/>
      <c r="Y47" s="28">
        <f>IF(M47&lt;25,1,1+(M47-25)/M47)</f>
        <v>1</v>
      </c>
      <c r="Z47" s="10">
        <v>1</v>
      </c>
      <c r="AA47" s="28">
        <f>U47*Y47*Z47</f>
        <v>48</v>
      </c>
      <c r="AB47" s="28"/>
      <c r="AC47" s="28">
        <f>AA47+AB47</f>
        <v>48</v>
      </c>
      <c r="AD47" s="10"/>
      <c r="AE47" s="50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</row>
    <row r="48" spans="1:85" s="18" customFormat="1" outlineLevel="2">
      <c r="A48" s="10">
        <v>2017</v>
      </c>
      <c r="B48" s="21" t="s">
        <v>1154</v>
      </c>
      <c r="C48" s="26" t="s">
        <v>1155</v>
      </c>
      <c r="D48" s="21" t="s">
        <v>1383</v>
      </c>
      <c r="E48" s="21" t="s">
        <v>2277</v>
      </c>
      <c r="F48" s="10">
        <v>1</v>
      </c>
      <c r="G48" s="21" t="s">
        <v>1156</v>
      </c>
      <c r="H48" s="21" t="s">
        <v>1157</v>
      </c>
      <c r="I48" s="21" t="s">
        <v>42</v>
      </c>
      <c r="J48" s="21" t="s">
        <v>25</v>
      </c>
      <c r="K48" s="21" t="s">
        <v>26</v>
      </c>
      <c r="L48" s="10">
        <v>600</v>
      </c>
      <c r="M48" s="10">
        <v>42</v>
      </c>
      <c r="N48" s="21" t="s">
        <v>713</v>
      </c>
      <c r="O48" s="21" t="s">
        <v>1158</v>
      </c>
      <c r="P48" s="21" t="s">
        <v>29</v>
      </c>
      <c r="Q48" s="21" t="s">
        <v>385</v>
      </c>
      <c r="R48" s="21" t="s">
        <v>1159</v>
      </c>
      <c r="S48" s="10">
        <v>1</v>
      </c>
      <c r="T48" s="10">
        <v>16</v>
      </c>
      <c r="U48" s="10">
        <v>16</v>
      </c>
      <c r="V48" s="21" t="s">
        <v>32</v>
      </c>
      <c r="W48" s="21" t="s">
        <v>32</v>
      </c>
      <c r="X48" s="10"/>
      <c r="Y48" s="28">
        <f>IF(M48&lt;25,1,1+(M48-25)/M48)</f>
        <v>1.4047619047619047</v>
      </c>
      <c r="Z48" s="10">
        <v>1</v>
      </c>
      <c r="AA48" s="28">
        <f>U48*Y48*Z48</f>
        <v>22.476190476190474</v>
      </c>
      <c r="AB48" s="28"/>
      <c r="AC48" s="28">
        <f>AA48+AB48</f>
        <v>22.476190476190474</v>
      </c>
      <c r="AD48" s="10"/>
      <c r="AE48" s="50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</row>
    <row r="49" spans="1:85" s="18" customFormat="1" outlineLevel="2">
      <c r="A49" s="10">
        <v>2015</v>
      </c>
      <c r="B49" s="21" t="s">
        <v>1210</v>
      </c>
      <c r="C49" s="26" t="s">
        <v>1211</v>
      </c>
      <c r="D49" s="21" t="s">
        <v>1383</v>
      </c>
      <c r="E49" s="21" t="s">
        <v>2286</v>
      </c>
      <c r="F49" s="10">
        <v>3</v>
      </c>
      <c r="G49" s="21" t="s">
        <v>1156</v>
      </c>
      <c r="H49" s="21" t="s">
        <v>1157</v>
      </c>
      <c r="I49" s="21" t="s">
        <v>42</v>
      </c>
      <c r="J49" s="21" t="s">
        <v>25</v>
      </c>
      <c r="K49" s="21" t="s">
        <v>26</v>
      </c>
      <c r="L49" s="10">
        <v>47</v>
      </c>
      <c r="M49" s="10">
        <v>22</v>
      </c>
      <c r="N49" s="21" t="s">
        <v>304</v>
      </c>
      <c r="O49" s="21" t="s">
        <v>966</v>
      </c>
      <c r="P49" s="21" t="s">
        <v>29</v>
      </c>
      <c r="Q49" s="21" t="s">
        <v>83</v>
      </c>
      <c r="R49" s="21" t="s">
        <v>1212</v>
      </c>
      <c r="S49" s="10">
        <v>1</v>
      </c>
      <c r="T49" s="10">
        <v>48</v>
      </c>
      <c r="U49" s="10">
        <v>48</v>
      </c>
      <c r="V49" s="21" t="s">
        <v>32</v>
      </c>
      <c r="W49" s="21" t="s">
        <v>32</v>
      </c>
      <c r="X49" s="10"/>
      <c r="Y49" s="28">
        <f>IF(M49&lt;25,1,1+(M49-25)/M49)</f>
        <v>1</v>
      </c>
      <c r="Z49" s="10">
        <v>1</v>
      </c>
      <c r="AA49" s="28">
        <f>U49*Y49*Z49</f>
        <v>48</v>
      </c>
      <c r="AB49" s="28"/>
      <c r="AC49" s="28">
        <f>AA49+AB49</f>
        <v>48</v>
      </c>
      <c r="AD49" s="10"/>
      <c r="AE49" s="50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</row>
    <row r="50" spans="1:85" s="18" customFormat="1" outlineLevel="2">
      <c r="A50" s="21"/>
      <c r="B50" s="21"/>
      <c r="C50" s="21" t="s">
        <v>1834</v>
      </c>
      <c r="D50" s="21" t="s">
        <v>1384</v>
      </c>
      <c r="E50" s="21" t="s">
        <v>2592</v>
      </c>
      <c r="F50" s="21"/>
      <c r="G50" s="21" t="s">
        <v>1156</v>
      </c>
      <c r="H50" s="21" t="s">
        <v>2551</v>
      </c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>
        <v>16</v>
      </c>
      <c r="AD50" s="21" t="s">
        <v>2588</v>
      </c>
      <c r="AE50" s="50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</row>
    <row r="51" spans="1:85" s="18" customFormat="1" outlineLevel="2">
      <c r="A51" s="21"/>
      <c r="B51" s="21"/>
      <c r="C51" s="21" t="s">
        <v>1509</v>
      </c>
      <c r="D51" s="21" t="s">
        <v>1384</v>
      </c>
      <c r="E51" s="21" t="s">
        <v>2592</v>
      </c>
      <c r="F51" s="21"/>
      <c r="G51" s="21" t="s">
        <v>1156</v>
      </c>
      <c r="H51" s="21" t="s">
        <v>2551</v>
      </c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>
        <v>16</v>
      </c>
      <c r="AD51" s="21" t="s">
        <v>2588</v>
      </c>
      <c r="AE51" s="50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</row>
    <row r="52" spans="1:85" s="18" customFormat="1" outlineLevel="2">
      <c r="A52" s="21"/>
      <c r="B52" s="21"/>
      <c r="C52" s="21" t="s">
        <v>2648</v>
      </c>
      <c r="D52" s="21" t="s">
        <v>2594</v>
      </c>
      <c r="E52" s="21" t="s">
        <v>2595</v>
      </c>
      <c r="F52" s="21"/>
      <c r="G52" s="21" t="s">
        <v>1156</v>
      </c>
      <c r="H52" s="21" t="s">
        <v>2649</v>
      </c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 t="s">
        <v>30</v>
      </c>
      <c r="AC52" s="21" t="s">
        <v>2602</v>
      </c>
      <c r="AD52" s="21" t="s">
        <v>2597</v>
      </c>
      <c r="AE52" s="50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</row>
    <row r="53" spans="1:85" s="18" customFormat="1" outlineLevel="2">
      <c r="A53" s="10"/>
      <c r="B53" s="10"/>
      <c r="C53" s="25"/>
      <c r="D53" s="10"/>
      <c r="E53" s="27" t="s">
        <v>2329</v>
      </c>
      <c r="F53" s="10"/>
      <c r="G53" s="21" t="s">
        <v>1156</v>
      </c>
      <c r="H53" s="29" t="s">
        <v>1157</v>
      </c>
      <c r="I53" s="10"/>
      <c r="J53" s="10"/>
      <c r="K53" s="10"/>
      <c r="L53" s="10"/>
      <c r="M53" s="29">
        <v>5</v>
      </c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28"/>
      <c r="Z53" s="10"/>
      <c r="AA53" s="28"/>
      <c r="AB53" s="28"/>
      <c r="AC53" s="28">
        <f>M53*14</f>
        <v>70</v>
      </c>
      <c r="AD53" s="10"/>
      <c r="AE53" s="50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</row>
    <row r="54" spans="1:85" s="18" customFormat="1" ht="27" outlineLevel="2">
      <c r="A54" s="21"/>
      <c r="B54" s="21"/>
      <c r="C54" s="26" t="s">
        <v>2341</v>
      </c>
      <c r="D54" s="21"/>
      <c r="E54" s="21" t="s">
        <v>2394</v>
      </c>
      <c r="F54" s="21"/>
      <c r="G54" s="21" t="s">
        <v>1156</v>
      </c>
      <c r="H54" s="21" t="s">
        <v>2372</v>
      </c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8">
        <v>15</v>
      </c>
      <c r="AD54" s="10"/>
      <c r="AE54" s="50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</row>
    <row r="55" spans="1:85" s="18" customFormat="1" ht="27" outlineLevel="2">
      <c r="A55" s="21"/>
      <c r="B55" s="21"/>
      <c r="C55" s="26" t="s">
        <v>2425</v>
      </c>
      <c r="D55" s="21"/>
      <c r="E55" s="21" t="s">
        <v>2394</v>
      </c>
      <c r="F55" s="21"/>
      <c r="G55" s="21" t="s">
        <v>1156</v>
      </c>
      <c r="H55" s="21" t="s">
        <v>2480</v>
      </c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8">
        <v>15</v>
      </c>
      <c r="AD55" s="10"/>
      <c r="AE55" s="50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</row>
    <row r="56" spans="1:85" s="18" customFormat="1" outlineLevel="1">
      <c r="A56" s="21"/>
      <c r="B56" s="21"/>
      <c r="C56" s="26"/>
      <c r="D56" s="21"/>
      <c r="E56" s="21"/>
      <c r="F56" s="21"/>
      <c r="G56" s="47" t="s">
        <v>2769</v>
      </c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8">
        <f>SUBTOTAL(9,AC46:AC55)</f>
        <v>314.04375804375803</v>
      </c>
      <c r="AD56" s="10"/>
      <c r="AE56" s="50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</row>
    <row r="57" spans="1:85" s="18" customFormat="1" outlineLevel="2">
      <c r="A57" s="10">
        <v>2016</v>
      </c>
      <c r="B57" s="21" t="s">
        <v>592</v>
      </c>
      <c r="C57" s="26" t="s">
        <v>593</v>
      </c>
      <c r="D57" s="21" t="s">
        <v>1383</v>
      </c>
      <c r="E57" s="21" t="s">
        <v>2286</v>
      </c>
      <c r="F57" s="10">
        <v>4</v>
      </c>
      <c r="G57" s="21" t="s">
        <v>603</v>
      </c>
      <c r="H57" s="21" t="s">
        <v>604</v>
      </c>
      <c r="I57" s="21" t="s">
        <v>42</v>
      </c>
      <c r="J57" s="21" t="s">
        <v>25</v>
      </c>
      <c r="K57" s="21" t="s">
        <v>26</v>
      </c>
      <c r="L57" s="10">
        <v>100</v>
      </c>
      <c r="M57" s="10">
        <v>80</v>
      </c>
      <c r="N57" s="21" t="s">
        <v>150</v>
      </c>
      <c r="O57" s="21" t="s">
        <v>605</v>
      </c>
      <c r="P57" s="21" t="s">
        <v>29</v>
      </c>
      <c r="Q57" s="21" t="s">
        <v>594</v>
      </c>
      <c r="R57" s="21" t="s">
        <v>606</v>
      </c>
      <c r="S57" s="10">
        <v>1</v>
      </c>
      <c r="T57" s="10">
        <v>64</v>
      </c>
      <c r="U57" s="10">
        <v>64</v>
      </c>
      <c r="V57" s="21" t="s">
        <v>32</v>
      </c>
      <c r="W57" s="21" t="s">
        <v>32</v>
      </c>
      <c r="X57" s="10"/>
      <c r="Y57" s="28">
        <f>IF(M57&lt;25,1,1+(M57-25)/M57)</f>
        <v>1.6875</v>
      </c>
      <c r="Z57" s="10">
        <v>1</v>
      </c>
      <c r="AA57" s="28">
        <f>U57*Y57*Z57</f>
        <v>108</v>
      </c>
      <c r="AB57" s="28"/>
      <c r="AC57" s="28">
        <f>AA57+AB57</f>
        <v>108</v>
      </c>
      <c r="AD57" s="10"/>
      <c r="AE57" s="50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</row>
    <row r="58" spans="1:85" s="18" customFormat="1" outlineLevel="2">
      <c r="A58" s="10">
        <v>2016</v>
      </c>
      <c r="B58" s="21" t="s">
        <v>592</v>
      </c>
      <c r="C58" s="26" t="s">
        <v>593</v>
      </c>
      <c r="D58" s="21" t="s">
        <v>1383</v>
      </c>
      <c r="E58" s="21" t="s">
        <v>2286</v>
      </c>
      <c r="F58" s="10">
        <v>4</v>
      </c>
      <c r="G58" s="21" t="s">
        <v>603</v>
      </c>
      <c r="H58" s="21" t="s">
        <v>604</v>
      </c>
      <c r="I58" s="21" t="s">
        <v>42</v>
      </c>
      <c r="J58" s="21" t="s">
        <v>25</v>
      </c>
      <c r="K58" s="21" t="s">
        <v>26</v>
      </c>
      <c r="L58" s="10">
        <v>100</v>
      </c>
      <c r="M58" s="10">
        <v>95</v>
      </c>
      <c r="N58" s="21" t="s">
        <v>600</v>
      </c>
      <c r="O58" s="21" t="s">
        <v>605</v>
      </c>
      <c r="P58" s="21" t="s">
        <v>29</v>
      </c>
      <c r="Q58" s="21" t="s">
        <v>594</v>
      </c>
      <c r="R58" s="21" t="s">
        <v>607</v>
      </c>
      <c r="S58" s="10">
        <v>1</v>
      </c>
      <c r="T58" s="10">
        <v>64</v>
      </c>
      <c r="U58" s="10">
        <v>64</v>
      </c>
      <c r="V58" s="21" t="s">
        <v>32</v>
      </c>
      <c r="W58" s="21" t="s">
        <v>32</v>
      </c>
      <c r="X58" s="10"/>
      <c r="Y58" s="28">
        <f>IF(M58&lt;25,1,1+(M58-25)/M58)</f>
        <v>1.736842105263158</v>
      </c>
      <c r="Z58" s="10">
        <v>1</v>
      </c>
      <c r="AA58" s="28">
        <f>U58*Y58*Z58</f>
        <v>111.15789473684211</v>
      </c>
      <c r="AB58" s="28"/>
      <c r="AC58" s="28">
        <f>AA58+AB58</f>
        <v>111.15789473684211</v>
      </c>
      <c r="AD58" s="10"/>
      <c r="AE58" s="50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</row>
    <row r="59" spans="1:85" s="18" customFormat="1" outlineLevel="2">
      <c r="A59" s="10">
        <v>2015</v>
      </c>
      <c r="B59" s="21" t="s">
        <v>2053</v>
      </c>
      <c r="C59" s="26" t="s">
        <v>2054</v>
      </c>
      <c r="D59" s="21" t="s">
        <v>1417</v>
      </c>
      <c r="E59" s="21" t="s">
        <v>2286</v>
      </c>
      <c r="F59" s="10">
        <v>3</v>
      </c>
      <c r="G59" s="21" t="s">
        <v>603</v>
      </c>
      <c r="H59" s="21" t="s">
        <v>604</v>
      </c>
      <c r="I59" s="21" t="s">
        <v>42</v>
      </c>
      <c r="J59" s="21" t="s">
        <v>25</v>
      </c>
      <c r="K59" s="21" t="s">
        <v>26</v>
      </c>
      <c r="L59" s="10">
        <v>100</v>
      </c>
      <c r="M59" s="10">
        <v>60</v>
      </c>
      <c r="N59" s="21" t="s">
        <v>2055</v>
      </c>
      <c r="O59" s="21" t="s">
        <v>82</v>
      </c>
      <c r="P59" s="21" t="s">
        <v>29</v>
      </c>
      <c r="Q59" s="21" t="s">
        <v>1528</v>
      </c>
      <c r="R59" s="21" t="s">
        <v>2076</v>
      </c>
      <c r="S59" s="10">
        <v>1</v>
      </c>
      <c r="T59" s="10">
        <v>48</v>
      </c>
      <c r="U59" s="10">
        <v>48</v>
      </c>
      <c r="V59" s="21" t="s">
        <v>32</v>
      </c>
      <c r="W59" s="21" t="s">
        <v>32</v>
      </c>
      <c r="X59" s="10"/>
      <c r="Y59" s="28">
        <f>IF(M59&lt;25,1,1+(M59-25)/M59)</f>
        <v>1.5833333333333335</v>
      </c>
      <c r="Z59" s="10">
        <v>1</v>
      </c>
      <c r="AA59" s="28">
        <f>U59*Y59*Z59</f>
        <v>76</v>
      </c>
      <c r="AB59" s="28"/>
      <c r="AC59" s="28">
        <f>AA59+AB59</f>
        <v>76</v>
      </c>
      <c r="AD59" s="10"/>
      <c r="AE59" s="50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</row>
    <row r="60" spans="1:85" s="18" customFormat="1" outlineLevel="2">
      <c r="A60" s="21"/>
      <c r="B60" s="21"/>
      <c r="C60" s="21" t="s">
        <v>1862</v>
      </c>
      <c r="D60" s="21" t="s">
        <v>1384</v>
      </c>
      <c r="E60" s="21" t="s">
        <v>2592</v>
      </c>
      <c r="F60" s="21"/>
      <c r="G60" s="21" t="s">
        <v>603</v>
      </c>
      <c r="H60" s="21" t="s">
        <v>2574</v>
      </c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>
        <v>16</v>
      </c>
      <c r="AD60" s="21" t="s">
        <v>2588</v>
      </c>
      <c r="AE60" s="50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</row>
    <row r="61" spans="1:85" s="18" customFormat="1" outlineLevel="2">
      <c r="A61" s="10"/>
      <c r="B61" s="10"/>
      <c r="C61" s="25"/>
      <c r="D61" s="10"/>
      <c r="E61" s="27" t="s">
        <v>2329</v>
      </c>
      <c r="F61" s="10"/>
      <c r="G61" s="21" t="s">
        <v>603</v>
      </c>
      <c r="H61" s="29" t="s">
        <v>604</v>
      </c>
      <c r="I61" s="10"/>
      <c r="J61" s="10"/>
      <c r="K61" s="10"/>
      <c r="L61" s="10"/>
      <c r="M61" s="29">
        <v>4</v>
      </c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28"/>
      <c r="Z61" s="10"/>
      <c r="AA61" s="28"/>
      <c r="AB61" s="28"/>
      <c r="AC61" s="28">
        <f>M61*14</f>
        <v>56</v>
      </c>
      <c r="AD61" s="10"/>
      <c r="AE61" s="50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</row>
    <row r="62" spans="1:85" s="18" customFormat="1" outlineLevel="1">
      <c r="A62" s="10"/>
      <c r="B62" s="10"/>
      <c r="C62" s="25"/>
      <c r="D62" s="10"/>
      <c r="E62" s="27"/>
      <c r="F62" s="10"/>
      <c r="G62" s="47" t="s">
        <v>2770</v>
      </c>
      <c r="H62" s="29"/>
      <c r="I62" s="10"/>
      <c r="J62" s="10"/>
      <c r="K62" s="10"/>
      <c r="L62" s="10"/>
      <c r="M62" s="29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28"/>
      <c r="Z62" s="10"/>
      <c r="AA62" s="28"/>
      <c r="AB62" s="28"/>
      <c r="AC62" s="28">
        <f>SUBTOTAL(9,AC57:AC61)</f>
        <v>367.15789473684208</v>
      </c>
      <c r="AD62" s="10"/>
      <c r="AE62" s="50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</row>
    <row r="63" spans="1:85" s="18" customFormat="1" outlineLevel="2">
      <c r="A63" s="10">
        <v>2015</v>
      </c>
      <c r="B63" s="21" t="s">
        <v>1024</v>
      </c>
      <c r="C63" s="26" t="s">
        <v>1025</v>
      </c>
      <c r="D63" s="21" t="s">
        <v>1383</v>
      </c>
      <c r="E63" s="21" t="s">
        <v>2289</v>
      </c>
      <c r="F63" s="10">
        <v>3</v>
      </c>
      <c r="G63" s="21" t="s">
        <v>997</v>
      </c>
      <c r="H63" s="21" t="s">
        <v>998</v>
      </c>
      <c r="I63" s="21" t="s">
        <v>164</v>
      </c>
      <c r="J63" s="21" t="s">
        <v>25</v>
      </c>
      <c r="K63" s="21" t="s">
        <v>412</v>
      </c>
      <c r="L63" s="10">
        <v>53</v>
      </c>
      <c r="M63" s="10">
        <v>55</v>
      </c>
      <c r="N63" s="21" t="s">
        <v>75</v>
      </c>
      <c r="O63" s="21" t="s">
        <v>1026</v>
      </c>
      <c r="P63" s="21" t="s">
        <v>29</v>
      </c>
      <c r="Q63" s="21" t="s">
        <v>261</v>
      </c>
      <c r="R63" s="21" t="s">
        <v>1027</v>
      </c>
      <c r="S63" s="10">
        <v>1</v>
      </c>
      <c r="T63" s="10">
        <v>48</v>
      </c>
      <c r="U63" s="10">
        <v>48</v>
      </c>
      <c r="V63" s="21" t="s">
        <v>32</v>
      </c>
      <c r="W63" s="21" t="s">
        <v>32</v>
      </c>
      <c r="X63" s="10"/>
      <c r="Y63" s="28">
        <f>IF(M63&lt;25,1,1+(M63-25)/M63)</f>
        <v>1.5454545454545454</v>
      </c>
      <c r="Z63" s="10">
        <v>1.2</v>
      </c>
      <c r="AA63" s="28">
        <f>U63*Y63*Z63</f>
        <v>89.018181818181816</v>
      </c>
      <c r="AB63" s="28"/>
      <c r="AC63" s="28">
        <f>AA63+AB63</f>
        <v>89.018181818181816</v>
      </c>
      <c r="AD63" s="10"/>
      <c r="AE63" s="50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</row>
    <row r="64" spans="1:85" s="18" customFormat="1" outlineLevel="2">
      <c r="A64" s="21"/>
      <c r="B64" s="21"/>
      <c r="C64" s="21" t="s">
        <v>2674</v>
      </c>
      <c r="D64" s="21" t="s">
        <v>2594</v>
      </c>
      <c r="E64" s="21" t="s">
        <v>2595</v>
      </c>
      <c r="F64" s="21"/>
      <c r="G64" s="21" t="s">
        <v>997</v>
      </c>
      <c r="H64" s="21" t="s">
        <v>2675</v>
      </c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 t="s">
        <v>30</v>
      </c>
      <c r="AC64" s="21" t="s">
        <v>2602</v>
      </c>
      <c r="AD64" s="21" t="s">
        <v>2597</v>
      </c>
      <c r="AE64" s="50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</row>
    <row r="65" spans="1:85" s="18" customFormat="1" outlineLevel="2">
      <c r="A65" s="10"/>
      <c r="B65" s="10"/>
      <c r="C65" s="25"/>
      <c r="D65" s="10"/>
      <c r="E65" s="27" t="s">
        <v>2329</v>
      </c>
      <c r="F65" s="10"/>
      <c r="G65" s="21" t="s">
        <v>997</v>
      </c>
      <c r="H65" s="29" t="s">
        <v>998</v>
      </c>
      <c r="I65" s="10"/>
      <c r="J65" s="10"/>
      <c r="K65" s="10"/>
      <c r="L65" s="10"/>
      <c r="M65" s="29">
        <v>6</v>
      </c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28"/>
      <c r="Z65" s="10"/>
      <c r="AA65" s="28"/>
      <c r="AB65" s="28"/>
      <c r="AC65" s="28">
        <f>M65*14</f>
        <v>84</v>
      </c>
      <c r="AD65" s="10"/>
      <c r="AE65" s="50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</row>
    <row r="66" spans="1:85" s="18" customFormat="1" outlineLevel="1">
      <c r="A66" s="10"/>
      <c r="B66" s="10"/>
      <c r="C66" s="25"/>
      <c r="D66" s="10"/>
      <c r="E66" s="27"/>
      <c r="F66" s="10"/>
      <c r="G66" s="47" t="s">
        <v>2771</v>
      </c>
      <c r="H66" s="29"/>
      <c r="I66" s="10"/>
      <c r="J66" s="10"/>
      <c r="K66" s="10"/>
      <c r="L66" s="10"/>
      <c r="M66" s="29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28"/>
      <c r="Z66" s="10"/>
      <c r="AA66" s="28"/>
      <c r="AB66" s="28"/>
      <c r="AC66" s="28">
        <f>SUBTOTAL(9,AC63:AC65)</f>
        <v>173.0181818181818</v>
      </c>
      <c r="AD66" s="10"/>
      <c r="AE66" s="50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</row>
    <row r="67" spans="1:85" s="18" customFormat="1" outlineLevel="2">
      <c r="A67" s="10"/>
      <c r="B67" s="10"/>
      <c r="C67" s="25"/>
      <c r="D67" s="10"/>
      <c r="E67" s="27" t="s">
        <v>2329</v>
      </c>
      <c r="F67" s="10"/>
      <c r="G67" s="21" t="s">
        <v>2527</v>
      </c>
      <c r="H67" s="29" t="s">
        <v>2313</v>
      </c>
      <c r="I67" s="10"/>
      <c r="J67" s="10"/>
      <c r="K67" s="10"/>
      <c r="L67" s="10"/>
      <c r="M67" s="29">
        <v>1</v>
      </c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28"/>
      <c r="Z67" s="10"/>
      <c r="AA67" s="28"/>
      <c r="AB67" s="28"/>
      <c r="AC67" s="28">
        <f>M67*14</f>
        <v>14</v>
      </c>
      <c r="AD67" s="10"/>
      <c r="AE67" s="50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</row>
    <row r="68" spans="1:85" s="18" customFormat="1" outlineLevel="1">
      <c r="A68" s="10"/>
      <c r="B68" s="10"/>
      <c r="C68" s="25"/>
      <c r="D68" s="10"/>
      <c r="E68" s="27"/>
      <c r="F68" s="10"/>
      <c r="G68" s="47" t="s">
        <v>2772</v>
      </c>
      <c r="H68" s="29"/>
      <c r="I68" s="10"/>
      <c r="J68" s="10"/>
      <c r="K68" s="10"/>
      <c r="L68" s="10"/>
      <c r="M68" s="29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28"/>
      <c r="Z68" s="10"/>
      <c r="AA68" s="28"/>
      <c r="AB68" s="28"/>
      <c r="AC68" s="28">
        <f>SUBTOTAL(9,AC67:AC67)</f>
        <v>14</v>
      </c>
      <c r="AD68" s="10"/>
      <c r="AE68" s="50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</row>
    <row r="69" spans="1:85" s="18" customFormat="1" outlineLevel="2">
      <c r="A69" s="10">
        <v>2015</v>
      </c>
      <c r="B69" s="21" t="s">
        <v>1170</v>
      </c>
      <c r="C69" s="26" t="s">
        <v>1171</v>
      </c>
      <c r="D69" s="21" t="s">
        <v>1383</v>
      </c>
      <c r="E69" s="21" t="s">
        <v>2286</v>
      </c>
      <c r="F69" s="10">
        <v>3</v>
      </c>
      <c r="G69" s="21" t="s">
        <v>1172</v>
      </c>
      <c r="H69" s="21" t="s">
        <v>1173</v>
      </c>
      <c r="I69" s="21" t="s">
        <v>42</v>
      </c>
      <c r="J69" s="21" t="s">
        <v>25</v>
      </c>
      <c r="K69" s="21" t="s">
        <v>26</v>
      </c>
      <c r="L69" s="10">
        <v>20</v>
      </c>
      <c r="M69" s="10">
        <v>21</v>
      </c>
      <c r="N69" s="21" t="s">
        <v>47</v>
      </c>
      <c r="O69" s="21" t="s">
        <v>493</v>
      </c>
      <c r="P69" s="21" t="s">
        <v>29</v>
      </c>
      <c r="Q69" s="21" t="s">
        <v>392</v>
      </c>
      <c r="R69" s="21" t="s">
        <v>1174</v>
      </c>
      <c r="S69" s="10">
        <v>1</v>
      </c>
      <c r="T69" s="10">
        <v>48</v>
      </c>
      <c r="U69" s="10">
        <v>48</v>
      </c>
      <c r="V69" s="21" t="s">
        <v>32</v>
      </c>
      <c r="W69" s="21" t="s">
        <v>32</v>
      </c>
      <c r="X69" s="10"/>
      <c r="Y69" s="28">
        <f>IF(M69&lt;25,1,1+(M69-25)/M69)</f>
        <v>1</v>
      </c>
      <c r="Z69" s="10">
        <v>1</v>
      </c>
      <c r="AA69" s="28">
        <f>U69*Y69*Z69</f>
        <v>48</v>
      </c>
      <c r="AB69" s="28"/>
      <c r="AC69" s="28">
        <f>AA69+AB69</f>
        <v>48</v>
      </c>
      <c r="AD69" s="10"/>
      <c r="AE69" s="50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</row>
    <row r="70" spans="1:85" s="18" customFormat="1" outlineLevel="2">
      <c r="A70" s="21"/>
      <c r="B70" s="21"/>
      <c r="C70" s="21" t="s">
        <v>2686</v>
      </c>
      <c r="D70" s="21" t="s">
        <v>2594</v>
      </c>
      <c r="E70" s="21" t="s">
        <v>2595</v>
      </c>
      <c r="F70" s="21"/>
      <c r="G70" s="21" t="s">
        <v>1172</v>
      </c>
      <c r="H70" s="21" t="s">
        <v>2687</v>
      </c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 t="s">
        <v>30</v>
      </c>
      <c r="AC70" s="21" t="s">
        <v>2602</v>
      </c>
      <c r="AD70" s="21" t="s">
        <v>2597</v>
      </c>
      <c r="AE70" s="50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</row>
    <row r="71" spans="1:85" s="18" customFormat="1" outlineLevel="2">
      <c r="A71" s="10"/>
      <c r="B71" s="10"/>
      <c r="C71" s="25"/>
      <c r="D71" s="10"/>
      <c r="E71" s="27" t="s">
        <v>2329</v>
      </c>
      <c r="F71" s="10"/>
      <c r="G71" s="21" t="s">
        <v>1172</v>
      </c>
      <c r="H71" s="29" t="s">
        <v>1173</v>
      </c>
      <c r="I71" s="10"/>
      <c r="J71" s="10"/>
      <c r="K71" s="10"/>
      <c r="L71" s="10"/>
      <c r="M71" s="29">
        <v>1</v>
      </c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28"/>
      <c r="Z71" s="10"/>
      <c r="AA71" s="28"/>
      <c r="AB71" s="28"/>
      <c r="AC71" s="28">
        <f>M71*14</f>
        <v>14</v>
      </c>
      <c r="AD71" s="10"/>
      <c r="AE71" s="50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</row>
    <row r="72" spans="1:85" s="18" customFormat="1" outlineLevel="2">
      <c r="A72" s="10">
        <v>2014</v>
      </c>
      <c r="B72" s="21" t="s">
        <v>1351</v>
      </c>
      <c r="C72" s="26" t="s">
        <v>1352</v>
      </c>
      <c r="D72" s="21" t="s">
        <v>1383</v>
      </c>
      <c r="E72" s="19" t="s">
        <v>2541</v>
      </c>
      <c r="F72" s="10" t="s">
        <v>2542</v>
      </c>
      <c r="G72" s="21" t="s">
        <v>1172</v>
      </c>
      <c r="H72" s="51" t="s">
        <v>1173</v>
      </c>
      <c r="I72" s="53"/>
      <c r="J72" s="53"/>
      <c r="K72" s="53"/>
      <c r="L72" s="53"/>
      <c r="M72" s="52">
        <v>2</v>
      </c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5"/>
      <c r="Y72" s="56"/>
      <c r="Z72" s="55"/>
      <c r="AA72" s="56"/>
      <c r="AB72" s="56"/>
      <c r="AC72" s="14">
        <v>7.8</v>
      </c>
      <c r="AD72" s="55"/>
      <c r="AE72" s="50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</row>
    <row r="73" spans="1:85" s="18" customFormat="1" outlineLevel="1">
      <c r="A73" s="10"/>
      <c r="B73" s="21"/>
      <c r="C73" s="26"/>
      <c r="D73" s="21"/>
      <c r="E73" s="19"/>
      <c r="F73" s="10"/>
      <c r="G73" s="47" t="s">
        <v>2773</v>
      </c>
      <c r="H73" s="51"/>
      <c r="I73" s="53"/>
      <c r="J73" s="53"/>
      <c r="K73" s="53"/>
      <c r="L73" s="53"/>
      <c r="M73" s="52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5"/>
      <c r="Y73" s="56"/>
      <c r="Z73" s="55"/>
      <c r="AA73" s="56"/>
      <c r="AB73" s="56"/>
      <c r="AC73" s="14">
        <f>SUBTOTAL(9,AC69:AC72)</f>
        <v>69.8</v>
      </c>
      <c r="AD73" s="55"/>
      <c r="AE73" s="50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</row>
    <row r="74" spans="1:85" s="18" customFormat="1" outlineLevel="2">
      <c r="A74" s="10">
        <v>2017</v>
      </c>
      <c r="B74" s="21" t="s">
        <v>871</v>
      </c>
      <c r="C74" s="26" t="s">
        <v>872</v>
      </c>
      <c r="D74" s="21" t="s">
        <v>1383</v>
      </c>
      <c r="E74" s="21" t="s">
        <v>2277</v>
      </c>
      <c r="F74" s="10">
        <v>1</v>
      </c>
      <c r="G74" s="21" t="s">
        <v>873</v>
      </c>
      <c r="H74" s="21" t="s">
        <v>874</v>
      </c>
      <c r="I74" s="21" t="s">
        <v>164</v>
      </c>
      <c r="J74" s="21" t="s">
        <v>25</v>
      </c>
      <c r="K74" s="21" t="s">
        <v>26</v>
      </c>
      <c r="L74" s="10">
        <v>600</v>
      </c>
      <c r="M74" s="10">
        <v>79</v>
      </c>
      <c r="N74" s="21" t="s">
        <v>713</v>
      </c>
      <c r="O74" s="21" t="s">
        <v>875</v>
      </c>
      <c r="P74" s="21" t="s">
        <v>29</v>
      </c>
      <c r="Q74" s="21" t="s">
        <v>385</v>
      </c>
      <c r="R74" s="21" t="s">
        <v>876</v>
      </c>
      <c r="S74" s="10">
        <v>1</v>
      </c>
      <c r="T74" s="10">
        <v>16</v>
      </c>
      <c r="U74" s="10">
        <v>16</v>
      </c>
      <c r="V74" s="21" t="s">
        <v>32</v>
      </c>
      <c r="W74" s="21" t="s">
        <v>32</v>
      </c>
      <c r="X74" s="10"/>
      <c r="Y74" s="28">
        <f>IF(M74&lt;25,1,1+(M74-25)/M74)</f>
        <v>1.6835443037974684</v>
      </c>
      <c r="Z74" s="10">
        <v>1</v>
      </c>
      <c r="AA74" s="28">
        <f>U74*Y74*Z74</f>
        <v>26.936708860759495</v>
      </c>
      <c r="AB74" s="28"/>
      <c r="AC74" s="28">
        <f>AA74+AB74</f>
        <v>26.936708860759495</v>
      </c>
      <c r="AD74" s="10"/>
      <c r="AE74" s="50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</row>
    <row r="75" spans="1:85" s="18" customFormat="1" outlineLevel="2">
      <c r="A75" s="10"/>
      <c r="B75" s="10"/>
      <c r="C75" s="25"/>
      <c r="D75" s="10"/>
      <c r="E75" s="27" t="s">
        <v>2329</v>
      </c>
      <c r="F75" s="10"/>
      <c r="G75" s="21" t="s">
        <v>873</v>
      </c>
      <c r="H75" s="29" t="s">
        <v>874</v>
      </c>
      <c r="I75" s="10"/>
      <c r="J75" s="10"/>
      <c r="K75" s="10"/>
      <c r="L75" s="10"/>
      <c r="M75" s="29">
        <v>2</v>
      </c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28"/>
      <c r="Z75" s="10"/>
      <c r="AA75" s="28"/>
      <c r="AB75" s="28"/>
      <c r="AC75" s="28">
        <f>M75*14</f>
        <v>28</v>
      </c>
      <c r="AD75" s="10"/>
      <c r="AE75" s="50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</row>
    <row r="76" spans="1:85" s="18" customFormat="1" outlineLevel="1">
      <c r="A76" s="10"/>
      <c r="B76" s="10"/>
      <c r="C76" s="25"/>
      <c r="D76" s="10"/>
      <c r="E76" s="27"/>
      <c r="F76" s="10"/>
      <c r="G76" s="47" t="s">
        <v>2774</v>
      </c>
      <c r="H76" s="29"/>
      <c r="I76" s="10"/>
      <c r="J76" s="10"/>
      <c r="K76" s="10"/>
      <c r="L76" s="10"/>
      <c r="M76" s="29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28"/>
      <c r="Z76" s="10"/>
      <c r="AA76" s="28"/>
      <c r="AB76" s="28"/>
      <c r="AC76" s="28">
        <f>SUBTOTAL(9,AC74:AC75)</f>
        <v>54.936708860759495</v>
      </c>
      <c r="AD76" s="10"/>
      <c r="AE76" s="50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</row>
    <row r="77" spans="1:85" s="18" customFormat="1" outlineLevel="2">
      <c r="A77" s="10">
        <v>2015</v>
      </c>
      <c r="B77" s="21" t="s">
        <v>1964</v>
      </c>
      <c r="C77" s="26" t="s">
        <v>1965</v>
      </c>
      <c r="D77" s="21" t="s">
        <v>1417</v>
      </c>
      <c r="E77" s="21" t="s">
        <v>2286</v>
      </c>
      <c r="F77" s="10">
        <v>3</v>
      </c>
      <c r="G77" s="21" t="s">
        <v>1114</v>
      </c>
      <c r="H77" s="21" t="s">
        <v>2495</v>
      </c>
      <c r="I77" s="21" t="s">
        <v>711</v>
      </c>
      <c r="J77" s="21" t="s">
        <v>121</v>
      </c>
      <c r="K77" s="21" t="s">
        <v>122</v>
      </c>
      <c r="L77" s="10">
        <v>74</v>
      </c>
      <c r="M77" s="10">
        <v>62</v>
      </c>
      <c r="N77" s="21" t="s">
        <v>1453</v>
      </c>
      <c r="O77" s="21" t="s">
        <v>493</v>
      </c>
      <c r="P77" s="21" t="s">
        <v>29</v>
      </c>
      <c r="Q77" s="21" t="s">
        <v>218</v>
      </c>
      <c r="R77" s="21" t="s">
        <v>2095</v>
      </c>
      <c r="S77" s="10">
        <v>1</v>
      </c>
      <c r="T77" s="10">
        <v>48</v>
      </c>
      <c r="U77" s="10">
        <v>48</v>
      </c>
      <c r="V77" s="21" t="s">
        <v>32</v>
      </c>
      <c r="W77" s="21" t="s">
        <v>32</v>
      </c>
      <c r="X77" s="10"/>
      <c r="Y77" s="28">
        <f>IF(M77&lt;25,1,1+(M77-25)/M77)</f>
        <v>1.596774193548387</v>
      </c>
      <c r="Z77" s="10">
        <v>1</v>
      </c>
      <c r="AA77" s="28">
        <f>U77*Y77*Z77</f>
        <v>76.645161290322577</v>
      </c>
      <c r="AB77" s="28"/>
      <c r="AC77" s="28">
        <f>AA77+AB77</f>
        <v>76.645161290322577</v>
      </c>
      <c r="AD77" s="10"/>
      <c r="AE77" s="50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</row>
    <row r="78" spans="1:85" s="18" customFormat="1" outlineLevel="2">
      <c r="A78" s="10">
        <v>2015</v>
      </c>
      <c r="B78" s="21" t="s">
        <v>1112</v>
      </c>
      <c r="C78" s="26" t="s">
        <v>1113</v>
      </c>
      <c r="D78" s="21" t="s">
        <v>1383</v>
      </c>
      <c r="E78" s="21" t="s">
        <v>2300</v>
      </c>
      <c r="F78" s="10">
        <v>3</v>
      </c>
      <c r="G78" s="21" t="s">
        <v>1114</v>
      </c>
      <c r="H78" s="21" t="s">
        <v>1115</v>
      </c>
      <c r="I78" s="21" t="s">
        <v>42</v>
      </c>
      <c r="J78" s="21" t="s">
        <v>25</v>
      </c>
      <c r="K78" s="21" t="s">
        <v>81</v>
      </c>
      <c r="L78" s="10">
        <v>32</v>
      </c>
      <c r="M78" s="10">
        <v>57</v>
      </c>
      <c r="N78" s="21" t="s">
        <v>784</v>
      </c>
      <c r="O78" s="21" t="s">
        <v>28</v>
      </c>
      <c r="P78" s="21" t="s">
        <v>29</v>
      </c>
      <c r="Q78" s="21" t="s">
        <v>864</v>
      </c>
      <c r="R78" s="21" t="s">
        <v>1116</v>
      </c>
      <c r="S78" s="10">
        <v>1</v>
      </c>
      <c r="T78" s="10">
        <v>48</v>
      </c>
      <c r="U78" s="10">
        <v>44</v>
      </c>
      <c r="V78" s="10">
        <v>4</v>
      </c>
      <c r="W78" s="21" t="s">
        <v>32</v>
      </c>
      <c r="X78" s="10"/>
      <c r="Y78" s="28">
        <f>IF(M78&lt;25,1,1+(M78-25)/M78)</f>
        <v>1.5614035087719298</v>
      </c>
      <c r="Z78" s="10">
        <v>1.2</v>
      </c>
      <c r="AA78" s="28">
        <f>T78*Y78*Z78</f>
        <v>89.936842105263153</v>
      </c>
      <c r="AB78" s="28"/>
      <c r="AC78" s="28">
        <f>AA78+AB78</f>
        <v>89.936842105263153</v>
      </c>
      <c r="AD78" s="10"/>
      <c r="AE78" s="50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</row>
    <row r="79" spans="1:85" s="18" customFormat="1" outlineLevel="2">
      <c r="A79" s="21"/>
      <c r="B79" s="21"/>
      <c r="C79" s="21" t="s">
        <v>2682</v>
      </c>
      <c r="D79" s="21" t="s">
        <v>2594</v>
      </c>
      <c r="E79" s="21" t="s">
        <v>2595</v>
      </c>
      <c r="F79" s="21"/>
      <c r="G79" s="21" t="s">
        <v>1114</v>
      </c>
      <c r="H79" s="21" t="s">
        <v>2683</v>
      </c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 t="s">
        <v>30</v>
      </c>
      <c r="AC79" s="21" t="s">
        <v>2602</v>
      </c>
      <c r="AD79" s="21" t="s">
        <v>2597</v>
      </c>
      <c r="AE79" s="50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</row>
    <row r="80" spans="1:85" s="18" customFormat="1" outlineLevel="2">
      <c r="A80" s="21"/>
      <c r="B80" s="21"/>
      <c r="C80" s="21" t="s">
        <v>1928</v>
      </c>
      <c r="D80" s="21" t="s">
        <v>1384</v>
      </c>
      <c r="E80" s="21" t="s">
        <v>2592</v>
      </c>
      <c r="F80" s="21"/>
      <c r="G80" s="21" t="s">
        <v>1114</v>
      </c>
      <c r="H80" s="21" t="s">
        <v>2590</v>
      </c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>
        <v>32</v>
      </c>
      <c r="AD80" s="21" t="s">
        <v>2588</v>
      </c>
      <c r="AE80" s="50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</row>
    <row r="81" spans="1:85" s="18" customFormat="1" outlineLevel="2">
      <c r="A81" s="10"/>
      <c r="B81" s="10"/>
      <c r="C81" s="25"/>
      <c r="D81" s="10"/>
      <c r="E81" s="27" t="s">
        <v>2329</v>
      </c>
      <c r="F81" s="10"/>
      <c r="G81" s="21" t="s">
        <v>1114</v>
      </c>
      <c r="H81" s="29" t="s">
        <v>1115</v>
      </c>
      <c r="I81" s="10"/>
      <c r="J81" s="10"/>
      <c r="K81" s="10"/>
      <c r="L81" s="10"/>
      <c r="M81" s="29">
        <v>6</v>
      </c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28"/>
      <c r="Z81" s="10"/>
      <c r="AA81" s="28"/>
      <c r="AB81" s="28"/>
      <c r="AC81" s="28">
        <f>M81*14</f>
        <v>84</v>
      </c>
      <c r="AD81" s="10"/>
      <c r="AE81" s="50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</row>
    <row r="82" spans="1:85" s="18" customFormat="1" ht="27" outlineLevel="2">
      <c r="A82" s="21"/>
      <c r="B82" s="21"/>
      <c r="C82" s="26" t="s">
        <v>2422</v>
      </c>
      <c r="D82" s="21"/>
      <c r="E82" s="21" t="s">
        <v>2394</v>
      </c>
      <c r="F82" s="21"/>
      <c r="G82" s="21" t="s">
        <v>1114</v>
      </c>
      <c r="H82" s="21" t="s">
        <v>2461</v>
      </c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8">
        <v>15</v>
      </c>
      <c r="AD82" s="10"/>
      <c r="AE82" s="50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</row>
    <row r="83" spans="1:85" s="18" customFormat="1" ht="27" outlineLevel="2">
      <c r="A83" s="21"/>
      <c r="B83" s="21"/>
      <c r="C83" s="26" t="s">
        <v>2446</v>
      </c>
      <c r="D83" s="21"/>
      <c r="E83" s="21" t="s">
        <v>2394</v>
      </c>
      <c r="F83" s="21"/>
      <c r="G83" s="21" t="s">
        <v>1114</v>
      </c>
      <c r="H83" s="21" t="s">
        <v>2461</v>
      </c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8">
        <v>15</v>
      </c>
      <c r="AD83" s="10"/>
      <c r="AE83" s="50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</row>
    <row r="84" spans="1:85" s="18" customFormat="1" ht="27" outlineLevel="2">
      <c r="A84" s="21"/>
      <c r="B84" s="21"/>
      <c r="C84" s="26" t="s">
        <v>2396</v>
      </c>
      <c r="D84" s="21"/>
      <c r="E84" s="21" t="s">
        <v>2394</v>
      </c>
      <c r="F84" s="21"/>
      <c r="G84" s="21" t="s">
        <v>1114</v>
      </c>
      <c r="H84" s="21" t="s">
        <v>2461</v>
      </c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8">
        <v>15</v>
      </c>
      <c r="AD84" s="10"/>
      <c r="AE84" s="50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</row>
    <row r="85" spans="1:85" s="18" customFormat="1" ht="27" outlineLevel="2">
      <c r="A85" s="21"/>
      <c r="B85" s="21"/>
      <c r="C85" s="26" t="s">
        <v>2453</v>
      </c>
      <c r="D85" s="21"/>
      <c r="E85" s="21" t="s">
        <v>2394</v>
      </c>
      <c r="F85" s="21"/>
      <c r="G85" s="21" t="s">
        <v>1114</v>
      </c>
      <c r="H85" s="21" t="s">
        <v>2461</v>
      </c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8">
        <v>15</v>
      </c>
      <c r="AD85" s="10"/>
      <c r="AE85" s="50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</row>
    <row r="86" spans="1:85" s="18" customFormat="1" outlineLevel="2">
      <c r="A86" s="10">
        <v>2014</v>
      </c>
      <c r="B86" s="21" t="s">
        <v>1351</v>
      </c>
      <c r="C86" s="26" t="s">
        <v>1352</v>
      </c>
      <c r="D86" s="21" t="s">
        <v>1383</v>
      </c>
      <c r="E86" s="19" t="s">
        <v>2541</v>
      </c>
      <c r="F86" s="10" t="s">
        <v>2542</v>
      </c>
      <c r="G86" s="21" t="s">
        <v>1114</v>
      </c>
      <c r="H86" s="21" t="s">
        <v>2544</v>
      </c>
      <c r="I86" s="21"/>
      <c r="J86" s="21"/>
      <c r="K86" s="21"/>
      <c r="L86" s="10"/>
      <c r="M86" s="10">
        <v>4</v>
      </c>
      <c r="N86" s="21"/>
      <c r="O86" s="21"/>
      <c r="P86" s="21"/>
      <c r="Q86" s="21"/>
      <c r="R86" s="21"/>
      <c r="S86" s="10"/>
      <c r="T86" s="21"/>
      <c r="U86" s="21"/>
      <c r="V86" s="21"/>
      <c r="W86" s="21"/>
      <c r="X86" s="10"/>
      <c r="Y86" s="28">
        <f>IF(M86&lt;25,1,1+(M86-25)/M86)</f>
        <v>1</v>
      </c>
      <c r="Z86" s="10"/>
      <c r="AA86" s="28"/>
      <c r="AB86" s="28"/>
      <c r="AC86" s="28">
        <f>0.3*13*M86</f>
        <v>15.6</v>
      </c>
      <c r="AD86" s="10"/>
      <c r="AE86" s="50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</row>
    <row r="87" spans="1:85" s="18" customFormat="1" outlineLevel="1">
      <c r="A87" s="10"/>
      <c r="B87" s="21"/>
      <c r="C87" s="26"/>
      <c r="D87" s="21"/>
      <c r="E87" s="19"/>
      <c r="F87" s="10"/>
      <c r="G87" s="47" t="s">
        <v>2775</v>
      </c>
      <c r="H87" s="21"/>
      <c r="I87" s="21"/>
      <c r="J87" s="21"/>
      <c r="K87" s="21"/>
      <c r="L87" s="10"/>
      <c r="M87" s="10"/>
      <c r="N87" s="21"/>
      <c r="O87" s="21"/>
      <c r="P87" s="21"/>
      <c r="Q87" s="21"/>
      <c r="R87" s="21"/>
      <c r="S87" s="10"/>
      <c r="T87" s="21"/>
      <c r="U87" s="21"/>
      <c r="V87" s="21"/>
      <c r="W87" s="21"/>
      <c r="X87" s="10"/>
      <c r="Y87" s="28"/>
      <c r="Z87" s="10"/>
      <c r="AA87" s="28"/>
      <c r="AB87" s="28"/>
      <c r="AC87" s="28">
        <f>SUBTOTAL(9,AC77:AC86)</f>
        <v>358.18200339558575</v>
      </c>
      <c r="AD87" s="10"/>
      <c r="AE87" s="50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</row>
    <row r="88" spans="1:85" s="18" customFormat="1" outlineLevel="2">
      <c r="A88" s="10">
        <v>2015</v>
      </c>
      <c r="B88" s="21" t="s">
        <v>71</v>
      </c>
      <c r="C88" s="26" t="s">
        <v>72</v>
      </c>
      <c r="D88" s="21" t="s">
        <v>1383</v>
      </c>
      <c r="E88" s="21" t="s">
        <v>2286</v>
      </c>
      <c r="F88" s="10">
        <v>3</v>
      </c>
      <c r="G88" s="21" t="s">
        <v>73</v>
      </c>
      <c r="H88" s="21" t="s">
        <v>74</v>
      </c>
      <c r="I88" s="21" t="s">
        <v>42</v>
      </c>
      <c r="J88" s="21" t="s">
        <v>25</v>
      </c>
      <c r="K88" s="21" t="s">
        <v>46</v>
      </c>
      <c r="L88" s="10">
        <v>40</v>
      </c>
      <c r="M88" s="10">
        <v>30</v>
      </c>
      <c r="N88" s="21" t="s">
        <v>75</v>
      </c>
      <c r="O88" s="21" t="s">
        <v>76</v>
      </c>
      <c r="P88" s="21" t="s">
        <v>29</v>
      </c>
      <c r="Q88" s="21" t="s">
        <v>77</v>
      </c>
      <c r="R88" s="21" t="s">
        <v>78</v>
      </c>
      <c r="S88" s="10">
        <v>1</v>
      </c>
      <c r="T88" s="10">
        <v>48</v>
      </c>
      <c r="U88" s="10">
        <v>48</v>
      </c>
      <c r="V88" s="21" t="s">
        <v>32</v>
      </c>
      <c r="W88" s="21" t="s">
        <v>32</v>
      </c>
      <c r="X88" s="10"/>
      <c r="Y88" s="28">
        <f>IF(M88&lt;25,1,1+(M88-25)/M88)</f>
        <v>1.1666666666666667</v>
      </c>
      <c r="Z88" s="10">
        <v>1</v>
      </c>
      <c r="AA88" s="28">
        <f>U88*Y88*Z88</f>
        <v>56</v>
      </c>
      <c r="AB88" s="28"/>
      <c r="AC88" s="28">
        <f>AA88+AB88</f>
        <v>56</v>
      </c>
      <c r="AD88" s="10"/>
      <c r="AE88" s="50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</row>
    <row r="89" spans="1:85" s="18" customFormat="1" outlineLevel="2">
      <c r="A89" s="21"/>
      <c r="B89" s="21"/>
      <c r="C89" s="21" t="s">
        <v>2622</v>
      </c>
      <c r="D89" s="21" t="s">
        <v>2594</v>
      </c>
      <c r="E89" s="21" t="s">
        <v>2595</v>
      </c>
      <c r="F89" s="21"/>
      <c r="G89" s="21" t="s">
        <v>73</v>
      </c>
      <c r="H89" s="21" t="s">
        <v>2623</v>
      </c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 t="s">
        <v>30</v>
      </c>
      <c r="AC89" s="21" t="s">
        <v>2602</v>
      </c>
      <c r="AD89" s="21" t="s">
        <v>2597</v>
      </c>
      <c r="AE89" s="50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</row>
    <row r="90" spans="1:85" s="18" customFormat="1" outlineLevel="2">
      <c r="A90" s="10"/>
      <c r="B90" s="10"/>
      <c r="C90" s="25"/>
      <c r="D90" s="10"/>
      <c r="E90" s="27" t="s">
        <v>2329</v>
      </c>
      <c r="F90" s="10"/>
      <c r="G90" s="21" t="s">
        <v>73</v>
      </c>
      <c r="H90" s="29" t="s">
        <v>74</v>
      </c>
      <c r="I90" s="10"/>
      <c r="J90" s="10"/>
      <c r="K90" s="10"/>
      <c r="L90" s="10"/>
      <c r="M90" s="29">
        <v>4</v>
      </c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28"/>
      <c r="Z90" s="10"/>
      <c r="AA90" s="28"/>
      <c r="AB90" s="28"/>
      <c r="AC90" s="28">
        <f>M90*14</f>
        <v>56</v>
      </c>
      <c r="AD90" s="10"/>
      <c r="AE90" s="50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</row>
    <row r="91" spans="1:85" s="18" customFormat="1" ht="27" outlineLevel="2">
      <c r="A91" s="21"/>
      <c r="B91" s="21"/>
      <c r="C91" s="26" t="s">
        <v>2335</v>
      </c>
      <c r="D91" s="21"/>
      <c r="E91" s="21" t="s">
        <v>2394</v>
      </c>
      <c r="F91" s="21"/>
      <c r="G91" s="21" t="s">
        <v>73</v>
      </c>
      <c r="H91" s="21" t="s">
        <v>2367</v>
      </c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8">
        <v>15</v>
      </c>
      <c r="AD91" s="10"/>
      <c r="AE91" s="50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</row>
    <row r="92" spans="1:85" s="18" customFormat="1" outlineLevel="2">
      <c r="A92" s="10">
        <v>2015</v>
      </c>
      <c r="B92" s="21" t="s">
        <v>1600</v>
      </c>
      <c r="C92" s="26" t="s">
        <v>1601</v>
      </c>
      <c r="D92" s="21" t="s">
        <v>1417</v>
      </c>
      <c r="E92" s="21" t="s">
        <v>2283</v>
      </c>
      <c r="F92" s="10">
        <v>2</v>
      </c>
      <c r="G92" s="21" t="s">
        <v>73</v>
      </c>
      <c r="H92" s="21" t="s">
        <v>2502</v>
      </c>
      <c r="I92" s="21" t="s">
        <v>99</v>
      </c>
      <c r="J92" s="21" t="s">
        <v>61</v>
      </c>
      <c r="K92" s="21" t="s">
        <v>65</v>
      </c>
      <c r="L92" s="10">
        <v>44</v>
      </c>
      <c r="M92" s="10">
        <v>38</v>
      </c>
      <c r="N92" s="21" t="s">
        <v>1602</v>
      </c>
      <c r="O92" s="21" t="s">
        <v>1821</v>
      </c>
      <c r="P92" s="21" t="s">
        <v>29</v>
      </c>
      <c r="Q92" s="21" t="s">
        <v>392</v>
      </c>
      <c r="R92" s="21" t="s">
        <v>1822</v>
      </c>
      <c r="S92" s="10">
        <v>1</v>
      </c>
      <c r="T92" s="21" t="s">
        <v>32</v>
      </c>
      <c r="U92" s="21" t="s">
        <v>32</v>
      </c>
      <c r="V92" s="21" t="s">
        <v>32</v>
      </c>
      <c r="W92" s="21" t="s">
        <v>32</v>
      </c>
      <c r="X92" s="10"/>
      <c r="Y92" s="28">
        <f>IF(M92&lt;25,1,1+(M92-25)/M92)</f>
        <v>1.3421052631578947</v>
      </c>
      <c r="Z92" s="10"/>
      <c r="AA92" s="28"/>
      <c r="AB92" s="28"/>
      <c r="AC92" s="28">
        <f>32*Y92*F92</f>
        <v>85.89473684210526</v>
      </c>
      <c r="AD92" s="10"/>
      <c r="AE92" s="50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</row>
    <row r="93" spans="1:85" s="18" customFormat="1" outlineLevel="1">
      <c r="A93" s="10"/>
      <c r="B93" s="21"/>
      <c r="C93" s="26"/>
      <c r="D93" s="21"/>
      <c r="E93" s="21"/>
      <c r="F93" s="10"/>
      <c r="G93" s="47" t="s">
        <v>2776</v>
      </c>
      <c r="H93" s="21"/>
      <c r="I93" s="21"/>
      <c r="J93" s="21"/>
      <c r="K93" s="21"/>
      <c r="L93" s="10"/>
      <c r="M93" s="10"/>
      <c r="N93" s="21"/>
      <c r="O93" s="21"/>
      <c r="P93" s="21"/>
      <c r="Q93" s="21"/>
      <c r="R93" s="21"/>
      <c r="S93" s="10"/>
      <c r="T93" s="21"/>
      <c r="U93" s="21"/>
      <c r="V93" s="21"/>
      <c r="W93" s="21"/>
      <c r="X93" s="10"/>
      <c r="Y93" s="28"/>
      <c r="Z93" s="10"/>
      <c r="AA93" s="28"/>
      <c r="AB93" s="28"/>
      <c r="AC93" s="28">
        <f>SUBTOTAL(9,AC88:AC92)</f>
        <v>212.89473684210526</v>
      </c>
      <c r="AD93" s="10"/>
      <c r="AE93" s="50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</row>
    <row r="94" spans="1:85" s="18" customFormat="1" outlineLevel="2">
      <c r="A94" s="10">
        <v>2016</v>
      </c>
      <c r="B94" s="21" t="s">
        <v>408</v>
      </c>
      <c r="C94" s="26" t="s">
        <v>409</v>
      </c>
      <c r="D94" s="21" t="s">
        <v>1417</v>
      </c>
      <c r="E94" s="21" t="s">
        <v>2301</v>
      </c>
      <c r="F94" s="10">
        <v>3</v>
      </c>
      <c r="G94" s="21" t="s">
        <v>410</v>
      </c>
      <c r="H94" s="21" t="s">
        <v>411</v>
      </c>
      <c r="I94" s="21" t="s">
        <v>24</v>
      </c>
      <c r="J94" s="21" t="s">
        <v>25</v>
      </c>
      <c r="K94" s="21" t="s">
        <v>412</v>
      </c>
      <c r="L94" s="10">
        <v>88</v>
      </c>
      <c r="M94" s="10">
        <v>90</v>
      </c>
      <c r="N94" s="21" t="s">
        <v>1580</v>
      </c>
      <c r="O94" s="21" t="s">
        <v>362</v>
      </c>
      <c r="P94" s="21" t="s">
        <v>29</v>
      </c>
      <c r="Q94" s="21" t="s">
        <v>30</v>
      </c>
      <c r="R94" s="21" t="s">
        <v>2214</v>
      </c>
      <c r="S94" s="10">
        <v>1</v>
      </c>
      <c r="T94" s="10">
        <v>48</v>
      </c>
      <c r="U94" s="10">
        <v>32</v>
      </c>
      <c r="V94" s="10"/>
      <c r="W94" s="10">
        <v>16</v>
      </c>
      <c r="X94" s="27">
        <v>1</v>
      </c>
      <c r="Y94" s="28">
        <f>IF(M94&lt;25,1,1+(M94-25)/M94)</f>
        <v>1.7222222222222223</v>
      </c>
      <c r="Z94" s="10">
        <v>1</v>
      </c>
      <c r="AA94" s="28">
        <f>U94*Y94*Z94</f>
        <v>55.111111111111114</v>
      </c>
      <c r="AB94" s="28">
        <f>X94*W94*Y94</f>
        <v>27.555555555555557</v>
      </c>
      <c r="AC94" s="28">
        <f>AA94+AB94</f>
        <v>82.666666666666671</v>
      </c>
      <c r="AD94" s="10"/>
      <c r="AE94" s="50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</row>
    <row r="95" spans="1:85" s="18" customFormat="1" outlineLevel="2">
      <c r="A95" s="10">
        <v>2017</v>
      </c>
      <c r="B95" s="21" t="s">
        <v>408</v>
      </c>
      <c r="C95" s="26" t="s">
        <v>409</v>
      </c>
      <c r="D95" s="21" t="s">
        <v>1383</v>
      </c>
      <c r="E95" s="21" t="s">
        <v>2301</v>
      </c>
      <c r="F95" s="10">
        <v>3</v>
      </c>
      <c r="G95" s="21" t="s">
        <v>410</v>
      </c>
      <c r="H95" s="21" t="s">
        <v>411</v>
      </c>
      <c r="I95" s="21" t="s">
        <v>24</v>
      </c>
      <c r="J95" s="21" t="s">
        <v>25</v>
      </c>
      <c r="K95" s="21" t="s">
        <v>412</v>
      </c>
      <c r="L95" s="10">
        <v>100</v>
      </c>
      <c r="M95" s="10">
        <v>101</v>
      </c>
      <c r="N95" s="21" t="s">
        <v>199</v>
      </c>
      <c r="O95" s="21" t="s">
        <v>413</v>
      </c>
      <c r="P95" s="21" t="s">
        <v>29</v>
      </c>
      <c r="Q95" s="21" t="s">
        <v>30</v>
      </c>
      <c r="R95" s="21" t="s">
        <v>414</v>
      </c>
      <c r="S95" s="10">
        <v>1</v>
      </c>
      <c r="T95" s="10">
        <v>48</v>
      </c>
      <c r="U95" s="10">
        <v>32</v>
      </c>
      <c r="V95" s="10"/>
      <c r="W95" s="10">
        <v>16</v>
      </c>
      <c r="X95" s="27">
        <v>1</v>
      </c>
      <c r="Y95" s="28">
        <f>IF(M95&lt;25,1,1+(M95-25)/M95)</f>
        <v>1.7524752475247525</v>
      </c>
      <c r="Z95" s="10">
        <v>1</v>
      </c>
      <c r="AA95" s="28">
        <f>U95*Y95*Z95</f>
        <v>56.079207920792079</v>
      </c>
      <c r="AB95" s="28">
        <f>X95*W95*Y95</f>
        <v>28.03960396039604</v>
      </c>
      <c r="AC95" s="28">
        <f>AA95+AB95</f>
        <v>84.118811881188122</v>
      </c>
      <c r="AD95" s="10"/>
      <c r="AE95" s="50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</row>
    <row r="96" spans="1:85" s="18" customFormat="1" outlineLevel="1">
      <c r="A96" s="10"/>
      <c r="B96" s="21"/>
      <c r="C96" s="26"/>
      <c r="D96" s="21"/>
      <c r="E96" s="21"/>
      <c r="F96" s="10"/>
      <c r="G96" s="47" t="s">
        <v>2777</v>
      </c>
      <c r="H96" s="21"/>
      <c r="I96" s="21"/>
      <c r="J96" s="21"/>
      <c r="K96" s="21"/>
      <c r="L96" s="10"/>
      <c r="M96" s="10"/>
      <c r="N96" s="21"/>
      <c r="O96" s="21"/>
      <c r="P96" s="21"/>
      <c r="Q96" s="21"/>
      <c r="R96" s="21"/>
      <c r="S96" s="10"/>
      <c r="T96" s="10"/>
      <c r="U96" s="10"/>
      <c r="V96" s="10"/>
      <c r="W96" s="10"/>
      <c r="X96" s="27"/>
      <c r="Y96" s="28"/>
      <c r="Z96" s="10"/>
      <c r="AA96" s="28"/>
      <c r="AB96" s="28"/>
      <c r="AC96" s="28">
        <f>SUBTOTAL(9,AC94:AC95)</f>
        <v>166.78547854785478</v>
      </c>
      <c r="AD96" s="10"/>
      <c r="AE96" s="50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</row>
    <row r="97" spans="1:85" s="18" customFormat="1" outlineLevel="2">
      <c r="A97" s="10">
        <v>2016</v>
      </c>
      <c r="B97" s="21" t="s">
        <v>408</v>
      </c>
      <c r="C97" s="26" t="s">
        <v>409</v>
      </c>
      <c r="D97" s="21" t="s">
        <v>1417</v>
      </c>
      <c r="E97" s="21" t="s">
        <v>2301</v>
      </c>
      <c r="F97" s="10">
        <v>3</v>
      </c>
      <c r="G97" s="21" t="s">
        <v>415</v>
      </c>
      <c r="H97" s="21" t="s">
        <v>416</v>
      </c>
      <c r="I97" s="21" t="s">
        <v>24</v>
      </c>
      <c r="J97" s="21" t="s">
        <v>417</v>
      </c>
      <c r="K97" s="21" t="s">
        <v>54</v>
      </c>
      <c r="L97" s="10">
        <v>88</v>
      </c>
      <c r="M97" s="10">
        <v>90</v>
      </c>
      <c r="N97" s="21" t="s">
        <v>1992</v>
      </c>
      <c r="O97" s="21" t="s">
        <v>366</v>
      </c>
      <c r="P97" s="21" t="s">
        <v>29</v>
      </c>
      <c r="Q97" s="21" t="s">
        <v>30</v>
      </c>
      <c r="R97" s="21" t="s">
        <v>2215</v>
      </c>
      <c r="S97" s="10">
        <v>1</v>
      </c>
      <c r="T97" s="10">
        <v>48</v>
      </c>
      <c r="U97" s="10">
        <v>32</v>
      </c>
      <c r="V97" s="10"/>
      <c r="W97" s="10">
        <v>16</v>
      </c>
      <c r="X97" s="27">
        <v>1</v>
      </c>
      <c r="Y97" s="28">
        <f>IF(M97&lt;25,1,1+(M97-25)/M97)</f>
        <v>1.7222222222222223</v>
      </c>
      <c r="Z97" s="10">
        <v>1</v>
      </c>
      <c r="AA97" s="28">
        <f>U97*Y97*Z97</f>
        <v>55.111111111111114</v>
      </c>
      <c r="AB97" s="28">
        <f>X97*W97*Y97</f>
        <v>27.555555555555557</v>
      </c>
      <c r="AC97" s="28">
        <f>AA97+AB97</f>
        <v>82.666666666666671</v>
      </c>
      <c r="AD97" s="10"/>
      <c r="AE97" s="50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</row>
    <row r="98" spans="1:85" s="18" customFormat="1" outlineLevel="2">
      <c r="A98" s="10">
        <v>2016</v>
      </c>
      <c r="B98" s="21" t="s">
        <v>408</v>
      </c>
      <c r="C98" s="26" t="s">
        <v>409</v>
      </c>
      <c r="D98" s="21" t="s">
        <v>1417</v>
      </c>
      <c r="E98" s="21" t="s">
        <v>2301</v>
      </c>
      <c r="F98" s="10">
        <v>3</v>
      </c>
      <c r="G98" s="21" t="s">
        <v>415</v>
      </c>
      <c r="H98" s="21" t="s">
        <v>416</v>
      </c>
      <c r="I98" s="21" t="s">
        <v>24</v>
      </c>
      <c r="J98" s="21" t="s">
        <v>417</v>
      </c>
      <c r="K98" s="21" t="s">
        <v>54</v>
      </c>
      <c r="L98" s="10">
        <v>88</v>
      </c>
      <c r="M98" s="10">
        <v>89</v>
      </c>
      <c r="N98" s="21" t="s">
        <v>1453</v>
      </c>
      <c r="O98" s="21" t="s">
        <v>362</v>
      </c>
      <c r="P98" s="21" t="s">
        <v>29</v>
      </c>
      <c r="Q98" s="21" t="s">
        <v>30</v>
      </c>
      <c r="R98" s="21" t="s">
        <v>2208</v>
      </c>
      <c r="S98" s="10">
        <v>1</v>
      </c>
      <c r="T98" s="10">
        <v>48</v>
      </c>
      <c r="U98" s="10">
        <v>32</v>
      </c>
      <c r="V98" s="10"/>
      <c r="W98" s="10">
        <v>16</v>
      </c>
      <c r="X98" s="27">
        <v>1</v>
      </c>
      <c r="Y98" s="28">
        <f>IF(M98&lt;25,1,1+(M98-25)/M98)</f>
        <v>1.7191011235955056</v>
      </c>
      <c r="Z98" s="10">
        <v>1</v>
      </c>
      <c r="AA98" s="28">
        <f>U98*Y98*Z98</f>
        <v>55.011235955056179</v>
      </c>
      <c r="AB98" s="28">
        <f>X98*W98*Y98</f>
        <v>27.50561797752809</v>
      </c>
      <c r="AC98" s="28">
        <f>AA98+AB98</f>
        <v>82.516853932584269</v>
      </c>
      <c r="AD98" s="10"/>
      <c r="AE98" s="50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</row>
    <row r="99" spans="1:85" s="18" customFormat="1" outlineLevel="2">
      <c r="A99" s="10">
        <v>2017</v>
      </c>
      <c r="B99" s="21" t="s">
        <v>408</v>
      </c>
      <c r="C99" s="26" t="s">
        <v>409</v>
      </c>
      <c r="D99" s="21" t="s">
        <v>1383</v>
      </c>
      <c r="E99" s="21" t="s">
        <v>2301</v>
      </c>
      <c r="F99" s="10">
        <v>3</v>
      </c>
      <c r="G99" s="21" t="s">
        <v>415</v>
      </c>
      <c r="H99" s="21" t="s">
        <v>416</v>
      </c>
      <c r="I99" s="21" t="s">
        <v>24</v>
      </c>
      <c r="J99" s="21" t="s">
        <v>417</v>
      </c>
      <c r="K99" s="21" t="s">
        <v>54</v>
      </c>
      <c r="L99" s="10">
        <v>100</v>
      </c>
      <c r="M99" s="10">
        <v>97</v>
      </c>
      <c r="N99" s="21" t="s">
        <v>304</v>
      </c>
      <c r="O99" s="21" t="s">
        <v>413</v>
      </c>
      <c r="P99" s="21" t="s">
        <v>29</v>
      </c>
      <c r="Q99" s="21" t="s">
        <v>30</v>
      </c>
      <c r="R99" s="21" t="s">
        <v>418</v>
      </c>
      <c r="S99" s="10">
        <v>1</v>
      </c>
      <c r="T99" s="10">
        <v>48</v>
      </c>
      <c r="U99" s="10">
        <v>32</v>
      </c>
      <c r="V99" s="10"/>
      <c r="W99" s="10">
        <v>16</v>
      </c>
      <c r="X99" s="27">
        <v>1</v>
      </c>
      <c r="Y99" s="28">
        <f>IF(M99&lt;25,1,1+(M99-25)/M99)</f>
        <v>1.7422680412371134</v>
      </c>
      <c r="Z99" s="10">
        <v>1</v>
      </c>
      <c r="AA99" s="28">
        <f>U99*Y99*Z99</f>
        <v>55.75257731958763</v>
      </c>
      <c r="AB99" s="28">
        <f>X99*W99*Y99</f>
        <v>27.876288659793815</v>
      </c>
      <c r="AC99" s="28">
        <f>AA99+AB99</f>
        <v>83.628865979381445</v>
      </c>
      <c r="AD99" s="10"/>
      <c r="AE99" s="50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</row>
    <row r="100" spans="1:85" s="18" customFormat="1" outlineLevel="2">
      <c r="A100" s="10">
        <v>2017</v>
      </c>
      <c r="B100" s="21" t="s">
        <v>408</v>
      </c>
      <c r="C100" s="26" t="s">
        <v>409</v>
      </c>
      <c r="D100" s="21" t="s">
        <v>1383</v>
      </c>
      <c r="E100" s="21" t="s">
        <v>2301</v>
      </c>
      <c r="F100" s="10">
        <v>3</v>
      </c>
      <c r="G100" s="21" t="s">
        <v>415</v>
      </c>
      <c r="H100" s="21" t="s">
        <v>416</v>
      </c>
      <c r="I100" s="21" t="s">
        <v>24</v>
      </c>
      <c r="J100" s="21" t="s">
        <v>417</v>
      </c>
      <c r="K100" s="21" t="s">
        <v>54</v>
      </c>
      <c r="L100" s="10">
        <v>100</v>
      </c>
      <c r="M100" s="10">
        <v>104</v>
      </c>
      <c r="N100" s="21" t="s">
        <v>88</v>
      </c>
      <c r="O100" s="21" t="s">
        <v>413</v>
      </c>
      <c r="P100" s="21" t="s">
        <v>29</v>
      </c>
      <c r="Q100" s="21" t="s">
        <v>30</v>
      </c>
      <c r="R100" s="21" t="s">
        <v>419</v>
      </c>
      <c r="S100" s="10">
        <v>1</v>
      </c>
      <c r="T100" s="10">
        <v>48</v>
      </c>
      <c r="U100" s="10">
        <v>32</v>
      </c>
      <c r="V100" s="10"/>
      <c r="W100" s="10">
        <v>16</v>
      </c>
      <c r="X100" s="27">
        <v>1</v>
      </c>
      <c r="Y100" s="28">
        <f>IF(M100&lt;25,1,1+(M100-25)/M100)</f>
        <v>1.7596153846153846</v>
      </c>
      <c r="Z100" s="10">
        <v>1</v>
      </c>
      <c r="AA100" s="28">
        <f>U100*Y100*Z100</f>
        <v>56.307692307692307</v>
      </c>
      <c r="AB100" s="28">
        <f>X100*W100*Y100</f>
        <v>28.153846153846153</v>
      </c>
      <c r="AC100" s="28">
        <f>AA100+AB100</f>
        <v>84.461538461538453</v>
      </c>
      <c r="AD100" s="10"/>
      <c r="AE100" s="50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</row>
    <row r="101" spans="1:85" s="18" customFormat="1" outlineLevel="1">
      <c r="A101" s="10"/>
      <c r="B101" s="21"/>
      <c r="C101" s="26"/>
      <c r="D101" s="21"/>
      <c r="E101" s="21"/>
      <c r="F101" s="10"/>
      <c r="G101" s="47" t="s">
        <v>2778</v>
      </c>
      <c r="H101" s="21"/>
      <c r="I101" s="21"/>
      <c r="J101" s="21"/>
      <c r="K101" s="21"/>
      <c r="L101" s="10"/>
      <c r="M101" s="10"/>
      <c r="N101" s="21"/>
      <c r="O101" s="21"/>
      <c r="P101" s="21"/>
      <c r="Q101" s="21"/>
      <c r="R101" s="21"/>
      <c r="S101" s="10"/>
      <c r="T101" s="10"/>
      <c r="U101" s="10"/>
      <c r="V101" s="10"/>
      <c r="W101" s="10"/>
      <c r="X101" s="27"/>
      <c r="Y101" s="28"/>
      <c r="Z101" s="10"/>
      <c r="AA101" s="28"/>
      <c r="AB101" s="28"/>
      <c r="AC101" s="28">
        <f>SUBTOTAL(9,AC97:AC100)</f>
        <v>333.27392504017081</v>
      </c>
      <c r="AD101" s="10"/>
      <c r="AE101" s="50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</row>
    <row r="102" spans="1:85" s="18" customFormat="1" outlineLevel="2">
      <c r="A102" s="10">
        <v>2015</v>
      </c>
      <c r="B102" s="21" t="s">
        <v>1288</v>
      </c>
      <c r="C102" s="26" t="s">
        <v>1289</v>
      </c>
      <c r="D102" s="21" t="s">
        <v>1383</v>
      </c>
      <c r="E102" s="21" t="s">
        <v>2286</v>
      </c>
      <c r="F102" s="10">
        <v>3</v>
      </c>
      <c r="G102" s="21" t="s">
        <v>297</v>
      </c>
      <c r="H102" s="21" t="s">
        <v>298</v>
      </c>
      <c r="I102" s="21" t="s">
        <v>24</v>
      </c>
      <c r="J102" s="21" t="s">
        <v>26</v>
      </c>
      <c r="K102" s="21" t="s">
        <v>26</v>
      </c>
      <c r="L102" s="10">
        <v>27</v>
      </c>
      <c r="M102" s="10">
        <v>26</v>
      </c>
      <c r="N102" s="21" t="s">
        <v>47</v>
      </c>
      <c r="O102" s="21" t="s">
        <v>1290</v>
      </c>
      <c r="P102" s="21" t="s">
        <v>29</v>
      </c>
      <c r="Q102" s="21" t="s">
        <v>234</v>
      </c>
      <c r="R102" s="21" t="s">
        <v>1291</v>
      </c>
      <c r="S102" s="10">
        <v>1</v>
      </c>
      <c r="T102" s="10">
        <v>48</v>
      </c>
      <c r="U102" s="10">
        <v>48</v>
      </c>
      <c r="V102" s="21" t="s">
        <v>32</v>
      </c>
      <c r="W102" s="21" t="s">
        <v>32</v>
      </c>
      <c r="X102" s="10"/>
      <c r="Y102" s="28">
        <f>IF(M102&lt;25,1,1+(M102-25)/M102)</f>
        <v>1.0384615384615385</v>
      </c>
      <c r="Z102" s="10">
        <v>1</v>
      </c>
      <c r="AA102" s="28">
        <f>U102*Y102*Z102</f>
        <v>49.846153846153854</v>
      </c>
      <c r="AB102" s="28"/>
      <c r="AC102" s="28">
        <f>AA102+AB102</f>
        <v>49.846153846153854</v>
      </c>
      <c r="AD102" s="10"/>
      <c r="AE102" s="50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</row>
    <row r="103" spans="1:85" s="18" customFormat="1" outlineLevel="2">
      <c r="A103" s="10"/>
      <c r="B103" s="10"/>
      <c r="C103" s="25"/>
      <c r="D103" s="10"/>
      <c r="E103" s="27" t="s">
        <v>2329</v>
      </c>
      <c r="F103" s="10"/>
      <c r="G103" s="21" t="s">
        <v>297</v>
      </c>
      <c r="H103" s="29" t="s">
        <v>298</v>
      </c>
      <c r="I103" s="10"/>
      <c r="J103" s="10"/>
      <c r="K103" s="10"/>
      <c r="L103" s="10"/>
      <c r="M103" s="29">
        <v>4</v>
      </c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28"/>
      <c r="Z103" s="10"/>
      <c r="AA103" s="28"/>
      <c r="AB103" s="28"/>
      <c r="AC103" s="28">
        <f>M103*14</f>
        <v>56</v>
      </c>
      <c r="AD103" s="10"/>
      <c r="AE103" s="50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</row>
    <row r="104" spans="1:85" s="18" customFormat="1" outlineLevel="1">
      <c r="A104" s="10"/>
      <c r="B104" s="10"/>
      <c r="C104" s="25"/>
      <c r="D104" s="10"/>
      <c r="E104" s="27"/>
      <c r="F104" s="10"/>
      <c r="G104" s="47" t="s">
        <v>2779</v>
      </c>
      <c r="H104" s="29"/>
      <c r="I104" s="10"/>
      <c r="J104" s="10"/>
      <c r="K104" s="10"/>
      <c r="L104" s="10"/>
      <c r="M104" s="29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28"/>
      <c r="Z104" s="10"/>
      <c r="AA104" s="28"/>
      <c r="AB104" s="28"/>
      <c r="AC104" s="28">
        <f>SUBTOTAL(9,AC102:AC103)</f>
        <v>105.84615384615385</v>
      </c>
      <c r="AD104" s="10"/>
      <c r="AE104" s="50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</row>
    <row r="105" spans="1:85" s="18" customFormat="1" outlineLevel="2">
      <c r="A105" s="10">
        <v>2014</v>
      </c>
      <c r="B105" s="21" t="s">
        <v>1470</v>
      </c>
      <c r="C105" s="26" t="s">
        <v>1471</v>
      </c>
      <c r="D105" s="21" t="s">
        <v>1417</v>
      </c>
      <c r="E105" s="21" t="s">
        <v>2281</v>
      </c>
      <c r="F105" s="10">
        <v>2</v>
      </c>
      <c r="G105" s="21" t="s">
        <v>761</v>
      </c>
      <c r="H105" s="21" t="s">
        <v>762</v>
      </c>
      <c r="I105" s="21" t="s">
        <v>24</v>
      </c>
      <c r="J105" s="21" t="s">
        <v>25</v>
      </c>
      <c r="K105" s="21" t="s">
        <v>26</v>
      </c>
      <c r="L105" s="10">
        <v>29</v>
      </c>
      <c r="M105" s="10">
        <v>27</v>
      </c>
      <c r="N105" s="21" t="s">
        <v>30</v>
      </c>
      <c r="O105" s="21" t="s">
        <v>30</v>
      </c>
      <c r="P105" s="21" t="s">
        <v>29</v>
      </c>
      <c r="Q105" s="21" t="s">
        <v>725</v>
      </c>
      <c r="R105" s="21" t="s">
        <v>1593</v>
      </c>
      <c r="S105" s="10">
        <v>1</v>
      </c>
      <c r="T105" s="10">
        <v>32</v>
      </c>
      <c r="U105" s="10">
        <v>32</v>
      </c>
      <c r="V105" s="21" t="s">
        <v>32</v>
      </c>
      <c r="W105" s="21" t="s">
        <v>32</v>
      </c>
      <c r="X105" s="10"/>
      <c r="Y105" s="28">
        <f>IF(M105&lt;25,1,1+(M105-25)/M105)</f>
        <v>1.074074074074074</v>
      </c>
      <c r="Z105" s="10">
        <v>1</v>
      </c>
      <c r="AA105" s="28">
        <f>U105*Y105*Z105</f>
        <v>34.370370370370367</v>
      </c>
      <c r="AB105" s="28"/>
      <c r="AC105" s="28">
        <f>AA105+AB105</f>
        <v>34.370370370370367</v>
      </c>
      <c r="AD105" s="10"/>
      <c r="AE105" s="50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</row>
    <row r="106" spans="1:85" s="18" customFormat="1" outlineLevel="2">
      <c r="A106" s="10">
        <v>2016</v>
      </c>
      <c r="B106" s="21" t="s">
        <v>759</v>
      </c>
      <c r="C106" s="26" t="s">
        <v>760</v>
      </c>
      <c r="D106" s="21" t="s">
        <v>1383</v>
      </c>
      <c r="E106" s="21" t="s">
        <v>2287</v>
      </c>
      <c r="F106" s="10">
        <v>2</v>
      </c>
      <c r="G106" s="21" t="s">
        <v>761</v>
      </c>
      <c r="H106" s="21" t="s">
        <v>762</v>
      </c>
      <c r="I106" s="21" t="s">
        <v>24</v>
      </c>
      <c r="J106" s="21" t="s">
        <v>25</v>
      </c>
      <c r="K106" s="21" t="s">
        <v>26</v>
      </c>
      <c r="L106" s="10">
        <v>35</v>
      </c>
      <c r="M106" s="10">
        <v>29</v>
      </c>
      <c r="N106" s="21" t="s">
        <v>763</v>
      </c>
      <c r="O106" s="21" t="s">
        <v>129</v>
      </c>
      <c r="P106" s="21" t="s">
        <v>29</v>
      </c>
      <c r="Q106" s="21" t="s">
        <v>193</v>
      </c>
      <c r="R106" s="21" t="s">
        <v>764</v>
      </c>
      <c r="S106" s="10">
        <v>1</v>
      </c>
      <c r="T106" s="10">
        <v>32</v>
      </c>
      <c r="U106" s="10">
        <v>32</v>
      </c>
      <c r="V106" s="21" t="s">
        <v>32</v>
      </c>
      <c r="W106" s="21" t="s">
        <v>32</v>
      </c>
      <c r="X106" s="10"/>
      <c r="Y106" s="28">
        <f>IF(M106&lt;25,1,1+(M106-25)/M106)</f>
        <v>1.1379310344827587</v>
      </c>
      <c r="Z106" s="10">
        <v>2</v>
      </c>
      <c r="AA106" s="28">
        <f>U106*Y106*Z106</f>
        <v>72.827586206896555</v>
      </c>
      <c r="AB106" s="28"/>
      <c r="AC106" s="28">
        <f>AA106+AB106</f>
        <v>72.827586206896555</v>
      </c>
      <c r="AD106" s="10"/>
      <c r="AE106" s="50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</row>
    <row r="107" spans="1:85" s="18" customFormat="1" outlineLevel="2">
      <c r="A107" s="10">
        <v>2015</v>
      </c>
      <c r="B107" s="21" t="s">
        <v>1112</v>
      </c>
      <c r="C107" s="26" t="s">
        <v>1113</v>
      </c>
      <c r="D107" s="21" t="s">
        <v>1383</v>
      </c>
      <c r="E107" s="21" t="s">
        <v>2300</v>
      </c>
      <c r="F107" s="10">
        <v>3</v>
      </c>
      <c r="G107" s="21" t="s">
        <v>761</v>
      </c>
      <c r="H107" s="21" t="s">
        <v>762</v>
      </c>
      <c r="I107" s="21" t="s">
        <v>24</v>
      </c>
      <c r="J107" s="21" t="s">
        <v>25</v>
      </c>
      <c r="K107" s="21" t="s">
        <v>26</v>
      </c>
      <c r="L107" s="10">
        <v>38</v>
      </c>
      <c r="M107" s="10">
        <v>34</v>
      </c>
      <c r="N107" s="21" t="s">
        <v>30</v>
      </c>
      <c r="O107" s="21" t="s">
        <v>30</v>
      </c>
      <c r="P107" s="21" t="s">
        <v>29</v>
      </c>
      <c r="Q107" s="21" t="s">
        <v>1117</v>
      </c>
      <c r="R107" s="21" t="s">
        <v>1118</v>
      </c>
      <c r="S107" s="10">
        <v>1</v>
      </c>
      <c r="T107" s="10">
        <v>48</v>
      </c>
      <c r="U107" s="10">
        <v>44</v>
      </c>
      <c r="V107" s="10">
        <v>4</v>
      </c>
      <c r="W107" s="21" t="s">
        <v>32</v>
      </c>
      <c r="X107" s="10"/>
      <c r="Y107" s="28">
        <f>IF(M107&lt;25,1,1+(M107-25)/M107)</f>
        <v>1.2647058823529411</v>
      </c>
      <c r="Z107" s="10">
        <v>1.2</v>
      </c>
      <c r="AA107" s="28">
        <f>T107*Y107*Z107</f>
        <v>72.847058823529409</v>
      </c>
      <c r="AB107" s="28"/>
      <c r="AC107" s="28">
        <f>AA107+AB107</f>
        <v>72.847058823529409</v>
      </c>
      <c r="AD107" s="10" t="s">
        <v>2280</v>
      </c>
      <c r="AE107" s="50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</row>
    <row r="108" spans="1:85" s="18" customFormat="1" outlineLevel="2">
      <c r="A108" s="10"/>
      <c r="B108" s="10"/>
      <c r="C108" s="25"/>
      <c r="D108" s="10"/>
      <c r="E108" s="27" t="s">
        <v>2329</v>
      </c>
      <c r="F108" s="10"/>
      <c r="G108" s="21" t="s">
        <v>761</v>
      </c>
      <c r="H108" s="29" t="s">
        <v>762</v>
      </c>
      <c r="I108" s="10"/>
      <c r="J108" s="10"/>
      <c r="K108" s="10"/>
      <c r="L108" s="10"/>
      <c r="M108" s="29">
        <v>5</v>
      </c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28"/>
      <c r="Z108" s="10"/>
      <c r="AA108" s="28"/>
      <c r="AB108" s="28"/>
      <c r="AC108" s="28">
        <f>M108*14</f>
        <v>70</v>
      </c>
      <c r="AD108" s="10"/>
      <c r="AE108" s="50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</row>
    <row r="109" spans="1:85" s="18" customFormat="1" outlineLevel="1">
      <c r="A109" s="10"/>
      <c r="B109" s="10"/>
      <c r="C109" s="25"/>
      <c r="D109" s="10"/>
      <c r="E109" s="27"/>
      <c r="F109" s="10"/>
      <c r="G109" s="47" t="s">
        <v>2780</v>
      </c>
      <c r="H109" s="29"/>
      <c r="I109" s="10"/>
      <c r="J109" s="10"/>
      <c r="K109" s="10"/>
      <c r="L109" s="10"/>
      <c r="M109" s="29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28"/>
      <c r="Z109" s="10"/>
      <c r="AA109" s="28"/>
      <c r="AB109" s="28"/>
      <c r="AC109" s="28">
        <f>SUBTOTAL(9,AC105:AC108)</f>
        <v>250.04501540079633</v>
      </c>
      <c r="AD109" s="10"/>
      <c r="AE109" s="50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</row>
    <row r="110" spans="1:85" s="18" customFormat="1" outlineLevel="2">
      <c r="A110" s="10">
        <v>2014</v>
      </c>
      <c r="B110" s="21" t="s">
        <v>1470</v>
      </c>
      <c r="C110" s="26" t="s">
        <v>1471</v>
      </c>
      <c r="D110" s="21" t="s">
        <v>1417</v>
      </c>
      <c r="E110" s="19" t="s">
        <v>2276</v>
      </c>
      <c r="F110" s="10">
        <v>2</v>
      </c>
      <c r="G110" s="21" t="s">
        <v>1614</v>
      </c>
      <c r="H110" s="21" t="s">
        <v>1615</v>
      </c>
      <c r="I110" s="21" t="s">
        <v>164</v>
      </c>
      <c r="J110" s="21" t="s">
        <v>25</v>
      </c>
      <c r="K110" s="21" t="s">
        <v>81</v>
      </c>
      <c r="L110" s="10">
        <v>34</v>
      </c>
      <c r="M110" s="10">
        <v>29</v>
      </c>
      <c r="N110" s="21" t="s">
        <v>1437</v>
      </c>
      <c r="O110" s="21" t="s">
        <v>1200</v>
      </c>
      <c r="P110" s="21" t="s">
        <v>29</v>
      </c>
      <c r="Q110" s="21" t="s">
        <v>1365</v>
      </c>
      <c r="R110" s="21" t="s">
        <v>1616</v>
      </c>
      <c r="S110" s="10">
        <v>1</v>
      </c>
      <c r="T110" s="10">
        <v>32</v>
      </c>
      <c r="U110" s="10">
        <v>32</v>
      </c>
      <c r="V110" s="21" t="s">
        <v>32</v>
      </c>
      <c r="W110" s="21" t="s">
        <v>32</v>
      </c>
      <c r="X110" s="10"/>
      <c r="Y110" s="28">
        <f>IF(M110&lt;25,1,1+(M110-25)/M110)</f>
        <v>1.1379310344827587</v>
      </c>
      <c r="Z110" s="10">
        <v>1</v>
      </c>
      <c r="AA110" s="28">
        <f>U110*Y110*Z110</f>
        <v>36.413793103448278</v>
      </c>
      <c r="AB110" s="28"/>
      <c r="AC110" s="28">
        <f>AA110+AB110</f>
        <v>36.413793103448278</v>
      </c>
      <c r="AD110" s="10"/>
      <c r="AE110" s="50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</row>
    <row r="111" spans="1:85" s="18" customFormat="1" outlineLevel="2">
      <c r="A111" s="10"/>
      <c r="B111" s="10"/>
      <c r="C111" s="25"/>
      <c r="D111" s="10"/>
      <c r="E111" s="27" t="s">
        <v>2329</v>
      </c>
      <c r="F111" s="10"/>
      <c r="G111" s="21" t="s">
        <v>1614</v>
      </c>
      <c r="H111" s="29" t="s">
        <v>1615</v>
      </c>
      <c r="I111" s="10"/>
      <c r="J111" s="10"/>
      <c r="K111" s="10"/>
      <c r="L111" s="10"/>
      <c r="M111" s="29">
        <v>4</v>
      </c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28"/>
      <c r="Z111" s="10"/>
      <c r="AA111" s="28"/>
      <c r="AB111" s="28"/>
      <c r="AC111" s="28">
        <f>M111*14</f>
        <v>56</v>
      </c>
      <c r="AD111" s="10"/>
      <c r="AE111" s="50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</row>
    <row r="112" spans="1:85" s="18" customFormat="1" outlineLevel="1">
      <c r="A112" s="10"/>
      <c r="B112" s="10"/>
      <c r="C112" s="25"/>
      <c r="D112" s="10"/>
      <c r="E112" s="27"/>
      <c r="F112" s="10"/>
      <c r="G112" s="47" t="s">
        <v>2781</v>
      </c>
      <c r="H112" s="29"/>
      <c r="I112" s="10"/>
      <c r="J112" s="10"/>
      <c r="K112" s="10"/>
      <c r="L112" s="10"/>
      <c r="M112" s="29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28"/>
      <c r="Z112" s="10"/>
      <c r="AA112" s="28"/>
      <c r="AB112" s="28"/>
      <c r="AC112" s="28">
        <f>SUBTOTAL(9,AC110:AC111)</f>
        <v>92.413793103448285</v>
      </c>
      <c r="AD112" s="10"/>
      <c r="AE112" s="50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</row>
    <row r="113" spans="1:85" s="18" customFormat="1" outlineLevel="2">
      <c r="A113" s="10">
        <v>2016</v>
      </c>
      <c r="B113" s="21" t="s">
        <v>408</v>
      </c>
      <c r="C113" s="26" t="s">
        <v>409</v>
      </c>
      <c r="D113" s="21" t="s">
        <v>1417</v>
      </c>
      <c r="E113" s="21" t="s">
        <v>2301</v>
      </c>
      <c r="F113" s="10">
        <v>3</v>
      </c>
      <c r="G113" s="21" t="s">
        <v>2169</v>
      </c>
      <c r="H113" s="21" t="s">
        <v>2170</v>
      </c>
      <c r="I113" s="21" t="s">
        <v>42</v>
      </c>
      <c r="J113" s="21" t="s">
        <v>25</v>
      </c>
      <c r="K113" s="21" t="s">
        <v>46</v>
      </c>
      <c r="L113" s="10">
        <v>80</v>
      </c>
      <c r="M113" s="10">
        <v>83</v>
      </c>
      <c r="N113" s="21" t="s">
        <v>1855</v>
      </c>
      <c r="O113" s="21" t="s">
        <v>366</v>
      </c>
      <c r="P113" s="21" t="s">
        <v>29</v>
      </c>
      <c r="Q113" s="21" t="s">
        <v>30</v>
      </c>
      <c r="R113" s="21" t="s">
        <v>2171</v>
      </c>
      <c r="S113" s="10">
        <v>1</v>
      </c>
      <c r="T113" s="10">
        <v>48</v>
      </c>
      <c r="U113" s="10">
        <v>32</v>
      </c>
      <c r="V113" s="10"/>
      <c r="W113" s="10">
        <v>16</v>
      </c>
      <c r="X113" s="27">
        <v>1</v>
      </c>
      <c r="Y113" s="28">
        <f>IF(M113&lt;25,1,1+(M113-25)/M113)</f>
        <v>1.6987951807228916</v>
      </c>
      <c r="Z113" s="10">
        <v>1</v>
      </c>
      <c r="AA113" s="28">
        <f>U113*Y113*Z113</f>
        <v>54.361445783132531</v>
      </c>
      <c r="AB113" s="28">
        <f>X113*W113*Y113</f>
        <v>27.180722891566266</v>
      </c>
      <c r="AC113" s="28">
        <f>AA113+AB113</f>
        <v>81.5421686746988</v>
      </c>
      <c r="AD113" s="10"/>
      <c r="AE113" s="50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</row>
    <row r="114" spans="1:85" s="18" customFormat="1" outlineLevel="2">
      <c r="A114" s="10">
        <v>2016</v>
      </c>
      <c r="B114" s="21" t="s">
        <v>408</v>
      </c>
      <c r="C114" s="26" t="s">
        <v>409</v>
      </c>
      <c r="D114" s="21" t="s">
        <v>1417</v>
      </c>
      <c r="E114" s="21" t="s">
        <v>2301</v>
      </c>
      <c r="F114" s="10">
        <v>3</v>
      </c>
      <c r="G114" s="21" t="s">
        <v>2169</v>
      </c>
      <c r="H114" s="21" t="s">
        <v>2170</v>
      </c>
      <c r="I114" s="21" t="s">
        <v>42</v>
      </c>
      <c r="J114" s="21" t="s">
        <v>25</v>
      </c>
      <c r="K114" s="21" t="s">
        <v>46</v>
      </c>
      <c r="L114" s="10">
        <v>88</v>
      </c>
      <c r="M114" s="10">
        <v>89</v>
      </c>
      <c r="N114" s="21" t="s">
        <v>1543</v>
      </c>
      <c r="O114" s="21" t="s">
        <v>426</v>
      </c>
      <c r="P114" s="21" t="s">
        <v>29</v>
      </c>
      <c r="Q114" s="21" t="s">
        <v>30</v>
      </c>
      <c r="R114" s="21" t="s">
        <v>2209</v>
      </c>
      <c r="S114" s="10">
        <v>1</v>
      </c>
      <c r="T114" s="10">
        <v>48</v>
      </c>
      <c r="U114" s="10">
        <v>32</v>
      </c>
      <c r="V114" s="10"/>
      <c r="W114" s="10">
        <v>16</v>
      </c>
      <c r="X114" s="27">
        <v>1</v>
      </c>
      <c r="Y114" s="28">
        <f>IF(M114&lt;25,1,1+(M114-25)/M114)</f>
        <v>1.7191011235955056</v>
      </c>
      <c r="Z114" s="10">
        <v>1</v>
      </c>
      <c r="AA114" s="28">
        <f>U114*Y114*Z114</f>
        <v>55.011235955056179</v>
      </c>
      <c r="AB114" s="28">
        <f>X114*W114*Y114</f>
        <v>27.50561797752809</v>
      </c>
      <c r="AC114" s="28">
        <f>AA114+AB114</f>
        <v>82.516853932584269</v>
      </c>
      <c r="AD114" s="10"/>
      <c r="AE114" s="50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</row>
    <row r="115" spans="1:85" s="18" customFormat="1" outlineLevel="1">
      <c r="A115" s="10"/>
      <c r="B115" s="21"/>
      <c r="C115" s="26"/>
      <c r="D115" s="21"/>
      <c r="E115" s="21"/>
      <c r="F115" s="10"/>
      <c r="G115" s="47" t="s">
        <v>2782</v>
      </c>
      <c r="H115" s="21"/>
      <c r="I115" s="21"/>
      <c r="J115" s="21"/>
      <c r="K115" s="21"/>
      <c r="L115" s="10"/>
      <c r="M115" s="10"/>
      <c r="N115" s="21"/>
      <c r="O115" s="21"/>
      <c r="P115" s="21"/>
      <c r="Q115" s="21"/>
      <c r="R115" s="21"/>
      <c r="S115" s="10"/>
      <c r="T115" s="10"/>
      <c r="U115" s="10"/>
      <c r="V115" s="10"/>
      <c r="W115" s="10"/>
      <c r="X115" s="27"/>
      <c r="Y115" s="28"/>
      <c r="Z115" s="10"/>
      <c r="AA115" s="28"/>
      <c r="AB115" s="28"/>
      <c r="AC115" s="28">
        <f>SUBTOTAL(9,AC113:AC114)</f>
        <v>164.05902260728305</v>
      </c>
      <c r="AD115" s="10"/>
      <c r="AE115" s="50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</row>
    <row r="116" spans="1:85" s="18" customFormat="1" outlineLevel="2">
      <c r="A116" s="10">
        <v>2014</v>
      </c>
      <c r="B116" s="21" t="s">
        <v>1531</v>
      </c>
      <c r="C116" s="26" t="s">
        <v>1532</v>
      </c>
      <c r="D116" s="21" t="s">
        <v>1417</v>
      </c>
      <c r="E116" s="21" t="s">
        <v>2281</v>
      </c>
      <c r="F116" s="10">
        <v>2</v>
      </c>
      <c r="G116" s="21" t="s">
        <v>355</v>
      </c>
      <c r="H116" s="21" t="s">
        <v>356</v>
      </c>
      <c r="I116" s="21" t="s">
        <v>24</v>
      </c>
      <c r="J116" s="21" t="s">
        <v>25</v>
      </c>
      <c r="K116" s="21" t="s">
        <v>46</v>
      </c>
      <c r="L116" s="10">
        <v>29</v>
      </c>
      <c r="M116" s="10">
        <v>21</v>
      </c>
      <c r="N116" s="21" t="s">
        <v>1533</v>
      </c>
      <c r="O116" s="21" t="s">
        <v>89</v>
      </c>
      <c r="P116" s="21" t="s">
        <v>29</v>
      </c>
      <c r="Q116" s="21" t="s">
        <v>1362</v>
      </c>
      <c r="R116" s="21" t="s">
        <v>1534</v>
      </c>
      <c r="S116" s="10">
        <v>1</v>
      </c>
      <c r="T116" s="10">
        <v>32</v>
      </c>
      <c r="U116" s="10">
        <v>32</v>
      </c>
      <c r="V116" s="21" t="s">
        <v>32</v>
      </c>
      <c r="W116" s="21" t="s">
        <v>32</v>
      </c>
      <c r="X116" s="10"/>
      <c r="Y116" s="28">
        <f>IF(M116&lt;25,1,1+(M116-25)/M116)</f>
        <v>1</v>
      </c>
      <c r="Z116" s="10">
        <v>1</v>
      </c>
      <c r="AA116" s="28">
        <f>U116*Y116*Z116</f>
        <v>32</v>
      </c>
      <c r="AB116" s="28"/>
      <c r="AC116" s="28">
        <f>AA116+AB116</f>
        <v>32</v>
      </c>
      <c r="AD116" s="10"/>
      <c r="AE116" s="50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</row>
    <row r="117" spans="1:85" s="18" customFormat="1" outlineLevel="2">
      <c r="A117" s="10">
        <v>2015</v>
      </c>
      <c r="B117" s="21" t="s">
        <v>353</v>
      </c>
      <c r="C117" s="26" t="s">
        <v>354</v>
      </c>
      <c r="D117" s="21" t="s">
        <v>1383</v>
      </c>
      <c r="E117" s="21" t="s">
        <v>2293</v>
      </c>
      <c r="F117" s="10">
        <v>3</v>
      </c>
      <c r="G117" s="21" t="s">
        <v>355</v>
      </c>
      <c r="H117" s="21" t="s">
        <v>356</v>
      </c>
      <c r="I117" s="21" t="s">
        <v>24</v>
      </c>
      <c r="J117" s="21" t="s">
        <v>25</v>
      </c>
      <c r="K117" s="21" t="s">
        <v>46</v>
      </c>
      <c r="L117" s="10">
        <v>31</v>
      </c>
      <c r="M117" s="10">
        <v>44</v>
      </c>
      <c r="N117" s="21" t="s">
        <v>357</v>
      </c>
      <c r="O117" s="21" t="s">
        <v>247</v>
      </c>
      <c r="P117" s="21" t="s">
        <v>29</v>
      </c>
      <c r="Q117" s="21" t="s">
        <v>49</v>
      </c>
      <c r="R117" s="21" t="s">
        <v>358</v>
      </c>
      <c r="S117" s="10">
        <v>1</v>
      </c>
      <c r="T117" s="10">
        <v>48</v>
      </c>
      <c r="U117" s="10">
        <v>44</v>
      </c>
      <c r="V117" s="10">
        <v>4</v>
      </c>
      <c r="W117" s="21" t="s">
        <v>32</v>
      </c>
      <c r="X117" s="10">
        <v>1</v>
      </c>
      <c r="Y117" s="28">
        <f>IF(M117&lt;25,1,1+(M117-25)/M117)</f>
        <v>1.4318181818181819</v>
      </c>
      <c r="Z117" s="10">
        <v>1</v>
      </c>
      <c r="AA117" s="28">
        <f>U117*Y117*Z117</f>
        <v>63</v>
      </c>
      <c r="AB117" s="28">
        <f>X117*V117*Y117</f>
        <v>5.7272727272727275</v>
      </c>
      <c r="AC117" s="28">
        <f>AA117+AB117</f>
        <v>68.727272727272734</v>
      </c>
      <c r="AD117" s="10"/>
      <c r="AE117" s="50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</row>
    <row r="118" spans="1:85" s="18" customFormat="1" outlineLevel="2">
      <c r="A118" s="21"/>
      <c r="B118" s="21"/>
      <c r="C118" s="21" t="s">
        <v>2615</v>
      </c>
      <c r="D118" s="21" t="s">
        <v>2594</v>
      </c>
      <c r="E118" s="21" t="s">
        <v>2595</v>
      </c>
      <c r="F118" s="21"/>
      <c r="G118" s="21" t="s">
        <v>355</v>
      </c>
      <c r="H118" s="21" t="s">
        <v>2616</v>
      </c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 t="s">
        <v>30</v>
      </c>
      <c r="AC118" s="21" t="s">
        <v>2602</v>
      </c>
      <c r="AD118" s="21" t="s">
        <v>2597</v>
      </c>
      <c r="AE118" s="50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</row>
    <row r="119" spans="1:85" s="18" customFormat="1" outlineLevel="2">
      <c r="A119" s="21">
        <v>2016</v>
      </c>
      <c r="B119" s="21" t="s">
        <v>727</v>
      </c>
      <c r="C119" s="21" t="s">
        <v>728</v>
      </c>
      <c r="D119" s="21"/>
      <c r="E119" s="21" t="s">
        <v>2592</v>
      </c>
      <c r="F119" s="21"/>
      <c r="G119" s="21" t="s">
        <v>355</v>
      </c>
      <c r="H119" s="21" t="s">
        <v>356</v>
      </c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>
        <v>40</v>
      </c>
      <c r="AD119" s="21" t="s">
        <v>2588</v>
      </c>
      <c r="AE119" s="50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</row>
    <row r="120" spans="1:85" s="18" customFormat="1" outlineLevel="2">
      <c r="A120" s="10"/>
      <c r="B120" s="10"/>
      <c r="C120" s="25"/>
      <c r="D120" s="10"/>
      <c r="E120" s="27" t="s">
        <v>2329</v>
      </c>
      <c r="F120" s="10"/>
      <c r="G120" s="21" t="s">
        <v>355</v>
      </c>
      <c r="H120" s="29" t="s">
        <v>356</v>
      </c>
      <c r="I120" s="10"/>
      <c r="J120" s="10"/>
      <c r="K120" s="10"/>
      <c r="L120" s="10"/>
      <c r="M120" s="29">
        <v>3</v>
      </c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28"/>
      <c r="Z120" s="10"/>
      <c r="AA120" s="28"/>
      <c r="AB120" s="28"/>
      <c r="AC120" s="28">
        <f>M120*14</f>
        <v>42</v>
      </c>
      <c r="AD120" s="10"/>
      <c r="AE120" s="50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  <c r="BZ120" s="39"/>
      <c r="CA120" s="39"/>
      <c r="CB120" s="39"/>
      <c r="CC120" s="39"/>
      <c r="CD120" s="39"/>
      <c r="CE120" s="39"/>
      <c r="CF120" s="39"/>
      <c r="CG120" s="39"/>
    </row>
    <row r="121" spans="1:85" s="18" customFormat="1" outlineLevel="1">
      <c r="A121" s="10"/>
      <c r="B121" s="10"/>
      <c r="C121" s="25"/>
      <c r="D121" s="10"/>
      <c r="E121" s="27"/>
      <c r="F121" s="10"/>
      <c r="G121" s="47" t="s">
        <v>2783</v>
      </c>
      <c r="H121" s="29"/>
      <c r="I121" s="10"/>
      <c r="J121" s="10"/>
      <c r="K121" s="10"/>
      <c r="L121" s="10"/>
      <c r="M121" s="29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28"/>
      <c r="Z121" s="10"/>
      <c r="AA121" s="28"/>
      <c r="AB121" s="28"/>
      <c r="AC121" s="28">
        <f>SUBTOTAL(9,AC116:AC120)</f>
        <v>182.72727272727275</v>
      </c>
      <c r="AD121" s="10"/>
      <c r="AE121" s="50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9"/>
      <c r="BQ121" s="39"/>
      <c r="BR121" s="39"/>
      <c r="BS121" s="39"/>
      <c r="BT121" s="39"/>
      <c r="BU121" s="39"/>
      <c r="BV121" s="39"/>
      <c r="BW121" s="39"/>
      <c r="BX121" s="39"/>
      <c r="BY121" s="39"/>
      <c r="BZ121" s="39"/>
      <c r="CA121" s="39"/>
      <c r="CB121" s="39"/>
      <c r="CC121" s="39"/>
      <c r="CD121" s="39"/>
      <c r="CE121" s="39"/>
      <c r="CF121" s="39"/>
      <c r="CG121" s="39"/>
    </row>
    <row r="122" spans="1:85" s="18" customFormat="1" outlineLevel="2">
      <c r="A122" s="10">
        <v>2015</v>
      </c>
      <c r="B122" s="21" t="s">
        <v>1623</v>
      </c>
      <c r="C122" s="26" t="s">
        <v>1624</v>
      </c>
      <c r="D122" s="21" t="s">
        <v>1417</v>
      </c>
      <c r="E122" s="21" t="s">
        <v>2286</v>
      </c>
      <c r="F122" s="10">
        <v>3</v>
      </c>
      <c r="G122" s="21" t="s">
        <v>1587</v>
      </c>
      <c r="H122" s="21" t="s">
        <v>1588</v>
      </c>
      <c r="I122" s="21" t="s">
        <v>42</v>
      </c>
      <c r="J122" s="21" t="s">
        <v>25</v>
      </c>
      <c r="K122" s="21" t="s">
        <v>46</v>
      </c>
      <c r="L122" s="10">
        <v>50</v>
      </c>
      <c r="M122" s="10">
        <v>60</v>
      </c>
      <c r="N122" s="21" t="s">
        <v>1572</v>
      </c>
      <c r="O122" s="21" t="s">
        <v>703</v>
      </c>
      <c r="P122" s="21" t="s">
        <v>29</v>
      </c>
      <c r="Q122" s="21" t="s">
        <v>1528</v>
      </c>
      <c r="R122" s="21" t="s">
        <v>2057</v>
      </c>
      <c r="S122" s="10">
        <v>1</v>
      </c>
      <c r="T122" s="10">
        <v>48</v>
      </c>
      <c r="U122" s="10">
        <v>48</v>
      </c>
      <c r="V122" s="21" t="s">
        <v>32</v>
      </c>
      <c r="W122" s="21" t="s">
        <v>32</v>
      </c>
      <c r="X122" s="10"/>
      <c r="Y122" s="28">
        <f>IF(M122&lt;25,1,1+(M122-25)/M122)</f>
        <v>1.5833333333333335</v>
      </c>
      <c r="Z122" s="10">
        <v>1</v>
      </c>
      <c r="AA122" s="28">
        <f>U122*Y122*Z122</f>
        <v>76</v>
      </c>
      <c r="AB122" s="28"/>
      <c r="AC122" s="28">
        <f>AA122+AB122</f>
        <v>76</v>
      </c>
      <c r="AD122" s="10"/>
      <c r="AE122" s="50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</row>
    <row r="123" spans="1:85" s="18" customFormat="1" outlineLevel="2">
      <c r="A123" s="10">
        <v>2014</v>
      </c>
      <c r="B123" s="21" t="s">
        <v>1585</v>
      </c>
      <c r="C123" s="26" t="s">
        <v>1586</v>
      </c>
      <c r="D123" s="21" t="s">
        <v>1417</v>
      </c>
      <c r="E123" s="19" t="s">
        <v>2276</v>
      </c>
      <c r="F123" s="10">
        <v>2</v>
      </c>
      <c r="G123" s="21" t="s">
        <v>1587</v>
      </c>
      <c r="H123" s="21" t="s">
        <v>1588</v>
      </c>
      <c r="I123" s="21" t="s">
        <v>42</v>
      </c>
      <c r="J123" s="21" t="s">
        <v>25</v>
      </c>
      <c r="K123" s="21" t="s">
        <v>46</v>
      </c>
      <c r="L123" s="10">
        <v>57</v>
      </c>
      <c r="M123" s="10">
        <v>26</v>
      </c>
      <c r="N123" s="21" t="s">
        <v>1517</v>
      </c>
      <c r="O123" s="21" t="s">
        <v>988</v>
      </c>
      <c r="P123" s="21" t="s">
        <v>29</v>
      </c>
      <c r="Q123" s="21" t="s">
        <v>1361</v>
      </c>
      <c r="R123" s="21" t="s">
        <v>1589</v>
      </c>
      <c r="S123" s="10">
        <v>1</v>
      </c>
      <c r="T123" s="10">
        <v>32</v>
      </c>
      <c r="U123" s="10">
        <v>32</v>
      </c>
      <c r="V123" s="21" t="s">
        <v>32</v>
      </c>
      <c r="W123" s="21" t="s">
        <v>32</v>
      </c>
      <c r="X123" s="10"/>
      <c r="Y123" s="28">
        <f>IF(M123&lt;25,1,1+(M123-25)/M123)</f>
        <v>1.0384615384615385</v>
      </c>
      <c r="Z123" s="10">
        <v>1</v>
      </c>
      <c r="AA123" s="28">
        <f>U123*Y123*Z123</f>
        <v>33.230769230769234</v>
      </c>
      <c r="AB123" s="28"/>
      <c r="AC123" s="28">
        <f>AA123+AB123</f>
        <v>33.230769230769234</v>
      </c>
      <c r="AD123" s="10"/>
      <c r="AE123" s="50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9"/>
      <c r="BQ123" s="39"/>
      <c r="BR123" s="39"/>
      <c r="BS123" s="39"/>
      <c r="BT123" s="39"/>
      <c r="BU123" s="39"/>
      <c r="BV123" s="39"/>
      <c r="BW123" s="39"/>
      <c r="BX123" s="39"/>
      <c r="BY123" s="39"/>
      <c r="BZ123" s="39"/>
      <c r="CA123" s="39"/>
      <c r="CB123" s="39"/>
      <c r="CC123" s="39"/>
      <c r="CD123" s="39"/>
      <c r="CE123" s="39"/>
      <c r="CF123" s="39"/>
      <c r="CG123" s="39"/>
    </row>
    <row r="124" spans="1:85" s="18" customFormat="1" outlineLevel="2">
      <c r="A124" s="21"/>
      <c r="B124" s="21"/>
      <c r="C124" s="21" t="s">
        <v>1834</v>
      </c>
      <c r="D124" s="21" t="s">
        <v>1384</v>
      </c>
      <c r="E124" s="21" t="s">
        <v>2592</v>
      </c>
      <c r="F124" s="21"/>
      <c r="G124" s="21" t="s">
        <v>1587</v>
      </c>
      <c r="H124" s="21" t="s">
        <v>2552</v>
      </c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>
        <v>16</v>
      </c>
      <c r="AD124" s="21" t="s">
        <v>2588</v>
      </c>
      <c r="AE124" s="50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  <c r="BZ124" s="39"/>
      <c r="CA124" s="39"/>
      <c r="CB124" s="39"/>
      <c r="CC124" s="39"/>
      <c r="CD124" s="39"/>
      <c r="CE124" s="39"/>
      <c r="CF124" s="39"/>
      <c r="CG124" s="39"/>
    </row>
    <row r="125" spans="1:85" s="18" customFormat="1" outlineLevel="2">
      <c r="A125" s="10"/>
      <c r="B125" s="10"/>
      <c r="C125" s="25"/>
      <c r="D125" s="10"/>
      <c r="E125" s="27" t="s">
        <v>2329</v>
      </c>
      <c r="F125" s="10"/>
      <c r="G125" s="21" t="s">
        <v>1587</v>
      </c>
      <c r="H125" s="29" t="s">
        <v>1588</v>
      </c>
      <c r="I125" s="10"/>
      <c r="J125" s="10"/>
      <c r="K125" s="10"/>
      <c r="L125" s="10"/>
      <c r="M125" s="29">
        <v>5</v>
      </c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28"/>
      <c r="Z125" s="10"/>
      <c r="AA125" s="28"/>
      <c r="AB125" s="28"/>
      <c r="AC125" s="28">
        <f>M125*14</f>
        <v>70</v>
      </c>
      <c r="AD125" s="10"/>
      <c r="AE125" s="50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</row>
    <row r="126" spans="1:85" s="18" customFormat="1" ht="27" outlineLevel="2">
      <c r="A126" s="21"/>
      <c r="B126" s="21"/>
      <c r="C126" s="26" t="s">
        <v>2336</v>
      </c>
      <c r="D126" s="21"/>
      <c r="E126" s="21" t="s">
        <v>2394</v>
      </c>
      <c r="F126" s="21"/>
      <c r="G126" s="21" t="s">
        <v>1587</v>
      </c>
      <c r="H126" s="21" t="s">
        <v>2368</v>
      </c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8">
        <v>15</v>
      </c>
      <c r="AD126" s="10"/>
      <c r="AE126" s="50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</row>
    <row r="127" spans="1:85" s="18" customFormat="1" ht="27" outlineLevel="2">
      <c r="A127" s="21"/>
      <c r="B127" s="21"/>
      <c r="C127" s="26" t="s">
        <v>2403</v>
      </c>
      <c r="D127" s="21"/>
      <c r="E127" s="21" t="s">
        <v>2394</v>
      </c>
      <c r="F127" s="21"/>
      <c r="G127" s="21" t="s">
        <v>1587</v>
      </c>
      <c r="H127" s="21" t="s">
        <v>2468</v>
      </c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8">
        <v>15</v>
      </c>
      <c r="AD127" s="10"/>
      <c r="AE127" s="50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  <c r="BS127" s="39"/>
      <c r="BT127" s="39"/>
      <c r="BU127" s="39"/>
      <c r="BV127" s="39"/>
      <c r="BW127" s="39"/>
      <c r="BX127" s="39"/>
      <c r="BY127" s="39"/>
      <c r="BZ127" s="39"/>
      <c r="CA127" s="39"/>
      <c r="CB127" s="39"/>
      <c r="CC127" s="39"/>
      <c r="CD127" s="39"/>
      <c r="CE127" s="39"/>
      <c r="CF127" s="39"/>
      <c r="CG127" s="39"/>
    </row>
    <row r="128" spans="1:85" s="18" customFormat="1" ht="27" outlineLevel="2">
      <c r="A128" s="21"/>
      <c r="B128" s="21"/>
      <c r="C128" s="26" t="s">
        <v>2424</v>
      </c>
      <c r="D128" s="21"/>
      <c r="E128" s="21" t="s">
        <v>2394</v>
      </c>
      <c r="F128" s="21"/>
      <c r="G128" s="21" t="s">
        <v>1587</v>
      </c>
      <c r="H128" s="21" t="s">
        <v>2468</v>
      </c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8">
        <v>15</v>
      </c>
      <c r="AD128" s="10"/>
      <c r="AE128" s="50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/>
      <c r="AW128" s="39"/>
      <c r="AX128" s="39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  <c r="BZ128" s="39"/>
      <c r="CA128" s="39"/>
      <c r="CB128" s="39"/>
      <c r="CC128" s="39"/>
      <c r="CD128" s="39"/>
      <c r="CE128" s="39"/>
      <c r="CF128" s="39"/>
      <c r="CG128" s="39"/>
    </row>
    <row r="129" spans="1:85" s="18" customFormat="1" outlineLevel="2">
      <c r="A129" s="10">
        <v>2015</v>
      </c>
      <c r="B129" s="21" t="s">
        <v>1600</v>
      </c>
      <c r="C129" s="26" t="s">
        <v>1601</v>
      </c>
      <c r="D129" s="21" t="s">
        <v>1417</v>
      </c>
      <c r="E129" s="21" t="s">
        <v>2283</v>
      </c>
      <c r="F129" s="10">
        <v>2</v>
      </c>
      <c r="G129" s="21" t="s">
        <v>1587</v>
      </c>
      <c r="H129" s="21" t="s">
        <v>2503</v>
      </c>
      <c r="I129" s="21" t="s">
        <v>99</v>
      </c>
      <c r="J129" s="21" t="s">
        <v>61</v>
      </c>
      <c r="K129" s="21" t="s">
        <v>65</v>
      </c>
      <c r="L129" s="10">
        <v>50</v>
      </c>
      <c r="M129" s="10">
        <v>60</v>
      </c>
      <c r="N129" s="21" t="s">
        <v>1602</v>
      </c>
      <c r="O129" s="21" t="s">
        <v>464</v>
      </c>
      <c r="P129" s="21" t="s">
        <v>29</v>
      </c>
      <c r="Q129" s="21" t="s">
        <v>1528</v>
      </c>
      <c r="R129" s="21" t="s">
        <v>2062</v>
      </c>
      <c r="S129" s="10">
        <v>1</v>
      </c>
      <c r="T129" s="21" t="s">
        <v>32</v>
      </c>
      <c r="U129" s="21" t="s">
        <v>32</v>
      </c>
      <c r="V129" s="21" t="s">
        <v>32</v>
      </c>
      <c r="W129" s="21" t="s">
        <v>32</v>
      </c>
      <c r="X129" s="10"/>
      <c r="Y129" s="28">
        <f>IF(M129&lt;25,1,1+(M129-25)/M129)</f>
        <v>1.5833333333333335</v>
      </c>
      <c r="Z129" s="10"/>
      <c r="AA129" s="28"/>
      <c r="AB129" s="28"/>
      <c r="AC129" s="28">
        <f>32*Y129*F129</f>
        <v>101.33333333333334</v>
      </c>
      <c r="AD129" s="10"/>
      <c r="AE129" s="50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</row>
    <row r="130" spans="1:85" s="18" customFormat="1" outlineLevel="1">
      <c r="A130" s="10"/>
      <c r="B130" s="21"/>
      <c r="C130" s="26"/>
      <c r="D130" s="21"/>
      <c r="E130" s="21"/>
      <c r="F130" s="10"/>
      <c r="G130" s="47" t="s">
        <v>2784</v>
      </c>
      <c r="H130" s="21"/>
      <c r="I130" s="21"/>
      <c r="J130" s="21"/>
      <c r="K130" s="21"/>
      <c r="L130" s="10"/>
      <c r="M130" s="10"/>
      <c r="N130" s="21"/>
      <c r="O130" s="21"/>
      <c r="P130" s="21"/>
      <c r="Q130" s="21"/>
      <c r="R130" s="21"/>
      <c r="S130" s="10"/>
      <c r="T130" s="21"/>
      <c r="U130" s="21"/>
      <c r="V130" s="21"/>
      <c r="W130" s="21"/>
      <c r="X130" s="10"/>
      <c r="Y130" s="28"/>
      <c r="Z130" s="10"/>
      <c r="AA130" s="28"/>
      <c r="AB130" s="28"/>
      <c r="AC130" s="28">
        <f>SUBTOTAL(9,AC122:AC129)</f>
        <v>341.56410256410254</v>
      </c>
      <c r="AD130" s="10"/>
      <c r="AE130" s="50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</row>
    <row r="131" spans="1:85" s="18" customFormat="1" ht="40.5" outlineLevel="2">
      <c r="A131" s="21"/>
      <c r="B131" s="21"/>
      <c r="C131" s="26" t="s">
        <v>2427</v>
      </c>
      <c r="D131" s="21"/>
      <c r="E131" s="21" t="s">
        <v>2394</v>
      </c>
      <c r="F131" s="21"/>
      <c r="G131" s="21" t="s">
        <v>2528</v>
      </c>
      <c r="H131" s="21" t="s">
        <v>2482</v>
      </c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8">
        <v>15</v>
      </c>
      <c r="AD131" s="10"/>
      <c r="AE131" s="50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9"/>
      <c r="BQ131" s="39"/>
      <c r="BR131" s="39"/>
      <c r="BS131" s="39"/>
      <c r="BT131" s="39"/>
      <c r="BU131" s="39"/>
      <c r="BV131" s="39"/>
      <c r="BW131" s="39"/>
      <c r="BX131" s="39"/>
      <c r="BY131" s="39"/>
      <c r="BZ131" s="39"/>
      <c r="CA131" s="39"/>
      <c r="CB131" s="39"/>
      <c r="CC131" s="39"/>
      <c r="CD131" s="39"/>
      <c r="CE131" s="39"/>
      <c r="CF131" s="39"/>
      <c r="CG131" s="39"/>
    </row>
    <row r="132" spans="1:85" s="18" customFormat="1" outlineLevel="1">
      <c r="A132" s="21"/>
      <c r="B132" s="21"/>
      <c r="C132" s="26"/>
      <c r="D132" s="21"/>
      <c r="E132" s="21"/>
      <c r="F132" s="21"/>
      <c r="G132" s="47" t="s">
        <v>2785</v>
      </c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8">
        <f>SUBTOTAL(9,AC131:AC131)</f>
        <v>15</v>
      </c>
      <c r="AD132" s="10"/>
      <c r="AE132" s="50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9"/>
      <c r="BQ132" s="39"/>
      <c r="BR132" s="39"/>
      <c r="BS132" s="39"/>
      <c r="BT132" s="39"/>
      <c r="BU132" s="39"/>
      <c r="BV132" s="39"/>
      <c r="BW132" s="39"/>
      <c r="BX132" s="39"/>
      <c r="BY132" s="39"/>
      <c r="BZ132" s="39"/>
      <c r="CA132" s="39"/>
      <c r="CB132" s="39"/>
      <c r="CC132" s="39"/>
      <c r="CD132" s="39"/>
      <c r="CE132" s="39"/>
      <c r="CF132" s="39"/>
      <c r="CG132" s="39"/>
    </row>
    <row r="133" spans="1:85" s="18" customFormat="1" outlineLevel="2">
      <c r="A133" s="10">
        <v>2015</v>
      </c>
      <c r="B133" s="21" t="s">
        <v>1674</v>
      </c>
      <c r="C133" s="26" t="s">
        <v>1675</v>
      </c>
      <c r="D133" s="21" t="s">
        <v>1417</v>
      </c>
      <c r="E133" s="21" t="s">
        <v>2286</v>
      </c>
      <c r="F133" s="10">
        <v>3</v>
      </c>
      <c r="G133" s="21" t="s">
        <v>1557</v>
      </c>
      <c r="H133" s="21" t="s">
        <v>1558</v>
      </c>
      <c r="I133" s="21" t="s">
        <v>164</v>
      </c>
      <c r="J133" s="21" t="s">
        <v>25</v>
      </c>
      <c r="K133" s="21" t="s">
        <v>26</v>
      </c>
      <c r="L133" s="10">
        <v>42</v>
      </c>
      <c r="M133" s="10">
        <v>30</v>
      </c>
      <c r="N133" s="21" t="s">
        <v>1429</v>
      </c>
      <c r="O133" s="21" t="s">
        <v>233</v>
      </c>
      <c r="P133" s="21" t="s">
        <v>29</v>
      </c>
      <c r="Q133" s="21" t="s">
        <v>1653</v>
      </c>
      <c r="R133" s="21" t="s">
        <v>1676</v>
      </c>
      <c r="S133" s="10">
        <v>1</v>
      </c>
      <c r="T133" s="10">
        <v>48</v>
      </c>
      <c r="U133" s="10">
        <v>48</v>
      </c>
      <c r="V133" s="21" t="s">
        <v>32</v>
      </c>
      <c r="W133" s="21" t="s">
        <v>32</v>
      </c>
      <c r="X133" s="10"/>
      <c r="Y133" s="28">
        <f>IF(M133&lt;25,1,1+(M133-25)/M133)</f>
        <v>1.1666666666666667</v>
      </c>
      <c r="Z133" s="10">
        <v>1</v>
      </c>
      <c r="AA133" s="28">
        <f>U133*Y133*Z133</f>
        <v>56</v>
      </c>
      <c r="AB133" s="28"/>
      <c r="AC133" s="28">
        <f>AA133+AB133</f>
        <v>56</v>
      </c>
      <c r="AD133" s="10"/>
      <c r="AE133" s="50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</row>
    <row r="134" spans="1:85" s="18" customFormat="1" outlineLevel="2">
      <c r="A134" s="10">
        <v>2014</v>
      </c>
      <c r="B134" s="21" t="s">
        <v>1422</v>
      </c>
      <c r="C134" s="26" t="s">
        <v>1423</v>
      </c>
      <c r="D134" s="21" t="s">
        <v>1417</v>
      </c>
      <c r="E134" s="21" t="s">
        <v>2300</v>
      </c>
      <c r="F134" s="10">
        <v>2</v>
      </c>
      <c r="G134" s="21" t="s">
        <v>1557</v>
      </c>
      <c r="H134" s="21" t="s">
        <v>1558</v>
      </c>
      <c r="I134" s="21" t="s">
        <v>164</v>
      </c>
      <c r="J134" s="21" t="s">
        <v>25</v>
      </c>
      <c r="K134" s="21" t="s">
        <v>26</v>
      </c>
      <c r="L134" s="10">
        <v>30</v>
      </c>
      <c r="M134" s="10">
        <v>25</v>
      </c>
      <c r="N134" s="21" t="s">
        <v>1424</v>
      </c>
      <c r="O134" s="21" t="s">
        <v>413</v>
      </c>
      <c r="P134" s="21" t="s">
        <v>29</v>
      </c>
      <c r="Q134" s="21" t="s">
        <v>1362</v>
      </c>
      <c r="R134" s="21" t="s">
        <v>1559</v>
      </c>
      <c r="S134" s="10">
        <v>1</v>
      </c>
      <c r="T134" s="10">
        <v>32</v>
      </c>
      <c r="U134" s="10">
        <v>30</v>
      </c>
      <c r="V134" s="10">
        <v>2</v>
      </c>
      <c r="W134" s="21" t="s">
        <v>32</v>
      </c>
      <c r="X134" s="10"/>
      <c r="Y134" s="28">
        <f>IF(M134&lt;25,1,1+(M134-25)/M134)</f>
        <v>1</v>
      </c>
      <c r="Z134" s="10">
        <v>1.2</v>
      </c>
      <c r="AA134" s="28">
        <f>T134*Y134*Z134</f>
        <v>38.4</v>
      </c>
      <c r="AB134" s="28"/>
      <c r="AC134" s="28">
        <f>AA134+AB134</f>
        <v>38.4</v>
      </c>
      <c r="AD134" s="10"/>
      <c r="AE134" s="50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  <c r="BS134" s="39"/>
      <c r="BT134" s="39"/>
      <c r="BU134" s="39"/>
      <c r="BV134" s="39"/>
      <c r="BW134" s="39"/>
      <c r="BX134" s="39"/>
      <c r="BY134" s="39"/>
      <c r="BZ134" s="39"/>
      <c r="CA134" s="39"/>
      <c r="CB134" s="39"/>
      <c r="CC134" s="39"/>
      <c r="CD134" s="39"/>
      <c r="CE134" s="39"/>
      <c r="CF134" s="39"/>
      <c r="CG134" s="39"/>
    </row>
    <row r="135" spans="1:85" s="18" customFormat="1" outlineLevel="2">
      <c r="A135" s="21"/>
      <c r="B135" s="21"/>
      <c r="C135" s="21" t="s">
        <v>1766</v>
      </c>
      <c r="D135" s="21" t="s">
        <v>1384</v>
      </c>
      <c r="E135" s="21" t="s">
        <v>2592</v>
      </c>
      <c r="F135" s="21"/>
      <c r="G135" s="21" t="s">
        <v>1557</v>
      </c>
      <c r="H135" s="21" t="s">
        <v>1558</v>
      </c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>
        <v>64</v>
      </c>
      <c r="AD135" s="21" t="s">
        <v>2588</v>
      </c>
      <c r="AE135" s="50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  <c r="BS135" s="39"/>
      <c r="BT135" s="39"/>
      <c r="BU135" s="39"/>
      <c r="BV135" s="39"/>
      <c r="BW135" s="39"/>
      <c r="BX135" s="39"/>
      <c r="BY135" s="39"/>
      <c r="BZ135" s="39"/>
      <c r="CA135" s="39"/>
      <c r="CB135" s="39"/>
      <c r="CC135" s="39"/>
      <c r="CD135" s="39"/>
      <c r="CE135" s="39"/>
      <c r="CF135" s="39"/>
      <c r="CG135" s="39"/>
    </row>
    <row r="136" spans="1:85" s="18" customFormat="1" outlineLevel="2">
      <c r="A136" s="21"/>
      <c r="B136" s="21"/>
      <c r="C136" s="21" t="s">
        <v>1651</v>
      </c>
      <c r="D136" s="21" t="s">
        <v>1384</v>
      </c>
      <c r="E136" s="21" t="s">
        <v>2592</v>
      </c>
      <c r="F136" s="21"/>
      <c r="G136" s="21" t="s">
        <v>1557</v>
      </c>
      <c r="H136" s="21" t="s">
        <v>2570</v>
      </c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>
        <v>32</v>
      </c>
      <c r="AD136" s="21" t="s">
        <v>2588</v>
      </c>
      <c r="AE136" s="50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  <c r="BS136" s="39"/>
      <c r="BT136" s="39"/>
      <c r="BU136" s="39"/>
      <c r="BV136" s="39"/>
      <c r="BW136" s="39"/>
      <c r="BX136" s="39"/>
      <c r="BY136" s="39"/>
      <c r="BZ136" s="39"/>
      <c r="CA136" s="39"/>
      <c r="CB136" s="39"/>
      <c r="CC136" s="39"/>
      <c r="CD136" s="39"/>
      <c r="CE136" s="39"/>
      <c r="CF136" s="39"/>
      <c r="CG136" s="39"/>
    </row>
    <row r="137" spans="1:85" s="18" customFormat="1" outlineLevel="2">
      <c r="A137" s="10"/>
      <c r="B137" s="10"/>
      <c r="C137" s="25"/>
      <c r="D137" s="10"/>
      <c r="E137" s="27" t="s">
        <v>2329</v>
      </c>
      <c r="F137" s="10"/>
      <c r="G137" s="21" t="s">
        <v>1557</v>
      </c>
      <c r="H137" s="29" t="s">
        <v>1558</v>
      </c>
      <c r="I137" s="10"/>
      <c r="J137" s="10"/>
      <c r="K137" s="10"/>
      <c r="L137" s="10"/>
      <c r="M137" s="29">
        <v>4</v>
      </c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28"/>
      <c r="Z137" s="10"/>
      <c r="AA137" s="28"/>
      <c r="AB137" s="28"/>
      <c r="AC137" s="28">
        <f>M137*14</f>
        <v>56</v>
      </c>
      <c r="AD137" s="10"/>
      <c r="AE137" s="50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  <c r="BS137" s="39"/>
      <c r="BT137" s="39"/>
      <c r="BU137" s="39"/>
      <c r="BV137" s="39"/>
      <c r="BW137" s="39"/>
      <c r="BX137" s="39"/>
      <c r="BY137" s="39"/>
      <c r="BZ137" s="39"/>
      <c r="CA137" s="39"/>
      <c r="CB137" s="39"/>
      <c r="CC137" s="39"/>
      <c r="CD137" s="39"/>
      <c r="CE137" s="39"/>
      <c r="CF137" s="39"/>
      <c r="CG137" s="39"/>
    </row>
    <row r="138" spans="1:85" s="18" customFormat="1" outlineLevel="1">
      <c r="A138" s="10"/>
      <c r="B138" s="10"/>
      <c r="C138" s="25"/>
      <c r="D138" s="10"/>
      <c r="E138" s="27"/>
      <c r="F138" s="10"/>
      <c r="G138" s="47" t="s">
        <v>2786</v>
      </c>
      <c r="H138" s="29"/>
      <c r="I138" s="10"/>
      <c r="J138" s="10"/>
      <c r="K138" s="10"/>
      <c r="L138" s="10"/>
      <c r="M138" s="29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28"/>
      <c r="Z138" s="10"/>
      <c r="AA138" s="28"/>
      <c r="AB138" s="28"/>
      <c r="AC138" s="28">
        <f>SUBTOTAL(9,AC133:AC137)</f>
        <v>246.4</v>
      </c>
      <c r="AD138" s="10"/>
      <c r="AE138" s="50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  <c r="BS138" s="39"/>
      <c r="BT138" s="39"/>
      <c r="BU138" s="39"/>
      <c r="BV138" s="39"/>
      <c r="BW138" s="39"/>
      <c r="BX138" s="39"/>
      <c r="BY138" s="39"/>
      <c r="BZ138" s="39"/>
      <c r="CA138" s="39"/>
      <c r="CB138" s="39"/>
      <c r="CC138" s="39"/>
      <c r="CD138" s="39"/>
      <c r="CE138" s="39"/>
      <c r="CF138" s="39"/>
      <c r="CG138" s="39"/>
    </row>
    <row r="139" spans="1:85" s="18" customFormat="1" outlineLevel="2">
      <c r="A139" s="10">
        <v>2015</v>
      </c>
      <c r="B139" s="21" t="s">
        <v>955</v>
      </c>
      <c r="C139" s="26" t="s">
        <v>956</v>
      </c>
      <c r="D139" s="21" t="s">
        <v>1383</v>
      </c>
      <c r="E139" s="21" t="s">
        <v>2286</v>
      </c>
      <c r="F139" s="10">
        <v>3</v>
      </c>
      <c r="G139" s="21" t="s">
        <v>957</v>
      </c>
      <c r="H139" s="21" t="s">
        <v>958</v>
      </c>
      <c r="I139" s="21" t="s">
        <v>42</v>
      </c>
      <c r="J139" s="21" t="s">
        <v>25</v>
      </c>
      <c r="K139" s="21" t="s">
        <v>46</v>
      </c>
      <c r="L139" s="10">
        <v>32</v>
      </c>
      <c r="M139" s="10">
        <v>30</v>
      </c>
      <c r="N139" s="21" t="s">
        <v>47</v>
      </c>
      <c r="O139" s="21" t="s">
        <v>773</v>
      </c>
      <c r="P139" s="21" t="s">
        <v>29</v>
      </c>
      <c r="Q139" s="21" t="s">
        <v>864</v>
      </c>
      <c r="R139" s="21" t="s">
        <v>959</v>
      </c>
      <c r="S139" s="10">
        <v>1</v>
      </c>
      <c r="T139" s="10">
        <v>48</v>
      </c>
      <c r="U139" s="10">
        <v>48</v>
      </c>
      <c r="V139" s="21" t="s">
        <v>32</v>
      </c>
      <c r="W139" s="21" t="s">
        <v>32</v>
      </c>
      <c r="X139" s="10"/>
      <c r="Y139" s="28">
        <f>IF(M139&lt;25,1,1+(M139-25)/M139)</f>
        <v>1.1666666666666667</v>
      </c>
      <c r="Z139" s="10">
        <v>1</v>
      </c>
      <c r="AA139" s="28">
        <f>U139*Y139*Z139</f>
        <v>56</v>
      </c>
      <c r="AB139" s="28"/>
      <c r="AC139" s="28">
        <f>AA139+AB139</f>
        <v>56</v>
      </c>
      <c r="AD139" s="10"/>
      <c r="AE139" s="50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  <c r="BS139" s="39"/>
      <c r="BT139" s="39"/>
      <c r="BU139" s="39"/>
      <c r="BV139" s="39"/>
      <c r="BW139" s="39"/>
      <c r="BX139" s="39"/>
      <c r="BY139" s="39"/>
      <c r="BZ139" s="39"/>
      <c r="CA139" s="39"/>
      <c r="CB139" s="39"/>
      <c r="CC139" s="39"/>
      <c r="CD139" s="39"/>
      <c r="CE139" s="39"/>
      <c r="CF139" s="39"/>
      <c r="CG139" s="39"/>
    </row>
    <row r="140" spans="1:85" s="18" customFormat="1" outlineLevel="2">
      <c r="A140" s="21">
        <v>2016</v>
      </c>
      <c r="B140" s="21" t="s">
        <v>727</v>
      </c>
      <c r="C140" s="21" t="s">
        <v>728</v>
      </c>
      <c r="D140" s="21"/>
      <c r="E140" s="21" t="s">
        <v>2592</v>
      </c>
      <c r="F140" s="21"/>
      <c r="G140" s="21" t="s">
        <v>957</v>
      </c>
      <c r="H140" s="21" t="s">
        <v>958</v>
      </c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>
        <v>40</v>
      </c>
      <c r="AD140" s="21" t="s">
        <v>2588</v>
      </c>
      <c r="AE140" s="50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  <c r="BS140" s="39"/>
      <c r="BT140" s="39"/>
      <c r="BU140" s="39"/>
      <c r="BV140" s="39"/>
      <c r="BW140" s="39"/>
      <c r="BX140" s="39"/>
      <c r="BY140" s="39"/>
      <c r="BZ140" s="39"/>
      <c r="CA140" s="39"/>
      <c r="CB140" s="39"/>
      <c r="CC140" s="39"/>
      <c r="CD140" s="39"/>
      <c r="CE140" s="39"/>
      <c r="CF140" s="39"/>
      <c r="CG140" s="39"/>
    </row>
    <row r="141" spans="1:85" s="18" customFormat="1" outlineLevel="2">
      <c r="A141" s="21"/>
      <c r="B141" s="21"/>
      <c r="C141" s="21" t="s">
        <v>2627</v>
      </c>
      <c r="D141" s="21" t="s">
        <v>2594</v>
      </c>
      <c r="E141" s="21" t="s">
        <v>2595</v>
      </c>
      <c r="F141" s="21"/>
      <c r="G141" s="21" t="s">
        <v>957</v>
      </c>
      <c r="H141" s="21" t="s">
        <v>2628</v>
      </c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 t="s">
        <v>30</v>
      </c>
      <c r="AC141" s="21" t="s">
        <v>2602</v>
      </c>
      <c r="AD141" s="21" t="s">
        <v>2597</v>
      </c>
      <c r="AE141" s="50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9"/>
      <c r="BQ141" s="39"/>
      <c r="BR141" s="39"/>
      <c r="BS141" s="39"/>
      <c r="BT141" s="39"/>
      <c r="BU141" s="39"/>
      <c r="BV141" s="39"/>
      <c r="BW141" s="39"/>
      <c r="BX141" s="39"/>
      <c r="BY141" s="39"/>
      <c r="BZ141" s="39"/>
      <c r="CA141" s="39"/>
      <c r="CB141" s="39"/>
      <c r="CC141" s="39"/>
      <c r="CD141" s="39"/>
      <c r="CE141" s="39"/>
      <c r="CF141" s="39"/>
      <c r="CG141" s="39"/>
    </row>
    <row r="142" spans="1:85" s="18" customFormat="1" outlineLevel="2">
      <c r="A142" s="10"/>
      <c r="B142" s="10"/>
      <c r="C142" s="25"/>
      <c r="D142" s="10"/>
      <c r="E142" s="27" t="s">
        <v>2329</v>
      </c>
      <c r="F142" s="10"/>
      <c r="G142" s="21" t="s">
        <v>957</v>
      </c>
      <c r="H142" s="29" t="s">
        <v>958</v>
      </c>
      <c r="I142" s="10"/>
      <c r="J142" s="10"/>
      <c r="K142" s="10"/>
      <c r="L142" s="10"/>
      <c r="M142" s="29">
        <v>6</v>
      </c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28"/>
      <c r="Z142" s="10"/>
      <c r="AA142" s="28"/>
      <c r="AB142" s="28"/>
      <c r="AC142" s="28">
        <f>M142*14</f>
        <v>84</v>
      </c>
      <c r="AD142" s="10"/>
      <c r="AE142" s="50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9"/>
      <c r="BQ142" s="39"/>
      <c r="BR142" s="39"/>
      <c r="BS142" s="39"/>
      <c r="BT142" s="39"/>
      <c r="BU142" s="39"/>
      <c r="BV142" s="39"/>
      <c r="BW142" s="39"/>
      <c r="BX142" s="39"/>
      <c r="BY142" s="39"/>
      <c r="BZ142" s="39"/>
      <c r="CA142" s="39"/>
      <c r="CB142" s="39"/>
      <c r="CC142" s="39"/>
      <c r="CD142" s="39"/>
      <c r="CE142" s="39"/>
      <c r="CF142" s="39"/>
      <c r="CG142" s="39"/>
    </row>
    <row r="143" spans="1:85" s="18" customFormat="1" ht="27" outlineLevel="2">
      <c r="A143" s="21"/>
      <c r="B143" s="21"/>
      <c r="C143" s="26" t="s">
        <v>2342</v>
      </c>
      <c r="D143" s="21"/>
      <c r="E143" s="21" t="s">
        <v>2394</v>
      </c>
      <c r="F143" s="21"/>
      <c r="G143" s="21" t="s">
        <v>957</v>
      </c>
      <c r="H143" s="21" t="s">
        <v>2373</v>
      </c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8">
        <v>15</v>
      </c>
      <c r="AD143" s="10"/>
      <c r="AE143" s="50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9"/>
      <c r="BQ143" s="39"/>
      <c r="BR143" s="39"/>
      <c r="BS143" s="39"/>
      <c r="BT143" s="39"/>
      <c r="BU143" s="39"/>
      <c r="BV143" s="39"/>
      <c r="BW143" s="39"/>
      <c r="BX143" s="39"/>
      <c r="BY143" s="39"/>
      <c r="BZ143" s="39"/>
      <c r="CA143" s="39"/>
      <c r="CB143" s="39"/>
      <c r="CC143" s="39"/>
      <c r="CD143" s="39"/>
      <c r="CE143" s="39"/>
      <c r="CF143" s="39"/>
      <c r="CG143" s="39"/>
    </row>
    <row r="144" spans="1:85" s="18" customFormat="1" ht="27" outlineLevel="2">
      <c r="A144" s="21"/>
      <c r="B144" s="21"/>
      <c r="C144" s="26" t="s">
        <v>2426</v>
      </c>
      <c r="D144" s="21"/>
      <c r="E144" s="21" t="s">
        <v>2394</v>
      </c>
      <c r="F144" s="21"/>
      <c r="G144" s="21" t="s">
        <v>957</v>
      </c>
      <c r="H144" s="21" t="s">
        <v>2481</v>
      </c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8">
        <v>15</v>
      </c>
      <c r="AD144" s="10"/>
      <c r="AE144" s="50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  <c r="BS144" s="39"/>
      <c r="BT144" s="39"/>
      <c r="BU144" s="39"/>
      <c r="BV144" s="39"/>
      <c r="BW144" s="39"/>
      <c r="BX144" s="39"/>
      <c r="BY144" s="39"/>
      <c r="BZ144" s="39"/>
      <c r="CA144" s="39"/>
      <c r="CB144" s="39"/>
      <c r="CC144" s="39"/>
      <c r="CD144" s="39"/>
      <c r="CE144" s="39"/>
      <c r="CF144" s="39"/>
      <c r="CG144" s="39"/>
    </row>
    <row r="145" spans="1:85" s="18" customFormat="1" ht="27" outlineLevel="2">
      <c r="A145" s="21"/>
      <c r="B145" s="21"/>
      <c r="C145" s="26" t="s">
        <v>2447</v>
      </c>
      <c r="D145" s="21"/>
      <c r="E145" s="21" t="s">
        <v>2394</v>
      </c>
      <c r="F145" s="21"/>
      <c r="G145" s="21" t="s">
        <v>957</v>
      </c>
      <c r="H145" s="21" t="s">
        <v>2481</v>
      </c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8">
        <v>15</v>
      </c>
      <c r="AD145" s="10"/>
      <c r="AE145" s="50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9"/>
      <c r="BQ145" s="39"/>
      <c r="BR145" s="39"/>
      <c r="BS145" s="39"/>
      <c r="BT145" s="39"/>
      <c r="BU145" s="39"/>
      <c r="BV145" s="39"/>
      <c r="BW145" s="39"/>
      <c r="BX145" s="39"/>
      <c r="BY145" s="39"/>
      <c r="BZ145" s="39"/>
      <c r="CA145" s="39"/>
      <c r="CB145" s="39"/>
      <c r="CC145" s="39"/>
      <c r="CD145" s="39"/>
      <c r="CE145" s="39"/>
      <c r="CF145" s="39"/>
      <c r="CG145" s="39"/>
    </row>
    <row r="146" spans="1:85" s="18" customFormat="1" outlineLevel="2">
      <c r="A146" s="10">
        <v>2014</v>
      </c>
      <c r="B146" s="21" t="s">
        <v>1351</v>
      </c>
      <c r="C146" s="26" t="s">
        <v>1352</v>
      </c>
      <c r="D146" s="21" t="s">
        <v>1383</v>
      </c>
      <c r="E146" s="19" t="s">
        <v>2541</v>
      </c>
      <c r="F146" s="10" t="s">
        <v>2542</v>
      </c>
      <c r="G146" s="21" t="s">
        <v>957</v>
      </c>
      <c r="H146" s="21" t="s">
        <v>2547</v>
      </c>
      <c r="I146" s="21"/>
      <c r="J146" s="21"/>
      <c r="K146" s="21"/>
      <c r="L146" s="10"/>
      <c r="M146" s="10">
        <v>4</v>
      </c>
      <c r="N146" s="21"/>
      <c r="O146" s="21"/>
      <c r="P146" s="21"/>
      <c r="Q146" s="21"/>
      <c r="R146" s="21"/>
      <c r="S146" s="10"/>
      <c r="T146" s="21"/>
      <c r="U146" s="21"/>
      <c r="V146" s="21"/>
      <c r="W146" s="21"/>
      <c r="X146" s="10"/>
      <c r="Y146" s="28">
        <f>IF(M146&lt;25,1,1+(M146-25)/M146)</f>
        <v>1</v>
      </c>
      <c r="Z146" s="10"/>
      <c r="AA146" s="28"/>
      <c r="AB146" s="28"/>
      <c r="AC146" s="28">
        <f>0.3*13*M146</f>
        <v>15.6</v>
      </c>
      <c r="AD146" s="10"/>
      <c r="AE146" s="50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9"/>
      <c r="BQ146" s="39"/>
      <c r="BR146" s="39"/>
      <c r="BS146" s="39"/>
      <c r="BT146" s="39"/>
      <c r="BU146" s="39"/>
      <c r="BV146" s="39"/>
      <c r="BW146" s="39"/>
      <c r="BX146" s="39"/>
      <c r="BY146" s="39"/>
      <c r="BZ146" s="39"/>
      <c r="CA146" s="39"/>
      <c r="CB146" s="39"/>
      <c r="CC146" s="39"/>
      <c r="CD146" s="39"/>
      <c r="CE146" s="39"/>
      <c r="CF146" s="39"/>
      <c r="CG146" s="39"/>
    </row>
    <row r="147" spans="1:85" s="18" customFormat="1" outlineLevel="1">
      <c r="A147" s="10"/>
      <c r="B147" s="21"/>
      <c r="C147" s="26"/>
      <c r="D147" s="21"/>
      <c r="E147" s="19"/>
      <c r="F147" s="10"/>
      <c r="G147" s="47" t="s">
        <v>2787</v>
      </c>
      <c r="H147" s="21"/>
      <c r="I147" s="21"/>
      <c r="J147" s="21"/>
      <c r="K147" s="21"/>
      <c r="L147" s="10"/>
      <c r="M147" s="10"/>
      <c r="N147" s="21"/>
      <c r="O147" s="21"/>
      <c r="P147" s="21"/>
      <c r="Q147" s="21"/>
      <c r="R147" s="21"/>
      <c r="S147" s="10"/>
      <c r="T147" s="21"/>
      <c r="U147" s="21"/>
      <c r="V147" s="21"/>
      <c r="W147" s="21"/>
      <c r="X147" s="10"/>
      <c r="Y147" s="28"/>
      <c r="Z147" s="10"/>
      <c r="AA147" s="28"/>
      <c r="AB147" s="28"/>
      <c r="AC147" s="28">
        <f>SUBTOTAL(9,AC139:AC146)</f>
        <v>240.6</v>
      </c>
      <c r="AD147" s="10"/>
      <c r="AE147" s="50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9"/>
      <c r="BQ147" s="39"/>
      <c r="BR147" s="39"/>
      <c r="BS147" s="39"/>
      <c r="BT147" s="39"/>
      <c r="BU147" s="39"/>
      <c r="BV147" s="39"/>
      <c r="BW147" s="39"/>
      <c r="BX147" s="39"/>
      <c r="BY147" s="39"/>
      <c r="BZ147" s="39"/>
      <c r="CA147" s="39"/>
      <c r="CB147" s="39"/>
      <c r="CC147" s="39"/>
      <c r="CD147" s="39"/>
      <c r="CE147" s="39"/>
      <c r="CF147" s="39"/>
      <c r="CG147" s="39"/>
    </row>
    <row r="148" spans="1:85" s="18" customFormat="1" outlineLevel="2">
      <c r="A148" s="10">
        <v>2015</v>
      </c>
      <c r="B148" s="21" t="s">
        <v>1060</v>
      </c>
      <c r="C148" s="26" t="s">
        <v>1061</v>
      </c>
      <c r="D148" s="21" t="s">
        <v>1383</v>
      </c>
      <c r="E148" s="21" t="s">
        <v>2286</v>
      </c>
      <c r="F148" s="10">
        <v>3</v>
      </c>
      <c r="G148" s="21" t="s">
        <v>1062</v>
      </c>
      <c r="H148" s="21" t="s">
        <v>1063</v>
      </c>
      <c r="I148" s="21" t="s">
        <v>24</v>
      </c>
      <c r="J148" s="21" t="s">
        <v>25</v>
      </c>
      <c r="K148" s="21" t="s">
        <v>1064</v>
      </c>
      <c r="L148" s="10">
        <v>32</v>
      </c>
      <c r="M148" s="10">
        <v>21</v>
      </c>
      <c r="N148" s="21" t="s">
        <v>47</v>
      </c>
      <c r="O148" s="21" t="s">
        <v>1065</v>
      </c>
      <c r="P148" s="21" t="s">
        <v>29</v>
      </c>
      <c r="Q148" s="21" t="s">
        <v>864</v>
      </c>
      <c r="R148" s="21" t="s">
        <v>1066</v>
      </c>
      <c r="S148" s="10">
        <v>1</v>
      </c>
      <c r="T148" s="10">
        <v>48</v>
      </c>
      <c r="U148" s="10">
        <v>48</v>
      </c>
      <c r="V148" s="21" t="s">
        <v>32</v>
      </c>
      <c r="W148" s="21" t="s">
        <v>32</v>
      </c>
      <c r="X148" s="10"/>
      <c r="Y148" s="28">
        <f>IF(M148&lt;25,1,1+(M148-25)/M148)</f>
        <v>1</v>
      </c>
      <c r="Z148" s="10">
        <v>1</v>
      </c>
      <c r="AA148" s="28">
        <f>U148*Y148*Z148</f>
        <v>48</v>
      </c>
      <c r="AB148" s="28"/>
      <c r="AC148" s="28">
        <f>AA148+AB148</f>
        <v>48</v>
      </c>
      <c r="AD148" s="10"/>
      <c r="AE148" s="50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9"/>
      <c r="BQ148" s="39"/>
      <c r="BR148" s="39"/>
      <c r="BS148" s="39"/>
      <c r="BT148" s="39"/>
      <c r="BU148" s="39"/>
      <c r="BV148" s="39"/>
      <c r="BW148" s="39"/>
      <c r="BX148" s="39"/>
      <c r="BY148" s="39"/>
      <c r="BZ148" s="39"/>
      <c r="CA148" s="39"/>
      <c r="CB148" s="39"/>
      <c r="CC148" s="39"/>
      <c r="CD148" s="39"/>
      <c r="CE148" s="39"/>
      <c r="CF148" s="39"/>
      <c r="CG148" s="39"/>
    </row>
    <row r="149" spans="1:85" s="18" customFormat="1" outlineLevel="2">
      <c r="A149" s="10">
        <v>2014</v>
      </c>
      <c r="B149" s="21" t="s">
        <v>1541</v>
      </c>
      <c r="C149" s="26" t="s">
        <v>1542</v>
      </c>
      <c r="D149" s="21" t="s">
        <v>1417</v>
      </c>
      <c r="E149" s="21" t="s">
        <v>2286</v>
      </c>
      <c r="F149" s="10">
        <v>3</v>
      </c>
      <c r="G149" s="21" t="s">
        <v>1062</v>
      </c>
      <c r="H149" s="21" t="s">
        <v>1063</v>
      </c>
      <c r="I149" s="21" t="s">
        <v>24</v>
      </c>
      <c r="J149" s="21" t="s">
        <v>25</v>
      </c>
      <c r="K149" s="21" t="s">
        <v>1064</v>
      </c>
      <c r="L149" s="10">
        <v>32</v>
      </c>
      <c r="M149" s="10">
        <v>22</v>
      </c>
      <c r="N149" s="21" t="s">
        <v>1543</v>
      </c>
      <c r="O149" s="21" t="s">
        <v>129</v>
      </c>
      <c r="P149" s="21" t="s">
        <v>29</v>
      </c>
      <c r="Q149" s="21" t="s">
        <v>1359</v>
      </c>
      <c r="R149" s="21" t="s">
        <v>1544</v>
      </c>
      <c r="S149" s="10">
        <v>1</v>
      </c>
      <c r="T149" s="10">
        <v>48</v>
      </c>
      <c r="U149" s="10">
        <v>48</v>
      </c>
      <c r="V149" s="21" t="s">
        <v>32</v>
      </c>
      <c r="W149" s="21" t="s">
        <v>32</v>
      </c>
      <c r="X149" s="10"/>
      <c r="Y149" s="28">
        <f>IF(M149&lt;25,1,1+(M149-25)/M149)</f>
        <v>1</v>
      </c>
      <c r="Z149" s="10">
        <v>1</v>
      </c>
      <c r="AA149" s="28">
        <f>U149*Y149*Z149</f>
        <v>48</v>
      </c>
      <c r="AB149" s="28"/>
      <c r="AC149" s="28">
        <f>AA149+AB149</f>
        <v>48</v>
      </c>
      <c r="AD149" s="10"/>
      <c r="AE149" s="50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9"/>
      <c r="BQ149" s="39"/>
      <c r="BR149" s="39"/>
      <c r="BS149" s="39"/>
      <c r="BT149" s="39"/>
      <c r="BU149" s="39"/>
      <c r="BV149" s="39"/>
      <c r="BW149" s="39"/>
      <c r="BX149" s="39"/>
      <c r="BY149" s="39"/>
      <c r="BZ149" s="39"/>
      <c r="CA149" s="39"/>
      <c r="CB149" s="39"/>
      <c r="CC149" s="39"/>
      <c r="CD149" s="39"/>
      <c r="CE149" s="39"/>
      <c r="CF149" s="39"/>
      <c r="CG149" s="39"/>
    </row>
    <row r="150" spans="1:85" s="18" customFormat="1" outlineLevel="2">
      <c r="A150" s="21"/>
      <c r="B150" s="21"/>
      <c r="C150" s="21" t="s">
        <v>2692</v>
      </c>
      <c r="D150" s="21" t="s">
        <v>2594</v>
      </c>
      <c r="E150" s="21" t="s">
        <v>2595</v>
      </c>
      <c r="F150" s="21"/>
      <c r="G150" s="21" t="s">
        <v>1062</v>
      </c>
      <c r="H150" s="21" t="s">
        <v>2693</v>
      </c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 t="s">
        <v>30</v>
      </c>
      <c r="AC150" s="21" t="s">
        <v>2602</v>
      </c>
      <c r="AD150" s="21" t="s">
        <v>2597</v>
      </c>
      <c r="AE150" s="50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</row>
    <row r="151" spans="1:85" s="18" customFormat="1" ht="27" outlineLevel="2">
      <c r="A151" s="21"/>
      <c r="B151" s="21"/>
      <c r="C151" s="26" t="s">
        <v>2428</v>
      </c>
      <c r="D151" s="21"/>
      <c r="E151" s="21" t="s">
        <v>2394</v>
      </c>
      <c r="F151" s="21"/>
      <c r="G151" s="21" t="s">
        <v>1062</v>
      </c>
      <c r="H151" s="21" t="s">
        <v>2483</v>
      </c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8">
        <v>15</v>
      </c>
      <c r="AD151" s="10"/>
      <c r="AE151" s="50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</row>
    <row r="152" spans="1:85" s="18" customFormat="1" ht="27" outlineLevel="2">
      <c r="A152" s="21"/>
      <c r="B152" s="21"/>
      <c r="C152" s="26" t="s">
        <v>2343</v>
      </c>
      <c r="D152" s="21"/>
      <c r="E152" s="21" t="s">
        <v>2394</v>
      </c>
      <c r="F152" s="21"/>
      <c r="G152" s="21" t="s">
        <v>1062</v>
      </c>
      <c r="H152" s="21" t="s">
        <v>2374</v>
      </c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8">
        <v>15</v>
      </c>
      <c r="AD152" s="10"/>
      <c r="AE152" s="50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9"/>
      <c r="BQ152" s="39"/>
      <c r="BR152" s="39"/>
      <c r="BS152" s="39"/>
      <c r="BT152" s="39"/>
      <c r="BU152" s="39"/>
      <c r="BV152" s="39"/>
      <c r="BW152" s="39"/>
      <c r="BX152" s="39"/>
      <c r="BY152" s="39"/>
      <c r="BZ152" s="39"/>
      <c r="CA152" s="39"/>
      <c r="CB152" s="39"/>
      <c r="CC152" s="39"/>
      <c r="CD152" s="39"/>
      <c r="CE152" s="39"/>
      <c r="CF152" s="39"/>
      <c r="CG152" s="39"/>
    </row>
    <row r="153" spans="1:85" s="18" customFormat="1" outlineLevel="2">
      <c r="A153" s="10">
        <v>2014</v>
      </c>
      <c r="B153" s="21" t="s">
        <v>1351</v>
      </c>
      <c r="C153" s="26" t="s">
        <v>1352</v>
      </c>
      <c r="D153" s="21" t="s">
        <v>1383</v>
      </c>
      <c r="E153" s="19" t="s">
        <v>2541</v>
      </c>
      <c r="F153" s="10" t="s">
        <v>2542</v>
      </c>
      <c r="G153" s="21" t="s">
        <v>1062</v>
      </c>
      <c r="H153" s="21" t="s">
        <v>2546</v>
      </c>
      <c r="I153" s="21"/>
      <c r="J153" s="21"/>
      <c r="K153" s="21"/>
      <c r="L153" s="10"/>
      <c r="M153" s="10">
        <v>4</v>
      </c>
      <c r="N153" s="21"/>
      <c r="O153" s="21"/>
      <c r="P153" s="21"/>
      <c r="Q153" s="21"/>
      <c r="R153" s="21"/>
      <c r="S153" s="10"/>
      <c r="T153" s="21"/>
      <c r="U153" s="21"/>
      <c r="V153" s="21"/>
      <c r="W153" s="21"/>
      <c r="X153" s="10"/>
      <c r="Y153" s="28">
        <f>IF(M153&lt;25,1,1+(M153-25)/M153)</f>
        <v>1</v>
      </c>
      <c r="Z153" s="10"/>
      <c r="AA153" s="28"/>
      <c r="AB153" s="28"/>
      <c r="AC153" s="28">
        <f>0.3*13*M153</f>
        <v>15.6</v>
      </c>
      <c r="AD153" s="10"/>
      <c r="AE153" s="50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9"/>
      <c r="BQ153" s="39"/>
      <c r="BR153" s="39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39"/>
      <c r="CE153" s="39"/>
      <c r="CF153" s="39"/>
      <c r="CG153" s="39"/>
    </row>
    <row r="154" spans="1:85" s="18" customFormat="1" outlineLevel="2">
      <c r="A154" s="10"/>
      <c r="B154" s="10"/>
      <c r="C154" s="25"/>
      <c r="D154" s="10"/>
      <c r="E154" s="27" t="s">
        <v>2329</v>
      </c>
      <c r="F154" s="10"/>
      <c r="G154" s="21" t="s">
        <v>1062</v>
      </c>
      <c r="H154" s="29" t="s">
        <v>2314</v>
      </c>
      <c r="I154" s="10"/>
      <c r="J154" s="10"/>
      <c r="K154" s="10"/>
      <c r="L154" s="10"/>
      <c r="M154" s="29">
        <v>6</v>
      </c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28"/>
      <c r="Z154" s="10"/>
      <c r="AA154" s="28"/>
      <c r="AB154" s="28"/>
      <c r="AC154" s="28">
        <f>M154*14</f>
        <v>84</v>
      </c>
      <c r="AD154" s="10"/>
      <c r="AE154" s="50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BS154" s="39"/>
      <c r="BT154" s="39"/>
      <c r="BU154" s="39"/>
      <c r="BV154" s="39"/>
      <c r="BW154" s="39"/>
      <c r="BX154" s="39"/>
      <c r="BY154" s="39"/>
      <c r="BZ154" s="39"/>
      <c r="CA154" s="39"/>
      <c r="CB154" s="39"/>
      <c r="CC154" s="39"/>
      <c r="CD154" s="39"/>
      <c r="CE154" s="39"/>
      <c r="CF154" s="39"/>
      <c r="CG154" s="39"/>
    </row>
    <row r="155" spans="1:85" s="18" customFormat="1" outlineLevel="1">
      <c r="A155" s="10"/>
      <c r="B155" s="10"/>
      <c r="C155" s="25"/>
      <c r="D155" s="10"/>
      <c r="E155" s="27"/>
      <c r="F155" s="10"/>
      <c r="G155" s="47" t="s">
        <v>2788</v>
      </c>
      <c r="H155" s="29"/>
      <c r="I155" s="10"/>
      <c r="J155" s="10"/>
      <c r="K155" s="10"/>
      <c r="L155" s="10"/>
      <c r="M155" s="29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28"/>
      <c r="Z155" s="10"/>
      <c r="AA155" s="28"/>
      <c r="AB155" s="28"/>
      <c r="AC155" s="28">
        <f>SUBTOTAL(9,AC148:AC154)</f>
        <v>225.6</v>
      </c>
      <c r="AD155" s="10"/>
      <c r="AE155" s="50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</row>
    <row r="156" spans="1:85" s="18" customFormat="1" outlineLevel="2">
      <c r="A156" s="10">
        <v>2015</v>
      </c>
      <c r="B156" s="21" t="s">
        <v>1141</v>
      </c>
      <c r="C156" s="26" t="s">
        <v>1142</v>
      </c>
      <c r="D156" s="21" t="s">
        <v>1383</v>
      </c>
      <c r="E156" s="21" t="s">
        <v>2286</v>
      </c>
      <c r="F156" s="10">
        <v>3</v>
      </c>
      <c r="G156" s="21" t="s">
        <v>1143</v>
      </c>
      <c r="H156" s="21" t="s">
        <v>1144</v>
      </c>
      <c r="I156" s="21" t="s">
        <v>42</v>
      </c>
      <c r="J156" s="21" t="s">
        <v>25</v>
      </c>
      <c r="K156" s="21" t="s">
        <v>165</v>
      </c>
      <c r="L156" s="10">
        <v>55</v>
      </c>
      <c r="M156" s="10">
        <v>46</v>
      </c>
      <c r="N156" s="21" t="s">
        <v>288</v>
      </c>
      <c r="O156" s="21" t="s">
        <v>1145</v>
      </c>
      <c r="P156" s="21" t="s">
        <v>29</v>
      </c>
      <c r="Q156" s="21" t="s">
        <v>261</v>
      </c>
      <c r="R156" s="21" t="s">
        <v>1146</v>
      </c>
      <c r="S156" s="10">
        <v>1</v>
      </c>
      <c r="T156" s="10">
        <v>48</v>
      </c>
      <c r="U156" s="10">
        <v>48</v>
      </c>
      <c r="V156" s="21" t="s">
        <v>32</v>
      </c>
      <c r="W156" s="21" t="s">
        <v>32</v>
      </c>
      <c r="X156" s="10"/>
      <c r="Y156" s="28">
        <f>IF(M156&lt;25,1,1+(M156-25)/M156)</f>
        <v>1.4565217391304348</v>
      </c>
      <c r="Z156" s="10">
        <v>1</v>
      </c>
      <c r="AA156" s="28">
        <f>U156*Y156*Z156</f>
        <v>69.913043478260875</v>
      </c>
      <c r="AB156" s="28"/>
      <c r="AC156" s="28">
        <f>AA156+AB156</f>
        <v>69.913043478260875</v>
      </c>
      <c r="AD156" s="10"/>
      <c r="AE156" s="50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9"/>
      <c r="BQ156" s="39"/>
      <c r="BR156" s="39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39"/>
      <c r="CE156" s="39"/>
      <c r="CF156" s="39"/>
      <c r="CG156" s="39"/>
    </row>
    <row r="157" spans="1:85" s="18" customFormat="1" outlineLevel="2">
      <c r="A157" s="10">
        <v>2014</v>
      </c>
      <c r="B157" s="21" t="s">
        <v>2162</v>
      </c>
      <c r="C157" s="26" t="s">
        <v>2163</v>
      </c>
      <c r="D157" s="21" t="s">
        <v>1417</v>
      </c>
      <c r="E157" s="21" t="s">
        <v>2296</v>
      </c>
      <c r="F157" s="10">
        <v>2</v>
      </c>
      <c r="G157" s="21" t="s">
        <v>1143</v>
      </c>
      <c r="H157" s="21" t="s">
        <v>1144</v>
      </c>
      <c r="I157" s="21" t="s">
        <v>42</v>
      </c>
      <c r="J157" s="21" t="s">
        <v>25</v>
      </c>
      <c r="K157" s="21" t="s">
        <v>165</v>
      </c>
      <c r="L157" s="10">
        <v>104</v>
      </c>
      <c r="M157" s="10">
        <v>78</v>
      </c>
      <c r="N157" s="21" t="s">
        <v>1566</v>
      </c>
      <c r="O157" s="21" t="s">
        <v>362</v>
      </c>
      <c r="P157" s="21" t="s">
        <v>29</v>
      </c>
      <c r="Q157" s="21" t="s">
        <v>1366</v>
      </c>
      <c r="R157" s="21" t="s">
        <v>2164</v>
      </c>
      <c r="S157" s="10">
        <v>1</v>
      </c>
      <c r="T157" s="10">
        <v>32</v>
      </c>
      <c r="U157" s="10">
        <v>24</v>
      </c>
      <c r="V157" s="21" t="s">
        <v>32</v>
      </c>
      <c r="W157" s="10">
        <v>8</v>
      </c>
      <c r="X157" s="27">
        <v>1</v>
      </c>
      <c r="Y157" s="28">
        <f>IF(M157&lt;25,1,1+(M157-25)/M157)</f>
        <v>1.6794871794871795</v>
      </c>
      <c r="Z157" s="10">
        <v>1</v>
      </c>
      <c r="AA157" s="28">
        <f>U157*Y157*Z157</f>
        <v>40.307692307692307</v>
      </c>
      <c r="AB157" s="28">
        <f>X157*W157*Y157</f>
        <v>13.435897435897436</v>
      </c>
      <c r="AC157" s="28">
        <f>AA157+AB157</f>
        <v>53.743589743589745</v>
      </c>
      <c r="AD157" s="10"/>
      <c r="AE157" s="50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9"/>
      <c r="BQ157" s="39"/>
      <c r="BR157" s="39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39"/>
      <c r="CE157" s="39"/>
      <c r="CF157" s="39"/>
      <c r="CG157" s="39"/>
    </row>
    <row r="158" spans="1:85" s="18" customFormat="1" outlineLevel="2">
      <c r="A158" s="10">
        <v>2014</v>
      </c>
      <c r="B158" s="21" t="s">
        <v>1842</v>
      </c>
      <c r="C158" s="26" t="s">
        <v>1843</v>
      </c>
      <c r="D158" s="21" t="s">
        <v>1417</v>
      </c>
      <c r="E158" s="21" t="s">
        <v>2293</v>
      </c>
      <c r="F158" s="10">
        <v>3</v>
      </c>
      <c r="G158" s="21" t="s">
        <v>1143</v>
      </c>
      <c r="H158" s="21" t="s">
        <v>1144</v>
      </c>
      <c r="I158" s="21" t="s">
        <v>42</v>
      </c>
      <c r="J158" s="21" t="s">
        <v>25</v>
      </c>
      <c r="K158" s="21" t="s">
        <v>165</v>
      </c>
      <c r="L158" s="10">
        <v>104</v>
      </c>
      <c r="M158" s="10">
        <v>40</v>
      </c>
      <c r="N158" s="21" t="s">
        <v>1543</v>
      </c>
      <c r="O158" s="21" t="s">
        <v>366</v>
      </c>
      <c r="P158" s="21" t="s">
        <v>29</v>
      </c>
      <c r="Q158" s="21" t="s">
        <v>1366</v>
      </c>
      <c r="R158" s="21" t="s">
        <v>1844</v>
      </c>
      <c r="S158" s="10">
        <v>1</v>
      </c>
      <c r="T158" s="10">
        <v>48</v>
      </c>
      <c r="U158" s="10">
        <v>28</v>
      </c>
      <c r="V158" s="10">
        <v>20</v>
      </c>
      <c r="W158" s="21" t="s">
        <v>32</v>
      </c>
      <c r="X158" s="10">
        <v>1</v>
      </c>
      <c r="Y158" s="28">
        <f>IF(M158&lt;25,1,1+(M158-25)/M158)</f>
        <v>1.375</v>
      </c>
      <c r="Z158" s="10">
        <v>1</v>
      </c>
      <c r="AA158" s="28">
        <f>U158*Y158*Z158</f>
        <v>38.5</v>
      </c>
      <c r="AB158" s="28">
        <f>X158*V158*Y158</f>
        <v>27.5</v>
      </c>
      <c r="AC158" s="28">
        <f>AA158+AB158</f>
        <v>66</v>
      </c>
      <c r="AD158" s="10"/>
      <c r="AE158" s="50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9"/>
      <c r="BQ158" s="39"/>
      <c r="BR158" s="39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39"/>
      <c r="CE158" s="39"/>
      <c r="CF158" s="39"/>
      <c r="CG158" s="39"/>
    </row>
    <row r="159" spans="1:85" s="18" customFormat="1" outlineLevel="2">
      <c r="A159" s="21"/>
      <c r="B159" s="21"/>
      <c r="C159" s="21" t="s">
        <v>2710</v>
      </c>
      <c r="D159" s="21" t="s">
        <v>2594</v>
      </c>
      <c r="E159" s="21" t="s">
        <v>2595</v>
      </c>
      <c r="F159" s="21"/>
      <c r="G159" s="21" t="s">
        <v>1143</v>
      </c>
      <c r="H159" s="21" t="s">
        <v>2711</v>
      </c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 t="s">
        <v>30</v>
      </c>
      <c r="AC159" s="21" t="s">
        <v>2602</v>
      </c>
      <c r="AD159" s="21" t="s">
        <v>2597</v>
      </c>
      <c r="AE159" s="50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9"/>
      <c r="BQ159" s="39"/>
      <c r="BR159" s="39"/>
      <c r="BS159" s="39"/>
      <c r="BT159" s="39"/>
      <c r="BU159" s="39"/>
      <c r="BV159" s="39"/>
      <c r="BW159" s="39"/>
      <c r="BX159" s="39"/>
      <c r="BY159" s="39"/>
      <c r="BZ159" s="39"/>
      <c r="CA159" s="39"/>
      <c r="CB159" s="39"/>
      <c r="CC159" s="39"/>
      <c r="CD159" s="39"/>
      <c r="CE159" s="39"/>
      <c r="CF159" s="39"/>
      <c r="CG159" s="39"/>
    </row>
    <row r="160" spans="1:85" s="18" customFormat="1" outlineLevel="2">
      <c r="A160" s="10"/>
      <c r="B160" s="10"/>
      <c r="C160" s="25"/>
      <c r="D160" s="10"/>
      <c r="E160" s="27" t="s">
        <v>2329</v>
      </c>
      <c r="F160" s="10"/>
      <c r="G160" s="21" t="s">
        <v>1143</v>
      </c>
      <c r="H160" s="29" t="s">
        <v>1144</v>
      </c>
      <c r="I160" s="10"/>
      <c r="J160" s="10"/>
      <c r="K160" s="10"/>
      <c r="L160" s="10"/>
      <c r="M160" s="29">
        <v>7</v>
      </c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28"/>
      <c r="Z160" s="10"/>
      <c r="AA160" s="28"/>
      <c r="AB160" s="28"/>
      <c r="AC160" s="28">
        <f>M160*14</f>
        <v>98</v>
      </c>
      <c r="AD160" s="10"/>
      <c r="AE160" s="50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9"/>
      <c r="BQ160" s="39"/>
      <c r="BR160" s="39"/>
      <c r="BS160" s="39"/>
      <c r="BT160" s="39"/>
      <c r="BU160" s="39"/>
      <c r="BV160" s="39"/>
      <c r="BW160" s="39"/>
      <c r="BX160" s="39"/>
      <c r="BY160" s="39"/>
      <c r="BZ160" s="39"/>
      <c r="CA160" s="39"/>
      <c r="CB160" s="39"/>
      <c r="CC160" s="39"/>
      <c r="CD160" s="39"/>
      <c r="CE160" s="39"/>
      <c r="CF160" s="39"/>
      <c r="CG160" s="39"/>
    </row>
    <row r="161" spans="1:85" s="18" customFormat="1" outlineLevel="1">
      <c r="A161" s="10"/>
      <c r="B161" s="10"/>
      <c r="C161" s="25"/>
      <c r="D161" s="10"/>
      <c r="E161" s="27"/>
      <c r="F161" s="10"/>
      <c r="G161" s="47" t="s">
        <v>2789</v>
      </c>
      <c r="H161" s="29"/>
      <c r="I161" s="10"/>
      <c r="J161" s="10"/>
      <c r="K161" s="10"/>
      <c r="L161" s="10"/>
      <c r="M161" s="29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28"/>
      <c r="Z161" s="10"/>
      <c r="AA161" s="28"/>
      <c r="AB161" s="28"/>
      <c r="AC161" s="28">
        <f>SUBTOTAL(9,AC156:AC160)</f>
        <v>287.6566332218506</v>
      </c>
      <c r="AD161" s="10"/>
      <c r="AE161" s="50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9"/>
      <c r="BQ161" s="39"/>
      <c r="BR161" s="39"/>
      <c r="BS161" s="39"/>
      <c r="BT161" s="39"/>
      <c r="BU161" s="39"/>
      <c r="BV161" s="39"/>
      <c r="BW161" s="39"/>
      <c r="BX161" s="39"/>
      <c r="BY161" s="39"/>
      <c r="BZ161" s="39"/>
      <c r="CA161" s="39"/>
      <c r="CB161" s="39"/>
      <c r="CC161" s="39"/>
      <c r="CD161" s="39"/>
      <c r="CE161" s="39"/>
      <c r="CF161" s="39"/>
      <c r="CG161" s="39"/>
    </row>
    <row r="162" spans="1:85" s="18" customFormat="1" outlineLevel="2">
      <c r="A162" s="10">
        <v>2014</v>
      </c>
      <c r="B162" s="21" t="s">
        <v>1531</v>
      </c>
      <c r="C162" s="26" t="s">
        <v>1532</v>
      </c>
      <c r="D162" s="21" t="s">
        <v>1417</v>
      </c>
      <c r="E162" s="21" t="s">
        <v>2281</v>
      </c>
      <c r="F162" s="10">
        <v>2</v>
      </c>
      <c r="G162" s="21" t="s">
        <v>538</v>
      </c>
      <c r="H162" s="21" t="s">
        <v>539</v>
      </c>
      <c r="I162" s="21" t="s">
        <v>42</v>
      </c>
      <c r="J162" s="21" t="s">
        <v>25</v>
      </c>
      <c r="K162" s="21" t="s">
        <v>46</v>
      </c>
      <c r="L162" s="10">
        <v>20</v>
      </c>
      <c r="M162" s="10">
        <v>34</v>
      </c>
      <c r="N162" s="21" t="s">
        <v>1533</v>
      </c>
      <c r="O162" s="21" t="s">
        <v>460</v>
      </c>
      <c r="P162" s="21" t="s">
        <v>29</v>
      </c>
      <c r="Q162" s="21" t="s">
        <v>1358</v>
      </c>
      <c r="R162" s="21" t="s">
        <v>1750</v>
      </c>
      <c r="S162" s="10">
        <v>1</v>
      </c>
      <c r="T162" s="10">
        <v>32</v>
      </c>
      <c r="U162" s="10">
        <v>32</v>
      </c>
      <c r="V162" s="21" t="s">
        <v>32</v>
      </c>
      <c r="W162" s="21" t="s">
        <v>32</v>
      </c>
      <c r="X162" s="10"/>
      <c r="Y162" s="28">
        <f>IF(M162&lt;25,1,1+(M162-25)/M162)</f>
        <v>1.2647058823529411</v>
      </c>
      <c r="Z162" s="10">
        <v>1</v>
      </c>
      <c r="AA162" s="28">
        <f>U162*Y162*Z162</f>
        <v>40.470588235294116</v>
      </c>
      <c r="AB162" s="28"/>
      <c r="AC162" s="28">
        <f>AA162+AB162</f>
        <v>40.470588235294116</v>
      </c>
      <c r="AD162" s="10"/>
      <c r="AE162" s="50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9"/>
      <c r="BQ162" s="39"/>
      <c r="BR162" s="39"/>
      <c r="BS162" s="39"/>
      <c r="BT162" s="39"/>
      <c r="BU162" s="39"/>
      <c r="BV162" s="39"/>
      <c r="BW162" s="39"/>
      <c r="BX162" s="39"/>
      <c r="BY162" s="39"/>
      <c r="BZ162" s="39"/>
      <c r="CA162" s="39"/>
      <c r="CB162" s="39"/>
      <c r="CC162" s="39"/>
      <c r="CD162" s="39"/>
      <c r="CE162" s="39"/>
      <c r="CF162" s="39"/>
      <c r="CG162" s="39"/>
    </row>
    <row r="163" spans="1:85" s="18" customFormat="1" outlineLevel="2">
      <c r="A163" s="10">
        <v>2016</v>
      </c>
      <c r="B163" s="21" t="s">
        <v>536</v>
      </c>
      <c r="C163" s="26" t="s">
        <v>537</v>
      </c>
      <c r="D163" s="21" t="s">
        <v>1383</v>
      </c>
      <c r="E163" s="21" t="s">
        <v>2287</v>
      </c>
      <c r="F163" s="10">
        <v>4</v>
      </c>
      <c r="G163" s="21" t="s">
        <v>538</v>
      </c>
      <c r="H163" s="21" t="s">
        <v>539</v>
      </c>
      <c r="I163" s="21" t="s">
        <v>42</v>
      </c>
      <c r="J163" s="21" t="s">
        <v>25</v>
      </c>
      <c r="K163" s="21" t="s">
        <v>46</v>
      </c>
      <c r="L163" s="10">
        <v>35</v>
      </c>
      <c r="M163" s="10">
        <v>33</v>
      </c>
      <c r="N163" s="21" t="s">
        <v>540</v>
      </c>
      <c r="O163" s="21" t="s">
        <v>541</v>
      </c>
      <c r="P163" s="21" t="s">
        <v>29</v>
      </c>
      <c r="Q163" s="21" t="s">
        <v>193</v>
      </c>
      <c r="R163" s="21" t="s">
        <v>542</v>
      </c>
      <c r="S163" s="10">
        <v>1</v>
      </c>
      <c r="T163" s="10">
        <v>64</v>
      </c>
      <c r="U163" s="10">
        <v>64</v>
      </c>
      <c r="V163" s="21" t="s">
        <v>32</v>
      </c>
      <c r="W163" s="21" t="s">
        <v>32</v>
      </c>
      <c r="X163" s="10"/>
      <c r="Y163" s="28">
        <f>IF(M163&lt;25,1,1+(M163-25)/M163)</f>
        <v>1.2424242424242424</v>
      </c>
      <c r="Z163" s="10">
        <v>2</v>
      </c>
      <c r="AA163" s="28">
        <f>U163*Y163*Z163</f>
        <v>159.03030303030303</v>
      </c>
      <c r="AB163" s="28"/>
      <c r="AC163" s="28">
        <f>AA163+AB163</f>
        <v>159.03030303030303</v>
      </c>
      <c r="AD163" s="10"/>
      <c r="AE163" s="50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</row>
    <row r="164" spans="1:85" s="18" customFormat="1" outlineLevel="2">
      <c r="A164" s="10"/>
      <c r="B164" s="10"/>
      <c r="C164" s="25"/>
      <c r="D164" s="10"/>
      <c r="E164" s="27" t="s">
        <v>2329</v>
      </c>
      <c r="F164" s="10"/>
      <c r="G164" s="21" t="s">
        <v>538</v>
      </c>
      <c r="H164" s="29" t="s">
        <v>539</v>
      </c>
      <c r="I164" s="10"/>
      <c r="J164" s="10"/>
      <c r="K164" s="10"/>
      <c r="L164" s="10"/>
      <c r="M164" s="29">
        <v>4</v>
      </c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28"/>
      <c r="Z164" s="10"/>
      <c r="AA164" s="28"/>
      <c r="AB164" s="28"/>
      <c r="AC164" s="28">
        <f>M164*14</f>
        <v>56</v>
      </c>
      <c r="AD164" s="10"/>
      <c r="AE164" s="50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9"/>
      <c r="BQ164" s="39"/>
      <c r="BR164" s="39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39"/>
      <c r="CE164" s="39"/>
      <c r="CF164" s="39"/>
      <c r="CG164" s="39"/>
    </row>
    <row r="165" spans="1:85" s="18" customFormat="1" outlineLevel="1">
      <c r="A165" s="10"/>
      <c r="B165" s="10"/>
      <c r="C165" s="25"/>
      <c r="D165" s="10"/>
      <c r="E165" s="27"/>
      <c r="F165" s="10"/>
      <c r="G165" s="47" t="s">
        <v>2790</v>
      </c>
      <c r="H165" s="29"/>
      <c r="I165" s="10"/>
      <c r="J165" s="10"/>
      <c r="K165" s="10"/>
      <c r="L165" s="10"/>
      <c r="M165" s="29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28"/>
      <c r="Z165" s="10"/>
      <c r="AA165" s="28"/>
      <c r="AB165" s="28"/>
      <c r="AC165" s="28">
        <f>SUBTOTAL(9,AC162:AC164)</f>
        <v>255.50089126559715</v>
      </c>
      <c r="AD165" s="10"/>
      <c r="AE165" s="50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</row>
    <row r="166" spans="1:85" s="18" customFormat="1" outlineLevel="2">
      <c r="A166" s="10">
        <v>2015</v>
      </c>
      <c r="B166" s="21" t="s">
        <v>798</v>
      </c>
      <c r="C166" s="26" t="s">
        <v>799</v>
      </c>
      <c r="D166" s="21" t="s">
        <v>1383</v>
      </c>
      <c r="E166" s="21" t="s">
        <v>2286</v>
      </c>
      <c r="F166" s="10">
        <v>3</v>
      </c>
      <c r="G166" s="21" t="s">
        <v>803</v>
      </c>
      <c r="H166" s="21" t="s">
        <v>804</v>
      </c>
      <c r="I166" s="21" t="s">
        <v>42</v>
      </c>
      <c r="J166" s="21" t="s">
        <v>25</v>
      </c>
      <c r="K166" s="21" t="s">
        <v>26</v>
      </c>
      <c r="L166" s="10">
        <v>20</v>
      </c>
      <c r="M166" s="10">
        <v>26</v>
      </c>
      <c r="N166" s="21" t="s">
        <v>304</v>
      </c>
      <c r="O166" s="21" t="s">
        <v>247</v>
      </c>
      <c r="P166" s="21" t="s">
        <v>29</v>
      </c>
      <c r="Q166" s="21" t="s">
        <v>234</v>
      </c>
      <c r="R166" s="21" t="s">
        <v>805</v>
      </c>
      <c r="S166" s="10">
        <v>1</v>
      </c>
      <c r="T166" s="10">
        <v>48</v>
      </c>
      <c r="U166" s="10">
        <v>48</v>
      </c>
      <c r="V166" s="21" t="s">
        <v>32</v>
      </c>
      <c r="W166" s="21" t="s">
        <v>32</v>
      </c>
      <c r="X166" s="10"/>
      <c r="Y166" s="28">
        <f>IF(M166&lt;25,1,1+(M166-25)/M166)</f>
        <v>1.0384615384615385</v>
      </c>
      <c r="Z166" s="10">
        <v>1</v>
      </c>
      <c r="AA166" s="28">
        <f>U166*Y166*Z166</f>
        <v>49.846153846153854</v>
      </c>
      <c r="AB166" s="28"/>
      <c r="AC166" s="28">
        <f>AA166+AB166</f>
        <v>49.846153846153854</v>
      </c>
      <c r="AD166" s="10"/>
      <c r="AE166" s="50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9"/>
      <c r="BQ166" s="39"/>
      <c r="BR166" s="39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39"/>
      <c r="CE166" s="39"/>
      <c r="CF166" s="39"/>
      <c r="CG166" s="39"/>
    </row>
    <row r="167" spans="1:85" s="18" customFormat="1" outlineLevel="2">
      <c r="A167" s="10">
        <v>2014</v>
      </c>
      <c r="B167" s="21" t="s">
        <v>1465</v>
      </c>
      <c r="C167" s="26" t="s">
        <v>1466</v>
      </c>
      <c r="D167" s="21" t="s">
        <v>1417</v>
      </c>
      <c r="E167" s="21" t="s">
        <v>2293</v>
      </c>
      <c r="F167" s="10">
        <v>2</v>
      </c>
      <c r="G167" s="21" t="s">
        <v>803</v>
      </c>
      <c r="H167" s="21" t="s">
        <v>804</v>
      </c>
      <c r="I167" s="21" t="s">
        <v>42</v>
      </c>
      <c r="J167" s="21" t="s">
        <v>25</v>
      </c>
      <c r="K167" s="21" t="s">
        <v>26</v>
      </c>
      <c r="L167" s="10">
        <v>29</v>
      </c>
      <c r="M167" s="10">
        <v>30</v>
      </c>
      <c r="N167" s="21" t="s">
        <v>1443</v>
      </c>
      <c r="O167" s="21" t="s">
        <v>426</v>
      </c>
      <c r="P167" s="21" t="s">
        <v>29</v>
      </c>
      <c r="Q167" s="21" t="s">
        <v>1362</v>
      </c>
      <c r="R167" s="21" t="s">
        <v>1659</v>
      </c>
      <c r="S167" s="10">
        <v>1</v>
      </c>
      <c r="T167" s="10">
        <v>32</v>
      </c>
      <c r="U167" s="10">
        <v>28</v>
      </c>
      <c r="V167" s="10">
        <v>4</v>
      </c>
      <c r="W167" s="21" t="s">
        <v>32</v>
      </c>
      <c r="X167" s="10">
        <v>1</v>
      </c>
      <c r="Y167" s="28">
        <f>IF(M167&lt;25,1,1+(M167-25)/M167)</f>
        <v>1.1666666666666667</v>
      </c>
      <c r="Z167" s="10">
        <v>1</v>
      </c>
      <c r="AA167" s="28">
        <f>U167*Y167*Z167</f>
        <v>32.666666666666671</v>
      </c>
      <c r="AB167" s="28">
        <f>X167*V167*Y167</f>
        <v>4.666666666666667</v>
      </c>
      <c r="AC167" s="28">
        <f>AA167+AB167</f>
        <v>37.333333333333336</v>
      </c>
      <c r="AD167" s="10"/>
      <c r="AE167" s="50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9"/>
      <c r="BQ167" s="39"/>
      <c r="BR167" s="39"/>
      <c r="BS167" s="39"/>
      <c r="BT167" s="39"/>
      <c r="BU167" s="39"/>
      <c r="BV167" s="39"/>
      <c r="BW167" s="39"/>
      <c r="BX167" s="39"/>
      <c r="BY167" s="39"/>
      <c r="BZ167" s="39"/>
      <c r="CA167" s="39"/>
      <c r="CB167" s="39"/>
      <c r="CC167" s="39"/>
      <c r="CD167" s="39"/>
      <c r="CE167" s="39"/>
      <c r="CF167" s="39"/>
      <c r="CG167" s="39"/>
    </row>
    <row r="168" spans="1:85" s="18" customFormat="1" outlineLevel="2">
      <c r="A168" s="21"/>
      <c r="B168" s="21"/>
      <c r="C168" s="21" t="s">
        <v>2724</v>
      </c>
      <c r="D168" s="21" t="s">
        <v>2594</v>
      </c>
      <c r="E168" s="21" t="s">
        <v>2595</v>
      </c>
      <c r="F168" s="21"/>
      <c r="G168" s="21" t="s">
        <v>803</v>
      </c>
      <c r="H168" s="21" t="s">
        <v>2726</v>
      </c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 t="s">
        <v>30</v>
      </c>
      <c r="AC168" s="21" t="s">
        <v>2602</v>
      </c>
      <c r="AD168" s="21" t="s">
        <v>2597</v>
      </c>
      <c r="AE168" s="50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9"/>
      <c r="BQ168" s="39"/>
      <c r="BR168" s="39"/>
      <c r="BS168" s="39"/>
      <c r="BT168" s="39"/>
      <c r="BU168" s="39"/>
      <c r="BV168" s="39"/>
      <c r="BW168" s="39"/>
      <c r="BX168" s="39"/>
      <c r="BY168" s="39"/>
      <c r="BZ168" s="39"/>
      <c r="CA168" s="39"/>
      <c r="CB168" s="39"/>
      <c r="CC168" s="39"/>
      <c r="CD168" s="39"/>
      <c r="CE168" s="39"/>
      <c r="CF168" s="39"/>
      <c r="CG168" s="39"/>
    </row>
    <row r="169" spans="1:85" s="18" customFormat="1" outlineLevel="2">
      <c r="A169" s="10"/>
      <c r="B169" s="10"/>
      <c r="C169" s="25"/>
      <c r="D169" s="10"/>
      <c r="E169" s="27" t="s">
        <v>2329</v>
      </c>
      <c r="F169" s="10"/>
      <c r="G169" s="21" t="s">
        <v>803</v>
      </c>
      <c r="H169" s="29" t="s">
        <v>804</v>
      </c>
      <c r="I169" s="10"/>
      <c r="J169" s="10"/>
      <c r="K169" s="10"/>
      <c r="L169" s="10"/>
      <c r="M169" s="29">
        <v>6</v>
      </c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28"/>
      <c r="Z169" s="10"/>
      <c r="AA169" s="28"/>
      <c r="AB169" s="28"/>
      <c r="AC169" s="28">
        <f>M169*14</f>
        <v>84</v>
      </c>
      <c r="AD169" s="10"/>
      <c r="AE169" s="50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9"/>
      <c r="BQ169" s="39"/>
      <c r="BR169" s="39"/>
      <c r="BS169" s="39"/>
      <c r="BT169" s="39"/>
      <c r="BU169" s="39"/>
      <c r="BV169" s="39"/>
      <c r="BW169" s="39"/>
      <c r="BX169" s="39"/>
      <c r="BY169" s="39"/>
      <c r="BZ169" s="39"/>
      <c r="CA169" s="39"/>
      <c r="CB169" s="39"/>
      <c r="CC169" s="39"/>
      <c r="CD169" s="39"/>
      <c r="CE169" s="39"/>
      <c r="CF169" s="39"/>
      <c r="CG169" s="39"/>
    </row>
    <row r="170" spans="1:85" s="18" customFormat="1" ht="27" outlineLevel="2">
      <c r="A170" s="21"/>
      <c r="B170" s="21"/>
      <c r="C170" s="26" t="s">
        <v>2395</v>
      </c>
      <c r="D170" s="21"/>
      <c r="E170" s="21" t="s">
        <v>2394</v>
      </c>
      <c r="F170" s="21"/>
      <c r="G170" s="21" t="s">
        <v>803</v>
      </c>
      <c r="H170" s="21" t="s">
        <v>2460</v>
      </c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8">
        <v>15</v>
      </c>
      <c r="AD170" s="10"/>
      <c r="AE170" s="50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9"/>
      <c r="BQ170" s="39"/>
      <c r="BR170" s="39"/>
      <c r="BS170" s="39"/>
      <c r="BT170" s="39"/>
      <c r="BU170" s="39"/>
      <c r="BV170" s="39"/>
      <c r="BW170" s="39"/>
      <c r="BX170" s="39"/>
      <c r="BY170" s="39"/>
      <c r="BZ170" s="39"/>
      <c r="CA170" s="39"/>
      <c r="CB170" s="39"/>
      <c r="CC170" s="39"/>
      <c r="CD170" s="39"/>
      <c r="CE170" s="39"/>
      <c r="CF170" s="39"/>
      <c r="CG170" s="39"/>
    </row>
    <row r="171" spans="1:85" s="18" customFormat="1" outlineLevel="1">
      <c r="A171" s="21"/>
      <c r="B171" s="21"/>
      <c r="C171" s="26"/>
      <c r="D171" s="21"/>
      <c r="E171" s="21"/>
      <c r="F171" s="21"/>
      <c r="G171" s="47" t="s">
        <v>2791</v>
      </c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8">
        <f>SUBTOTAL(9,AC166:AC170)</f>
        <v>186.17948717948718</v>
      </c>
      <c r="AD171" s="10"/>
      <c r="AE171" s="50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</row>
    <row r="172" spans="1:85" s="18" customFormat="1" outlineLevel="2">
      <c r="A172" s="10">
        <v>2014</v>
      </c>
      <c r="B172" s="21" t="s">
        <v>229</v>
      </c>
      <c r="C172" s="26" t="s">
        <v>230</v>
      </c>
      <c r="D172" s="21" t="s">
        <v>1417</v>
      </c>
      <c r="E172" s="19" t="s">
        <v>2295</v>
      </c>
      <c r="F172" s="10">
        <v>3</v>
      </c>
      <c r="G172" s="21" t="s">
        <v>231</v>
      </c>
      <c r="H172" s="21" t="s">
        <v>232</v>
      </c>
      <c r="I172" s="21" t="s">
        <v>164</v>
      </c>
      <c r="J172" s="21" t="s">
        <v>25</v>
      </c>
      <c r="K172" s="21" t="s">
        <v>46</v>
      </c>
      <c r="L172" s="10">
        <v>68</v>
      </c>
      <c r="M172" s="10">
        <v>32</v>
      </c>
      <c r="N172" s="21" t="s">
        <v>1429</v>
      </c>
      <c r="O172" s="21" t="s">
        <v>1706</v>
      </c>
      <c r="P172" s="21" t="s">
        <v>29</v>
      </c>
      <c r="Q172" s="21" t="s">
        <v>1707</v>
      </c>
      <c r="R172" s="21" t="s">
        <v>1708</v>
      </c>
      <c r="S172" s="10">
        <v>1</v>
      </c>
      <c r="T172" s="10">
        <v>48</v>
      </c>
      <c r="U172" s="10">
        <v>32</v>
      </c>
      <c r="V172" s="21" t="s">
        <v>32</v>
      </c>
      <c r="W172" s="10">
        <v>16</v>
      </c>
      <c r="X172" s="27">
        <v>1</v>
      </c>
      <c r="Y172" s="28">
        <f>IF(M172&lt;25,1,1+(M172-25)/M172)</f>
        <v>1.21875</v>
      </c>
      <c r="Z172" s="10">
        <v>1</v>
      </c>
      <c r="AA172" s="28">
        <f>U172*Y172*Z172</f>
        <v>39</v>
      </c>
      <c r="AB172" s="28">
        <f>X172*W172*Y172</f>
        <v>19.5</v>
      </c>
      <c r="AC172" s="28">
        <f>AA172+AB172</f>
        <v>58.5</v>
      </c>
      <c r="AD172" s="10"/>
      <c r="AE172" s="50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9"/>
      <c r="BQ172" s="39"/>
      <c r="BR172" s="39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39"/>
      <c r="CE172" s="39"/>
      <c r="CF172" s="39"/>
      <c r="CG172" s="39"/>
    </row>
    <row r="173" spans="1:85" s="18" customFormat="1" outlineLevel="2">
      <c r="A173" s="10">
        <v>2015</v>
      </c>
      <c r="B173" s="21" t="s">
        <v>229</v>
      </c>
      <c r="C173" s="26" t="s">
        <v>230</v>
      </c>
      <c r="D173" s="21" t="s">
        <v>1383</v>
      </c>
      <c r="E173" s="19" t="s">
        <v>2295</v>
      </c>
      <c r="F173" s="10">
        <v>3</v>
      </c>
      <c r="G173" s="21" t="s">
        <v>231</v>
      </c>
      <c r="H173" s="21" t="s">
        <v>232</v>
      </c>
      <c r="I173" s="21" t="s">
        <v>164</v>
      </c>
      <c r="J173" s="21" t="s">
        <v>25</v>
      </c>
      <c r="K173" s="21" t="s">
        <v>46</v>
      </c>
      <c r="L173" s="10">
        <v>37</v>
      </c>
      <c r="M173" s="10">
        <v>33</v>
      </c>
      <c r="N173" s="21" t="s">
        <v>47</v>
      </c>
      <c r="O173" s="21" t="s">
        <v>233</v>
      </c>
      <c r="P173" s="21" t="s">
        <v>29</v>
      </c>
      <c r="Q173" s="21" t="s">
        <v>234</v>
      </c>
      <c r="R173" s="21" t="s">
        <v>235</v>
      </c>
      <c r="S173" s="10">
        <v>1</v>
      </c>
      <c r="T173" s="10">
        <v>48</v>
      </c>
      <c r="U173" s="10">
        <v>32</v>
      </c>
      <c r="V173" s="21" t="s">
        <v>32</v>
      </c>
      <c r="W173" s="10">
        <v>16</v>
      </c>
      <c r="X173" s="27">
        <v>1</v>
      </c>
      <c r="Y173" s="28">
        <f>IF(M173&lt;25,1,1+(M173-25)/M173)</f>
        <v>1.2424242424242424</v>
      </c>
      <c r="Z173" s="10">
        <v>1</v>
      </c>
      <c r="AA173" s="28">
        <f>U173*Y173*Z173</f>
        <v>39.757575757575758</v>
      </c>
      <c r="AB173" s="28">
        <f>X173*W173*Y173</f>
        <v>19.878787878787879</v>
      </c>
      <c r="AC173" s="28">
        <f>AA173+AB173</f>
        <v>59.63636363636364</v>
      </c>
      <c r="AD173" s="10"/>
      <c r="AE173" s="50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9"/>
      <c r="BQ173" s="39"/>
      <c r="BR173" s="39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39"/>
      <c r="CE173" s="39"/>
      <c r="CF173" s="39"/>
      <c r="CG173" s="39"/>
    </row>
    <row r="174" spans="1:85" s="18" customFormat="1" outlineLevel="2">
      <c r="A174" s="21"/>
      <c r="B174" s="21"/>
      <c r="C174" s="21" t="s">
        <v>2666</v>
      </c>
      <c r="D174" s="21" t="s">
        <v>2594</v>
      </c>
      <c r="E174" s="21" t="s">
        <v>2595</v>
      </c>
      <c r="F174" s="21"/>
      <c r="G174" s="21" t="s">
        <v>231</v>
      </c>
      <c r="H174" s="21" t="s">
        <v>2667</v>
      </c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 t="s">
        <v>30</v>
      </c>
      <c r="AC174" s="21" t="s">
        <v>2602</v>
      </c>
      <c r="AD174" s="21" t="s">
        <v>2597</v>
      </c>
      <c r="AE174" s="50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  <c r="BS174" s="39"/>
      <c r="BT174" s="39"/>
      <c r="BU174" s="39"/>
      <c r="BV174" s="39"/>
      <c r="BW174" s="39"/>
      <c r="BX174" s="39"/>
      <c r="BY174" s="39"/>
      <c r="BZ174" s="39"/>
      <c r="CA174" s="39"/>
      <c r="CB174" s="39"/>
      <c r="CC174" s="39"/>
      <c r="CD174" s="39"/>
      <c r="CE174" s="39"/>
      <c r="CF174" s="39"/>
      <c r="CG174" s="39"/>
    </row>
    <row r="175" spans="1:85" s="18" customFormat="1" outlineLevel="2">
      <c r="A175" s="10"/>
      <c r="B175" s="10"/>
      <c r="C175" s="25"/>
      <c r="D175" s="10"/>
      <c r="E175" s="27" t="s">
        <v>2329</v>
      </c>
      <c r="F175" s="10"/>
      <c r="G175" s="21" t="s">
        <v>231</v>
      </c>
      <c r="H175" s="29" t="s">
        <v>232</v>
      </c>
      <c r="I175" s="10"/>
      <c r="J175" s="10"/>
      <c r="K175" s="10"/>
      <c r="L175" s="10"/>
      <c r="M175" s="29">
        <v>8</v>
      </c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28"/>
      <c r="Z175" s="10"/>
      <c r="AA175" s="28"/>
      <c r="AB175" s="28"/>
      <c r="AC175" s="28">
        <f>M175*14</f>
        <v>112</v>
      </c>
      <c r="AD175" s="10"/>
      <c r="AE175" s="50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9"/>
      <c r="BQ175" s="39"/>
      <c r="BR175" s="39"/>
      <c r="BS175" s="39"/>
      <c r="BT175" s="39"/>
      <c r="BU175" s="39"/>
      <c r="BV175" s="39"/>
      <c r="BW175" s="39"/>
      <c r="BX175" s="39"/>
      <c r="BY175" s="39"/>
      <c r="BZ175" s="39"/>
      <c r="CA175" s="39"/>
      <c r="CB175" s="39"/>
      <c r="CC175" s="39"/>
      <c r="CD175" s="39"/>
      <c r="CE175" s="39"/>
      <c r="CF175" s="39"/>
      <c r="CG175" s="39"/>
    </row>
    <row r="176" spans="1:85" s="18" customFormat="1" outlineLevel="2">
      <c r="A176" s="21"/>
      <c r="B176" s="21"/>
      <c r="C176" s="26" t="s">
        <v>2398</v>
      </c>
      <c r="D176" s="21"/>
      <c r="E176" s="21" t="s">
        <v>2394</v>
      </c>
      <c r="F176" s="21"/>
      <c r="G176" s="21" t="s">
        <v>231</v>
      </c>
      <c r="H176" s="21" t="s">
        <v>2463</v>
      </c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8">
        <v>15</v>
      </c>
      <c r="AD176" s="10"/>
      <c r="AE176" s="50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9"/>
      <c r="BQ176" s="39"/>
      <c r="BR176" s="39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39"/>
      <c r="CE176" s="39"/>
      <c r="CF176" s="39"/>
      <c r="CG176" s="39"/>
    </row>
    <row r="177" spans="1:85" s="18" customFormat="1" outlineLevel="1">
      <c r="A177" s="21"/>
      <c r="B177" s="21"/>
      <c r="C177" s="26"/>
      <c r="D177" s="21"/>
      <c r="E177" s="21"/>
      <c r="F177" s="21"/>
      <c r="G177" s="47" t="s">
        <v>2792</v>
      </c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8">
        <f>SUBTOTAL(9,AC172:AC176)</f>
        <v>245.13636363636363</v>
      </c>
      <c r="AD177" s="10"/>
      <c r="AE177" s="50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9"/>
      <c r="BQ177" s="39"/>
      <c r="BR177" s="39"/>
      <c r="BS177" s="39"/>
      <c r="BT177" s="39"/>
      <c r="BU177" s="39"/>
      <c r="BV177" s="39"/>
      <c r="BW177" s="39"/>
      <c r="BX177" s="39"/>
      <c r="BY177" s="39"/>
      <c r="BZ177" s="39"/>
      <c r="CA177" s="39"/>
      <c r="CB177" s="39"/>
      <c r="CC177" s="39"/>
      <c r="CD177" s="39"/>
      <c r="CE177" s="39"/>
      <c r="CF177" s="39"/>
      <c r="CG177" s="39"/>
    </row>
    <row r="178" spans="1:85" s="18" customFormat="1" outlineLevel="2">
      <c r="A178" s="10">
        <v>2015</v>
      </c>
      <c r="B178" s="21" t="s">
        <v>1081</v>
      </c>
      <c r="C178" s="26" t="s">
        <v>1082</v>
      </c>
      <c r="D178" s="21" t="s">
        <v>1383</v>
      </c>
      <c r="E178" s="21" t="s">
        <v>2286</v>
      </c>
      <c r="F178" s="10">
        <v>3</v>
      </c>
      <c r="G178" s="21" t="s">
        <v>1083</v>
      </c>
      <c r="H178" s="21" t="s">
        <v>1084</v>
      </c>
      <c r="I178" s="21" t="s">
        <v>24</v>
      </c>
      <c r="J178" s="21" t="s">
        <v>25</v>
      </c>
      <c r="K178" s="21" t="s">
        <v>26</v>
      </c>
      <c r="L178" s="10">
        <v>23</v>
      </c>
      <c r="M178" s="10">
        <v>28</v>
      </c>
      <c r="N178" s="21" t="s">
        <v>560</v>
      </c>
      <c r="O178" s="21" t="s">
        <v>1085</v>
      </c>
      <c r="P178" s="21" t="s">
        <v>29</v>
      </c>
      <c r="Q178" s="21" t="s">
        <v>83</v>
      </c>
      <c r="R178" s="21" t="s">
        <v>1086</v>
      </c>
      <c r="S178" s="10">
        <v>1</v>
      </c>
      <c r="T178" s="10">
        <v>48</v>
      </c>
      <c r="U178" s="10">
        <v>48</v>
      </c>
      <c r="V178" s="21" t="s">
        <v>32</v>
      </c>
      <c r="W178" s="21" t="s">
        <v>32</v>
      </c>
      <c r="X178" s="10"/>
      <c r="Y178" s="28">
        <f>IF(M178&lt;25,1,1+(M178-25)/M178)</f>
        <v>1.1071428571428572</v>
      </c>
      <c r="Z178" s="10">
        <v>1</v>
      </c>
      <c r="AA178" s="28">
        <f>U178*Y178*Z178</f>
        <v>53.142857142857146</v>
      </c>
      <c r="AB178" s="28"/>
      <c r="AC178" s="28">
        <f>AA178+AB178</f>
        <v>53.142857142857146</v>
      </c>
      <c r="AD178" s="10"/>
      <c r="AE178" s="50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9"/>
      <c r="BQ178" s="39"/>
      <c r="BR178" s="39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39"/>
      <c r="CE178" s="39"/>
      <c r="CF178" s="39"/>
      <c r="CG178" s="39"/>
    </row>
    <row r="179" spans="1:85" s="18" customFormat="1" outlineLevel="2">
      <c r="A179" s="21"/>
      <c r="B179" s="21"/>
      <c r="C179" s="21" t="s">
        <v>2643</v>
      </c>
      <c r="D179" s="21" t="s">
        <v>2594</v>
      </c>
      <c r="E179" s="21" t="s">
        <v>2595</v>
      </c>
      <c r="F179" s="21"/>
      <c r="G179" s="21" t="s">
        <v>1083</v>
      </c>
      <c r="H179" s="21" t="s">
        <v>2644</v>
      </c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 t="s">
        <v>30</v>
      </c>
      <c r="AC179" s="21" t="s">
        <v>2602</v>
      </c>
      <c r="AD179" s="21" t="s">
        <v>2597</v>
      </c>
      <c r="AE179" s="50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39"/>
      <c r="CE179" s="39"/>
      <c r="CF179" s="39"/>
      <c r="CG179" s="39"/>
    </row>
    <row r="180" spans="1:85" s="18" customFormat="1" outlineLevel="2">
      <c r="A180" s="21"/>
      <c r="B180" s="21"/>
      <c r="C180" s="21" t="s">
        <v>1894</v>
      </c>
      <c r="D180" s="21" t="s">
        <v>1384</v>
      </c>
      <c r="E180" s="21" t="s">
        <v>2592</v>
      </c>
      <c r="F180" s="21"/>
      <c r="G180" s="21" t="s">
        <v>1083</v>
      </c>
      <c r="H180" s="21" t="s">
        <v>1084</v>
      </c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>
        <v>64</v>
      </c>
      <c r="AD180" s="21" t="s">
        <v>2588</v>
      </c>
      <c r="AE180" s="50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9"/>
      <c r="BQ180" s="39"/>
      <c r="BR180" s="39"/>
      <c r="BS180" s="39"/>
      <c r="BT180" s="39"/>
      <c r="BU180" s="39"/>
      <c r="BV180" s="39"/>
      <c r="BW180" s="39"/>
      <c r="BX180" s="39"/>
      <c r="BY180" s="39"/>
      <c r="BZ180" s="39"/>
      <c r="CA180" s="39"/>
      <c r="CB180" s="39"/>
      <c r="CC180" s="39"/>
      <c r="CD180" s="39"/>
      <c r="CE180" s="39"/>
      <c r="CF180" s="39"/>
      <c r="CG180" s="39"/>
    </row>
    <row r="181" spans="1:85" s="18" customFormat="1" outlineLevel="2">
      <c r="A181" s="10"/>
      <c r="B181" s="10"/>
      <c r="C181" s="25"/>
      <c r="D181" s="10"/>
      <c r="E181" s="27" t="s">
        <v>2329</v>
      </c>
      <c r="F181" s="10"/>
      <c r="G181" s="21" t="s">
        <v>1083</v>
      </c>
      <c r="H181" s="29" t="s">
        <v>1084</v>
      </c>
      <c r="I181" s="10"/>
      <c r="J181" s="10"/>
      <c r="K181" s="10"/>
      <c r="L181" s="10"/>
      <c r="M181" s="29">
        <v>4</v>
      </c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28"/>
      <c r="Z181" s="10"/>
      <c r="AA181" s="28"/>
      <c r="AB181" s="28"/>
      <c r="AC181" s="28">
        <f>M181*14</f>
        <v>56</v>
      </c>
      <c r="AD181" s="10"/>
      <c r="AE181" s="50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9"/>
      <c r="BQ181" s="39"/>
      <c r="BR181" s="39"/>
      <c r="BS181" s="39"/>
      <c r="BT181" s="39"/>
      <c r="BU181" s="39"/>
      <c r="BV181" s="39"/>
      <c r="BW181" s="39"/>
      <c r="BX181" s="39"/>
      <c r="BY181" s="39"/>
      <c r="BZ181" s="39"/>
      <c r="CA181" s="39"/>
      <c r="CB181" s="39"/>
      <c r="CC181" s="39"/>
      <c r="CD181" s="39"/>
      <c r="CE181" s="39"/>
      <c r="CF181" s="39"/>
      <c r="CG181" s="39"/>
    </row>
    <row r="182" spans="1:85" s="18" customFormat="1" outlineLevel="1">
      <c r="A182" s="10"/>
      <c r="B182" s="10"/>
      <c r="C182" s="25"/>
      <c r="D182" s="10"/>
      <c r="E182" s="27"/>
      <c r="F182" s="10"/>
      <c r="G182" s="47" t="s">
        <v>2793</v>
      </c>
      <c r="H182" s="29"/>
      <c r="I182" s="10"/>
      <c r="J182" s="10"/>
      <c r="K182" s="10"/>
      <c r="L182" s="10"/>
      <c r="M182" s="29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28"/>
      <c r="Z182" s="10"/>
      <c r="AA182" s="28"/>
      <c r="AB182" s="28"/>
      <c r="AC182" s="28">
        <f>SUBTOTAL(9,AC178:AC181)</f>
        <v>173.14285714285714</v>
      </c>
      <c r="AD182" s="10"/>
      <c r="AE182" s="50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9"/>
      <c r="BQ182" s="39"/>
      <c r="BR182" s="39"/>
      <c r="BS182" s="39"/>
      <c r="BT182" s="39"/>
      <c r="BU182" s="39"/>
      <c r="BV182" s="39"/>
      <c r="BW182" s="39"/>
      <c r="BX182" s="39"/>
      <c r="BY182" s="39"/>
      <c r="BZ182" s="39"/>
      <c r="CA182" s="39"/>
      <c r="CB182" s="39"/>
      <c r="CC182" s="39"/>
      <c r="CD182" s="39"/>
      <c r="CE182" s="39"/>
      <c r="CF182" s="39"/>
      <c r="CG182" s="39"/>
    </row>
    <row r="183" spans="1:85" s="18" customFormat="1" outlineLevel="2">
      <c r="A183" s="21">
        <v>2016</v>
      </c>
      <c r="B183" s="21" t="s">
        <v>727</v>
      </c>
      <c r="C183" s="21" t="s">
        <v>728</v>
      </c>
      <c r="D183" s="21"/>
      <c r="E183" s="21" t="s">
        <v>2592</v>
      </c>
      <c r="F183" s="21"/>
      <c r="G183" s="21" t="s">
        <v>2529</v>
      </c>
      <c r="H183" s="21" t="s">
        <v>2315</v>
      </c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>
        <v>40</v>
      </c>
      <c r="AD183" s="21" t="s">
        <v>2588</v>
      </c>
      <c r="AE183" s="50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9"/>
      <c r="BQ183" s="39"/>
      <c r="BR183" s="39"/>
      <c r="BS183" s="39"/>
      <c r="BT183" s="39"/>
      <c r="BU183" s="39"/>
      <c r="BV183" s="39"/>
      <c r="BW183" s="39"/>
      <c r="BX183" s="39"/>
      <c r="BY183" s="39"/>
      <c r="BZ183" s="39"/>
      <c r="CA183" s="39"/>
      <c r="CB183" s="39"/>
      <c r="CC183" s="39"/>
      <c r="CD183" s="39"/>
      <c r="CE183" s="39"/>
      <c r="CF183" s="39"/>
      <c r="CG183" s="39"/>
    </row>
    <row r="184" spans="1:85" s="18" customFormat="1" outlineLevel="2">
      <c r="A184" s="10"/>
      <c r="B184" s="10"/>
      <c r="C184" s="25"/>
      <c r="D184" s="10"/>
      <c r="E184" s="27" t="s">
        <v>2329</v>
      </c>
      <c r="F184" s="10"/>
      <c r="G184" s="21" t="s">
        <v>2529</v>
      </c>
      <c r="H184" s="29" t="s">
        <v>2315</v>
      </c>
      <c r="I184" s="10"/>
      <c r="J184" s="10"/>
      <c r="K184" s="10"/>
      <c r="L184" s="10"/>
      <c r="M184" s="29">
        <v>3</v>
      </c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28"/>
      <c r="Z184" s="10"/>
      <c r="AA184" s="28"/>
      <c r="AB184" s="28"/>
      <c r="AC184" s="28">
        <f>M184*14</f>
        <v>42</v>
      </c>
      <c r="AD184" s="10"/>
      <c r="AE184" s="50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9"/>
      <c r="BQ184" s="39"/>
      <c r="BR184" s="39"/>
      <c r="BS184" s="39"/>
      <c r="BT184" s="39"/>
      <c r="BU184" s="39"/>
      <c r="BV184" s="39"/>
      <c r="BW184" s="39"/>
      <c r="BX184" s="39"/>
      <c r="BY184" s="39"/>
      <c r="BZ184" s="39"/>
      <c r="CA184" s="39"/>
      <c r="CB184" s="39"/>
      <c r="CC184" s="39"/>
      <c r="CD184" s="39"/>
      <c r="CE184" s="39"/>
      <c r="CF184" s="39"/>
      <c r="CG184" s="39"/>
    </row>
    <row r="185" spans="1:85" s="18" customFormat="1" outlineLevel="1">
      <c r="A185" s="10"/>
      <c r="B185" s="10"/>
      <c r="C185" s="25"/>
      <c r="D185" s="10"/>
      <c r="E185" s="27"/>
      <c r="F185" s="10"/>
      <c r="G185" s="47" t="s">
        <v>2794</v>
      </c>
      <c r="H185" s="29"/>
      <c r="I185" s="10"/>
      <c r="J185" s="10"/>
      <c r="K185" s="10"/>
      <c r="L185" s="10"/>
      <c r="M185" s="29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28"/>
      <c r="Z185" s="10"/>
      <c r="AA185" s="28"/>
      <c r="AB185" s="28"/>
      <c r="AC185" s="28">
        <f>SUBTOTAL(9,AC183:AC184)</f>
        <v>82</v>
      </c>
      <c r="AD185" s="10"/>
      <c r="AE185" s="50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9"/>
      <c r="BQ185" s="39"/>
      <c r="BR185" s="39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39"/>
      <c r="CE185" s="39"/>
      <c r="CF185" s="39"/>
      <c r="CG185" s="39"/>
    </row>
    <row r="186" spans="1:85" s="18" customFormat="1" outlineLevel="2">
      <c r="A186" s="10"/>
      <c r="B186" s="10"/>
      <c r="C186" s="25"/>
      <c r="D186" s="10"/>
      <c r="E186" s="27" t="s">
        <v>2329</v>
      </c>
      <c r="F186" s="10"/>
      <c r="G186" s="21" t="s">
        <v>2530</v>
      </c>
      <c r="H186" s="29" t="s">
        <v>2316</v>
      </c>
      <c r="I186" s="10"/>
      <c r="J186" s="10"/>
      <c r="K186" s="10"/>
      <c r="L186" s="10"/>
      <c r="M186" s="29">
        <v>1</v>
      </c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28"/>
      <c r="Z186" s="10"/>
      <c r="AA186" s="28"/>
      <c r="AB186" s="28"/>
      <c r="AC186" s="28">
        <f>M186*14</f>
        <v>14</v>
      </c>
      <c r="AD186" s="10"/>
      <c r="AE186" s="50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9"/>
      <c r="BQ186" s="39"/>
      <c r="BR186" s="39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39"/>
      <c r="CE186" s="39"/>
      <c r="CF186" s="39"/>
      <c r="CG186" s="39"/>
    </row>
    <row r="187" spans="1:85" s="18" customFormat="1" outlineLevel="1">
      <c r="A187" s="10"/>
      <c r="B187" s="10"/>
      <c r="C187" s="25"/>
      <c r="D187" s="10"/>
      <c r="E187" s="27"/>
      <c r="F187" s="10"/>
      <c r="G187" s="47" t="s">
        <v>2795</v>
      </c>
      <c r="H187" s="29"/>
      <c r="I187" s="10"/>
      <c r="J187" s="10"/>
      <c r="K187" s="10"/>
      <c r="L187" s="10"/>
      <c r="M187" s="29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28"/>
      <c r="Z187" s="10"/>
      <c r="AA187" s="28"/>
      <c r="AB187" s="28"/>
      <c r="AC187" s="28">
        <f>SUBTOTAL(9,AC186:AC186)</f>
        <v>14</v>
      </c>
      <c r="AD187" s="10"/>
      <c r="AE187" s="50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9"/>
      <c r="BQ187" s="39"/>
      <c r="BR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39"/>
      <c r="CE187" s="39"/>
      <c r="CF187" s="39"/>
      <c r="CG187" s="39"/>
    </row>
    <row r="188" spans="1:85" s="18" customFormat="1" outlineLevel="2">
      <c r="A188" s="10"/>
      <c r="B188" s="10"/>
      <c r="C188" s="25"/>
      <c r="D188" s="10"/>
      <c r="E188" s="27" t="s">
        <v>2329</v>
      </c>
      <c r="F188" s="10"/>
      <c r="G188" s="21" t="s">
        <v>2531</v>
      </c>
      <c r="H188" s="29" t="s">
        <v>2317</v>
      </c>
      <c r="I188" s="10"/>
      <c r="J188" s="10"/>
      <c r="K188" s="10"/>
      <c r="L188" s="10"/>
      <c r="M188" s="29">
        <v>6</v>
      </c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28"/>
      <c r="Z188" s="10"/>
      <c r="AA188" s="28"/>
      <c r="AB188" s="28"/>
      <c r="AC188" s="28">
        <f>M188*14</f>
        <v>84</v>
      </c>
      <c r="AD188" s="10"/>
      <c r="AE188" s="50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9"/>
      <c r="BQ188" s="39"/>
      <c r="BR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39"/>
      <c r="CE188" s="39"/>
      <c r="CF188" s="39"/>
      <c r="CG188" s="39"/>
    </row>
    <row r="189" spans="1:85" s="18" customFormat="1" outlineLevel="1">
      <c r="A189" s="10"/>
      <c r="B189" s="10"/>
      <c r="C189" s="25"/>
      <c r="D189" s="10"/>
      <c r="E189" s="27"/>
      <c r="F189" s="10"/>
      <c r="G189" s="47" t="s">
        <v>2796</v>
      </c>
      <c r="H189" s="29"/>
      <c r="I189" s="10"/>
      <c r="J189" s="10"/>
      <c r="K189" s="10"/>
      <c r="L189" s="10"/>
      <c r="M189" s="29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28"/>
      <c r="Z189" s="10"/>
      <c r="AA189" s="28"/>
      <c r="AB189" s="28"/>
      <c r="AC189" s="28">
        <f>SUBTOTAL(9,AC188:AC188)</f>
        <v>84</v>
      </c>
      <c r="AD189" s="10"/>
      <c r="AE189" s="50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9"/>
      <c r="BQ189" s="39"/>
      <c r="BR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39"/>
      <c r="CE189" s="39"/>
      <c r="CF189" s="39"/>
      <c r="CG189" s="39"/>
    </row>
    <row r="190" spans="1:85" s="18" customFormat="1" outlineLevel="2">
      <c r="A190" s="10">
        <v>2015</v>
      </c>
      <c r="B190" s="21" t="s">
        <v>2029</v>
      </c>
      <c r="C190" s="26" t="s">
        <v>2030</v>
      </c>
      <c r="D190" s="21" t="s">
        <v>1417</v>
      </c>
      <c r="E190" s="21" t="s">
        <v>2286</v>
      </c>
      <c r="F190" s="10">
        <v>3</v>
      </c>
      <c r="G190" s="21" t="s">
        <v>914</v>
      </c>
      <c r="H190" s="21" t="s">
        <v>915</v>
      </c>
      <c r="I190" s="21" t="s">
        <v>24</v>
      </c>
      <c r="J190" s="21" t="s">
        <v>25</v>
      </c>
      <c r="K190" s="21" t="s">
        <v>46</v>
      </c>
      <c r="L190" s="10">
        <v>143</v>
      </c>
      <c r="M190" s="10">
        <v>60</v>
      </c>
      <c r="N190" s="21" t="s">
        <v>1429</v>
      </c>
      <c r="O190" s="21" t="s">
        <v>1075</v>
      </c>
      <c r="P190" s="21" t="s">
        <v>29</v>
      </c>
      <c r="Q190" s="21" t="s">
        <v>1547</v>
      </c>
      <c r="R190" s="21" t="s">
        <v>2073</v>
      </c>
      <c r="S190" s="10">
        <v>1</v>
      </c>
      <c r="T190" s="10">
        <v>48</v>
      </c>
      <c r="U190" s="10">
        <v>48</v>
      </c>
      <c r="V190" s="21" t="s">
        <v>32</v>
      </c>
      <c r="W190" s="21" t="s">
        <v>32</v>
      </c>
      <c r="X190" s="10"/>
      <c r="Y190" s="28">
        <f>IF(M190&lt;25,1,1+(M190-25)/M190)</f>
        <v>1.5833333333333335</v>
      </c>
      <c r="Z190" s="10">
        <v>1</v>
      </c>
      <c r="AA190" s="28">
        <f>U190*Y190*Z190</f>
        <v>76</v>
      </c>
      <c r="AB190" s="28"/>
      <c r="AC190" s="28">
        <f>AA190+AB190</f>
        <v>76</v>
      </c>
      <c r="AD190" s="10"/>
      <c r="AE190" s="50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</row>
    <row r="191" spans="1:85" s="18" customFormat="1" outlineLevel="2">
      <c r="A191" s="10">
        <v>2015</v>
      </c>
      <c r="B191" s="21" t="s">
        <v>912</v>
      </c>
      <c r="C191" s="26" t="s">
        <v>913</v>
      </c>
      <c r="D191" s="21" t="s">
        <v>1383</v>
      </c>
      <c r="E191" s="21" t="s">
        <v>2286</v>
      </c>
      <c r="F191" s="10">
        <v>3</v>
      </c>
      <c r="G191" s="21" t="s">
        <v>914</v>
      </c>
      <c r="H191" s="21" t="s">
        <v>915</v>
      </c>
      <c r="I191" s="21" t="s">
        <v>24</v>
      </c>
      <c r="J191" s="21" t="s">
        <v>25</v>
      </c>
      <c r="K191" s="21" t="s">
        <v>46</v>
      </c>
      <c r="L191" s="10">
        <v>39</v>
      </c>
      <c r="M191" s="10">
        <v>39</v>
      </c>
      <c r="N191" s="21" t="s">
        <v>304</v>
      </c>
      <c r="O191" s="21" t="s">
        <v>916</v>
      </c>
      <c r="P191" s="21" t="s">
        <v>29</v>
      </c>
      <c r="Q191" s="21" t="s">
        <v>130</v>
      </c>
      <c r="R191" s="21" t="s">
        <v>917</v>
      </c>
      <c r="S191" s="10">
        <v>1</v>
      </c>
      <c r="T191" s="10">
        <v>48</v>
      </c>
      <c r="U191" s="10">
        <v>48</v>
      </c>
      <c r="V191" s="21" t="s">
        <v>32</v>
      </c>
      <c r="W191" s="21" t="s">
        <v>32</v>
      </c>
      <c r="X191" s="10"/>
      <c r="Y191" s="28">
        <f>IF(M191&lt;25,1,1+(M191-25)/M191)</f>
        <v>1.358974358974359</v>
      </c>
      <c r="Z191" s="10">
        <v>1</v>
      </c>
      <c r="AA191" s="28">
        <f>U191*Y191*Z191</f>
        <v>65.230769230769226</v>
      </c>
      <c r="AB191" s="28"/>
      <c r="AC191" s="28">
        <f>AA191+AB191</f>
        <v>65.230769230769226</v>
      </c>
      <c r="AD191" s="10"/>
      <c r="AE191" s="50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</row>
    <row r="192" spans="1:85" s="18" customFormat="1" outlineLevel="2">
      <c r="A192" s="10">
        <v>2014</v>
      </c>
      <c r="B192" s="21" t="s">
        <v>1435</v>
      </c>
      <c r="C192" s="26" t="s">
        <v>1436</v>
      </c>
      <c r="D192" s="21" t="s">
        <v>1417</v>
      </c>
      <c r="E192" s="19" t="s">
        <v>2276</v>
      </c>
      <c r="F192" s="10">
        <v>2</v>
      </c>
      <c r="G192" s="21" t="s">
        <v>914</v>
      </c>
      <c r="H192" s="21" t="s">
        <v>915</v>
      </c>
      <c r="I192" s="21" t="s">
        <v>24</v>
      </c>
      <c r="J192" s="21" t="s">
        <v>25</v>
      </c>
      <c r="K192" s="21" t="s">
        <v>46</v>
      </c>
      <c r="L192" s="10">
        <v>28</v>
      </c>
      <c r="M192" s="10">
        <v>12</v>
      </c>
      <c r="N192" s="21" t="s">
        <v>1437</v>
      </c>
      <c r="O192" s="21" t="s">
        <v>48</v>
      </c>
      <c r="P192" s="21" t="s">
        <v>29</v>
      </c>
      <c r="Q192" s="21" t="s">
        <v>1363</v>
      </c>
      <c r="R192" s="21" t="s">
        <v>1438</v>
      </c>
      <c r="S192" s="10">
        <v>1</v>
      </c>
      <c r="T192" s="10">
        <v>32</v>
      </c>
      <c r="U192" s="10">
        <v>32</v>
      </c>
      <c r="V192" s="21" t="s">
        <v>32</v>
      </c>
      <c r="W192" s="21" t="s">
        <v>32</v>
      </c>
      <c r="X192" s="10"/>
      <c r="Y192" s="28">
        <f>IF(M192&lt;25,1,1+(M192-25)/M192)</f>
        <v>1</v>
      </c>
      <c r="Z192" s="10">
        <v>1</v>
      </c>
      <c r="AA192" s="28">
        <f>U192*Y192*Z192</f>
        <v>32</v>
      </c>
      <c r="AB192" s="28"/>
      <c r="AC192" s="28">
        <f>AA192+AB192</f>
        <v>32</v>
      </c>
      <c r="AD192" s="10"/>
      <c r="AE192" s="50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</row>
    <row r="193" spans="1:85" s="18" customFormat="1" outlineLevel="2">
      <c r="A193" s="10">
        <v>2015</v>
      </c>
      <c r="B193" s="21" t="s">
        <v>1238</v>
      </c>
      <c r="C193" s="26" t="s">
        <v>1239</v>
      </c>
      <c r="D193" s="21" t="s">
        <v>1383</v>
      </c>
      <c r="E193" s="21" t="s">
        <v>2286</v>
      </c>
      <c r="F193" s="10">
        <v>3</v>
      </c>
      <c r="G193" s="21" t="s">
        <v>914</v>
      </c>
      <c r="H193" s="21" t="s">
        <v>915</v>
      </c>
      <c r="I193" s="21" t="s">
        <v>24</v>
      </c>
      <c r="J193" s="21" t="s">
        <v>25</v>
      </c>
      <c r="K193" s="21" t="s">
        <v>46</v>
      </c>
      <c r="L193" s="10">
        <v>39</v>
      </c>
      <c r="M193" s="10">
        <v>8</v>
      </c>
      <c r="N193" s="21" t="s">
        <v>199</v>
      </c>
      <c r="O193" s="21" t="s">
        <v>1240</v>
      </c>
      <c r="P193" s="21" t="s">
        <v>29</v>
      </c>
      <c r="Q193" s="21" t="s">
        <v>130</v>
      </c>
      <c r="R193" s="21" t="s">
        <v>1241</v>
      </c>
      <c r="S193" s="10">
        <v>1</v>
      </c>
      <c r="T193" s="10">
        <v>48</v>
      </c>
      <c r="U193" s="10">
        <v>48</v>
      </c>
      <c r="V193" s="21" t="s">
        <v>32</v>
      </c>
      <c r="W193" s="21" t="s">
        <v>32</v>
      </c>
      <c r="X193" s="10"/>
      <c r="Y193" s="28">
        <f>IF(M193&lt;25,1,1+(M193-25)/M193)</f>
        <v>1</v>
      </c>
      <c r="Z193" s="10">
        <v>1</v>
      </c>
      <c r="AA193" s="28">
        <f>U193*Y193*Z193</f>
        <v>48</v>
      </c>
      <c r="AB193" s="28"/>
      <c r="AC193" s="28">
        <f>AA193+AB193</f>
        <v>48</v>
      </c>
      <c r="AD193" s="10"/>
      <c r="AE193" s="50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</row>
    <row r="194" spans="1:85" s="18" customFormat="1" outlineLevel="2">
      <c r="A194" s="10">
        <v>2016</v>
      </c>
      <c r="B194" s="21" t="s">
        <v>2176</v>
      </c>
      <c r="C194" s="26" t="s">
        <v>2177</v>
      </c>
      <c r="D194" s="21" t="s">
        <v>1417</v>
      </c>
      <c r="E194" s="21" t="s">
        <v>2296</v>
      </c>
      <c r="F194" s="10">
        <v>1</v>
      </c>
      <c r="G194" s="21" t="s">
        <v>914</v>
      </c>
      <c r="H194" s="21" t="s">
        <v>915</v>
      </c>
      <c r="I194" s="21" t="s">
        <v>24</v>
      </c>
      <c r="J194" s="21" t="s">
        <v>25</v>
      </c>
      <c r="K194" s="21" t="s">
        <v>46</v>
      </c>
      <c r="L194" s="10">
        <v>100</v>
      </c>
      <c r="M194" s="10">
        <v>86</v>
      </c>
      <c r="N194" s="21" t="s">
        <v>2178</v>
      </c>
      <c r="O194" s="21" t="s">
        <v>282</v>
      </c>
      <c r="P194" s="21" t="s">
        <v>29</v>
      </c>
      <c r="Q194" s="21" t="s">
        <v>30</v>
      </c>
      <c r="R194" s="21" t="s">
        <v>2179</v>
      </c>
      <c r="S194" s="10">
        <v>1</v>
      </c>
      <c r="T194" s="10">
        <v>16</v>
      </c>
      <c r="U194" s="10">
        <v>8</v>
      </c>
      <c r="V194" s="21" t="s">
        <v>32</v>
      </c>
      <c r="W194" s="10">
        <v>8</v>
      </c>
      <c r="X194" s="27">
        <v>1</v>
      </c>
      <c r="Y194" s="28">
        <f>IF(M194&lt;25,1,1+(M194-25)/M194)</f>
        <v>1.7093023255813953</v>
      </c>
      <c r="Z194" s="10">
        <v>1</v>
      </c>
      <c r="AA194" s="28">
        <f>U194*Y194*Z194</f>
        <v>13.674418604651162</v>
      </c>
      <c r="AB194" s="28">
        <f>X194*W194*Y194</f>
        <v>13.674418604651162</v>
      </c>
      <c r="AC194" s="28">
        <f>AA194+AB194</f>
        <v>27.348837209302324</v>
      </c>
      <c r="AD194" s="10"/>
      <c r="AE194" s="50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</row>
    <row r="195" spans="1:85" s="18" customFormat="1" outlineLevel="2">
      <c r="A195" s="21"/>
      <c r="B195" s="21"/>
      <c r="C195" s="21" t="s">
        <v>2003</v>
      </c>
      <c r="D195" s="21" t="s">
        <v>1384</v>
      </c>
      <c r="E195" s="21" t="s">
        <v>2592</v>
      </c>
      <c r="F195" s="21"/>
      <c r="G195" s="21" t="s">
        <v>914</v>
      </c>
      <c r="H195" s="21" t="s">
        <v>2564</v>
      </c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>
        <v>16</v>
      </c>
      <c r="AD195" s="21" t="s">
        <v>2588</v>
      </c>
      <c r="AE195" s="50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</row>
    <row r="196" spans="1:85" s="18" customFormat="1" outlineLevel="2">
      <c r="A196" s="21"/>
      <c r="B196" s="21"/>
      <c r="C196" s="21" t="s">
        <v>2705</v>
      </c>
      <c r="D196" s="21" t="s">
        <v>2594</v>
      </c>
      <c r="E196" s="21" t="s">
        <v>2595</v>
      </c>
      <c r="F196" s="21"/>
      <c r="G196" s="21" t="s">
        <v>914</v>
      </c>
      <c r="H196" s="21" t="s">
        <v>2706</v>
      </c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 t="s">
        <v>30</v>
      </c>
      <c r="AC196" s="21" t="s">
        <v>2602</v>
      </c>
      <c r="AD196" s="21" t="s">
        <v>2597</v>
      </c>
      <c r="AE196" s="50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</row>
    <row r="197" spans="1:85" s="18" customFormat="1" outlineLevel="2">
      <c r="A197" s="21"/>
      <c r="B197" s="21"/>
      <c r="C197" s="21" t="s">
        <v>2715</v>
      </c>
      <c r="D197" s="21" t="s">
        <v>2594</v>
      </c>
      <c r="E197" s="21" t="s">
        <v>2595</v>
      </c>
      <c r="F197" s="21"/>
      <c r="G197" s="21" t="s">
        <v>914</v>
      </c>
      <c r="H197" s="21" t="s">
        <v>2706</v>
      </c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 t="s">
        <v>30</v>
      </c>
      <c r="AC197" s="21" t="s">
        <v>2602</v>
      </c>
      <c r="AD197" s="21" t="s">
        <v>2597</v>
      </c>
      <c r="AE197" s="50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</row>
    <row r="198" spans="1:85" s="18" customFormat="1" outlineLevel="2">
      <c r="A198" s="10"/>
      <c r="B198" s="10"/>
      <c r="C198" s="25"/>
      <c r="D198" s="10"/>
      <c r="E198" s="27" t="s">
        <v>2329</v>
      </c>
      <c r="F198" s="10"/>
      <c r="G198" s="21" t="s">
        <v>914</v>
      </c>
      <c r="H198" s="29" t="s">
        <v>915</v>
      </c>
      <c r="I198" s="10"/>
      <c r="J198" s="10"/>
      <c r="K198" s="10"/>
      <c r="L198" s="10"/>
      <c r="M198" s="29">
        <v>3</v>
      </c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28"/>
      <c r="Z198" s="10"/>
      <c r="AA198" s="28"/>
      <c r="AB198" s="28"/>
      <c r="AC198" s="28">
        <f>M198*14</f>
        <v>42</v>
      </c>
      <c r="AD198" s="10"/>
      <c r="AE198" s="50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</row>
    <row r="199" spans="1:85" s="18" customFormat="1" outlineLevel="2">
      <c r="A199" s="21"/>
      <c r="B199" s="21"/>
      <c r="C199" s="26" t="s">
        <v>2429</v>
      </c>
      <c r="D199" s="21"/>
      <c r="E199" s="21" t="s">
        <v>2394</v>
      </c>
      <c r="F199" s="21"/>
      <c r="G199" s="21" t="s">
        <v>914</v>
      </c>
      <c r="H199" s="21" t="s">
        <v>2484</v>
      </c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8">
        <v>15</v>
      </c>
      <c r="AD199" s="10"/>
      <c r="AE199" s="50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</row>
    <row r="200" spans="1:85" s="18" customFormat="1" outlineLevel="1">
      <c r="A200" s="21"/>
      <c r="B200" s="21"/>
      <c r="C200" s="26"/>
      <c r="D200" s="21"/>
      <c r="E200" s="21"/>
      <c r="F200" s="21"/>
      <c r="G200" s="47" t="s">
        <v>2797</v>
      </c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8">
        <f>SUBTOTAL(9,AC190:AC199)</f>
        <v>321.57960644007153</v>
      </c>
      <c r="AD200" s="10"/>
      <c r="AE200" s="50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</row>
    <row r="201" spans="1:85" s="18" customFormat="1" outlineLevel="2">
      <c r="A201" s="10">
        <v>2015</v>
      </c>
      <c r="B201" s="21" t="s">
        <v>1096</v>
      </c>
      <c r="C201" s="26" t="s">
        <v>1097</v>
      </c>
      <c r="D201" s="21" t="s">
        <v>1383</v>
      </c>
      <c r="E201" s="21" t="s">
        <v>2286</v>
      </c>
      <c r="F201" s="10">
        <v>3</v>
      </c>
      <c r="G201" s="21" t="s">
        <v>1098</v>
      </c>
      <c r="H201" s="21" t="s">
        <v>1099</v>
      </c>
      <c r="I201" s="21" t="s">
        <v>24</v>
      </c>
      <c r="J201" s="21" t="s">
        <v>25</v>
      </c>
      <c r="K201" s="21" t="s">
        <v>26</v>
      </c>
      <c r="L201" s="10">
        <v>47</v>
      </c>
      <c r="M201" s="10">
        <v>30</v>
      </c>
      <c r="N201" s="21" t="s">
        <v>288</v>
      </c>
      <c r="O201" s="21" t="s">
        <v>652</v>
      </c>
      <c r="P201" s="21" t="s">
        <v>29</v>
      </c>
      <c r="Q201" s="21" t="s">
        <v>83</v>
      </c>
      <c r="R201" s="21" t="s">
        <v>1100</v>
      </c>
      <c r="S201" s="10">
        <v>1</v>
      </c>
      <c r="T201" s="10">
        <v>48</v>
      </c>
      <c r="U201" s="10">
        <v>48</v>
      </c>
      <c r="V201" s="21" t="s">
        <v>32</v>
      </c>
      <c r="W201" s="21" t="s">
        <v>32</v>
      </c>
      <c r="X201" s="10"/>
      <c r="Y201" s="28">
        <f>IF(M201&lt;25,1,1+(M201-25)/M201)</f>
        <v>1.1666666666666667</v>
      </c>
      <c r="Z201" s="10">
        <v>1</v>
      </c>
      <c r="AA201" s="28">
        <f>U201*Y201*Z201</f>
        <v>56</v>
      </c>
      <c r="AB201" s="28"/>
      <c r="AC201" s="28">
        <f>AA201+AB201</f>
        <v>56</v>
      </c>
      <c r="AD201" s="10"/>
      <c r="AE201" s="50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</row>
    <row r="202" spans="1:85" s="18" customFormat="1" outlineLevel="2">
      <c r="A202" s="10">
        <v>2014</v>
      </c>
      <c r="B202" s="21" t="s">
        <v>1909</v>
      </c>
      <c r="C202" s="26" t="s">
        <v>1910</v>
      </c>
      <c r="D202" s="21" t="s">
        <v>1417</v>
      </c>
      <c r="E202" s="21" t="s">
        <v>2286</v>
      </c>
      <c r="F202" s="10">
        <v>3</v>
      </c>
      <c r="G202" s="21" t="s">
        <v>1098</v>
      </c>
      <c r="H202" s="21" t="s">
        <v>1099</v>
      </c>
      <c r="I202" s="21" t="s">
        <v>24</v>
      </c>
      <c r="J202" s="21" t="s">
        <v>25</v>
      </c>
      <c r="K202" s="21" t="s">
        <v>26</v>
      </c>
      <c r="L202" s="10">
        <v>45</v>
      </c>
      <c r="M202" s="10">
        <v>46</v>
      </c>
      <c r="N202" s="21" t="s">
        <v>1543</v>
      </c>
      <c r="O202" s="21" t="s">
        <v>1911</v>
      </c>
      <c r="P202" s="21" t="s">
        <v>29</v>
      </c>
      <c r="Q202" s="21" t="s">
        <v>1356</v>
      </c>
      <c r="R202" s="21" t="s">
        <v>1912</v>
      </c>
      <c r="S202" s="10">
        <v>1</v>
      </c>
      <c r="T202" s="10">
        <v>48</v>
      </c>
      <c r="U202" s="10">
        <v>48</v>
      </c>
      <c r="V202" s="21" t="s">
        <v>32</v>
      </c>
      <c r="W202" s="21" t="s">
        <v>32</v>
      </c>
      <c r="X202" s="10"/>
      <c r="Y202" s="28">
        <f>IF(M202&lt;25,1,1+(M202-25)/M202)</f>
        <v>1.4565217391304348</v>
      </c>
      <c r="Z202" s="10">
        <v>1</v>
      </c>
      <c r="AA202" s="28">
        <f>U202*Y202*Z202</f>
        <v>69.913043478260875</v>
      </c>
      <c r="AB202" s="28"/>
      <c r="AC202" s="28">
        <f>AA202+AB202</f>
        <v>69.913043478260875</v>
      </c>
      <c r="AD202" s="10"/>
      <c r="AE202" s="50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</row>
    <row r="203" spans="1:85" s="18" customFormat="1" outlineLevel="2">
      <c r="A203" s="21"/>
      <c r="B203" s="21"/>
      <c r="C203" s="21" t="s">
        <v>2679</v>
      </c>
      <c r="D203" s="21" t="s">
        <v>2594</v>
      </c>
      <c r="E203" s="21" t="s">
        <v>2595</v>
      </c>
      <c r="F203" s="21"/>
      <c r="G203" s="21" t="s">
        <v>1098</v>
      </c>
      <c r="H203" s="21" t="s">
        <v>2680</v>
      </c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 t="s">
        <v>30</v>
      </c>
      <c r="AC203" s="21" t="s">
        <v>2602</v>
      </c>
      <c r="AD203" s="21" t="s">
        <v>2597</v>
      </c>
      <c r="AE203" s="50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</row>
    <row r="204" spans="1:85" s="18" customFormat="1" outlineLevel="2">
      <c r="A204" s="21"/>
      <c r="B204" s="21"/>
      <c r="C204" s="21" t="s">
        <v>1889</v>
      </c>
      <c r="D204" s="21" t="s">
        <v>1384</v>
      </c>
      <c r="E204" s="21" t="s">
        <v>2592</v>
      </c>
      <c r="F204" s="21"/>
      <c r="G204" s="21" t="s">
        <v>1098</v>
      </c>
      <c r="H204" s="21" t="s">
        <v>1099</v>
      </c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>
        <v>64</v>
      </c>
      <c r="AD204" s="21" t="s">
        <v>2588</v>
      </c>
      <c r="AE204" s="50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9"/>
      <c r="BQ204" s="39"/>
      <c r="BR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39"/>
      <c r="CE204" s="39"/>
      <c r="CF204" s="39"/>
      <c r="CG204" s="39"/>
    </row>
    <row r="205" spans="1:85" s="18" customFormat="1" outlineLevel="2">
      <c r="A205" s="10"/>
      <c r="B205" s="10"/>
      <c r="C205" s="25"/>
      <c r="D205" s="10"/>
      <c r="E205" s="27" t="s">
        <v>2329</v>
      </c>
      <c r="F205" s="10"/>
      <c r="G205" s="21" t="s">
        <v>1098</v>
      </c>
      <c r="H205" s="29" t="s">
        <v>1099</v>
      </c>
      <c r="I205" s="10"/>
      <c r="J205" s="10"/>
      <c r="K205" s="10"/>
      <c r="L205" s="10"/>
      <c r="M205" s="29">
        <v>5</v>
      </c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28"/>
      <c r="Z205" s="10"/>
      <c r="AA205" s="28"/>
      <c r="AB205" s="28"/>
      <c r="AC205" s="28">
        <f>M205*14</f>
        <v>70</v>
      </c>
      <c r="AD205" s="10"/>
      <c r="AE205" s="50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9"/>
      <c r="BQ205" s="39"/>
      <c r="BR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39"/>
      <c r="CE205" s="39"/>
      <c r="CF205" s="39"/>
      <c r="CG205" s="39"/>
    </row>
    <row r="206" spans="1:85" s="18" customFormat="1" outlineLevel="1">
      <c r="A206" s="10"/>
      <c r="B206" s="10"/>
      <c r="C206" s="25"/>
      <c r="D206" s="10"/>
      <c r="E206" s="27"/>
      <c r="F206" s="10"/>
      <c r="G206" s="47" t="s">
        <v>2798</v>
      </c>
      <c r="H206" s="29"/>
      <c r="I206" s="10"/>
      <c r="J206" s="10"/>
      <c r="K206" s="10"/>
      <c r="L206" s="10"/>
      <c r="M206" s="29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28"/>
      <c r="Z206" s="10"/>
      <c r="AA206" s="28"/>
      <c r="AB206" s="28"/>
      <c r="AC206" s="28">
        <f>SUBTOTAL(9,AC201:AC205)</f>
        <v>259.91304347826087</v>
      </c>
      <c r="AD206" s="10"/>
      <c r="AE206" s="50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9"/>
      <c r="BQ206" s="39"/>
      <c r="BR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39"/>
      <c r="CE206" s="39"/>
      <c r="CF206" s="39"/>
      <c r="CG206" s="39"/>
    </row>
    <row r="207" spans="1:85" s="18" customFormat="1" outlineLevel="2">
      <c r="A207" s="10">
        <v>2015</v>
      </c>
      <c r="B207" s="21" t="s">
        <v>832</v>
      </c>
      <c r="C207" s="26" t="s">
        <v>833</v>
      </c>
      <c r="D207" s="21" t="s">
        <v>1383</v>
      </c>
      <c r="E207" s="21" t="s">
        <v>2289</v>
      </c>
      <c r="F207" s="10">
        <v>3</v>
      </c>
      <c r="G207" s="21" t="s">
        <v>834</v>
      </c>
      <c r="H207" s="21" t="s">
        <v>835</v>
      </c>
      <c r="I207" s="21" t="s">
        <v>42</v>
      </c>
      <c r="J207" s="21" t="s">
        <v>25</v>
      </c>
      <c r="K207" s="21" t="s">
        <v>26</v>
      </c>
      <c r="L207" s="10">
        <v>29</v>
      </c>
      <c r="M207" s="10">
        <v>41</v>
      </c>
      <c r="N207" s="21" t="s">
        <v>88</v>
      </c>
      <c r="O207" s="21" t="s">
        <v>391</v>
      </c>
      <c r="P207" s="21" t="s">
        <v>29</v>
      </c>
      <c r="Q207" s="21" t="s">
        <v>239</v>
      </c>
      <c r="R207" s="21" t="s">
        <v>836</v>
      </c>
      <c r="S207" s="10">
        <v>1</v>
      </c>
      <c r="T207" s="10">
        <v>48</v>
      </c>
      <c r="U207" s="10">
        <v>48</v>
      </c>
      <c r="V207" s="21" t="s">
        <v>32</v>
      </c>
      <c r="W207" s="21" t="s">
        <v>32</v>
      </c>
      <c r="X207" s="10"/>
      <c r="Y207" s="28">
        <f>IF(M207&lt;25,1,1+(M207-25)/M207)</f>
        <v>1.3902439024390243</v>
      </c>
      <c r="Z207" s="10">
        <v>1.2</v>
      </c>
      <c r="AA207" s="28">
        <f>U207*Y207*Z207</f>
        <v>80.078048780487791</v>
      </c>
      <c r="AB207" s="28"/>
      <c r="AC207" s="28">
        <f>AA207+AB207</f>
        <v>80.078048780487791</v>
      </c>
      <c r="AD207" s="10"/>
      <c r="AE207" s="50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9"/>
      <c r="BQ207" s="39"/>
      <c r="BR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39"/>
      <c r="CE207" s="39"/>
      <c r="CF207" s="39"/>
      <c r="CG207" s="39"/>
    </row>
    <row r="208" spans="1:85" s="18" customFormat="1" outlineLevel="2">
      <c r="A208" s="21"/>
      <c r="B208" s="21"/>
      <c r="C208" s="21" t="s">
        <v>2262</v>
      </c>
      <c r="D208" s="21" t="s">
        <v>1384</v>
      </c>
      <c r="E208" s="21" t="s">
        <v>2592</v>
      </c>
      <c r="F208" s="21"/>
      <c r="G208" s="21" t="s">
        <v>834</v>
      </c>
      <c r="H208" s="21" t="s">
        <v>835</v>
      </c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>
        <v>128</v>
      </c>
      <c r="AD208" s="21" t="s">
        <v>2588</v>
      </c>
      <c r="AE208" s="50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9"/>
      <c r="BQ208" s="39"/>
      <c r="BR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39"/>
      <c r="CE208" s="39"/>
      <c r="CF208" s="39"/>
      <c r="CG208" s="39"/>
    </row>
    <row r="209" spans="1:85" s="18" customFormat="1" outlineLevel="2">
      <c r="A209" s="21"/>
      <c r="B209" s="21"/>
      <c r="C209" s="21" t="s">
        <v>2735</v>
      </c>
      <c r="D209" s="21" t="s">
        <v>2594</v>
      </c>
      <c r="E209" s="21" t="s">
        <v>2595</v>
      </c>
      <c r="F209" s="21"/>
      <c r="G209" s="21" t="s">
        <v>834</v>
      </c>
      <c r="H209" s="21" t="s">
        <v>2736</v>
      </c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 t="s">
        <v>30</v>
      </c>
      <c r="AC209" s="21" t="s">
        <v>2732</v>
      </c>
      <c r="AD209" s="21" t="s">
        <v>2597</v>
      </c>
      <c r="AE209" s="50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9"/>
      <c r="BQ209" s="39"/>
      <c r="BR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39"/>
      <c r="CE209" s="39"/>
      <c r="CF209" s="39"/>
      <c r="CG209" s="39"/>
    </row>
    <row r="210" spans="1:85" s="18" customFormat="1" outlineLevel="2">
      <c r="A210" s="10"/>
      <c r="B210" s="10"/>
      <c r="C210" s="25"/>
      <c r="D210" s="10"/>
      <c r="E210" s="27" t="s">
        <v>2329</v>
      </c>
      <c r="F210" s="10"/>
      <c r="G210" s="21" t="s">
        <v>834</v>
      </c>
      <c r="H210" s="29" t="s">
        <v>835</v>
      </c>
      <c r="I210" s="10"/>
      <c r="J210" s="10"/>
      <c r="K210" s="10"/>
      <c r="L210" s="10"/>
      <c r="M210" s="29">
        <v>5</v>
      </c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28"/>
      <c r="Z210" s="10"/>
      <c r="AA210" s="28"/>
      <c r="AB210" s="28"/>
      <c r="AC210" s="28">
        <f>M210*14</f>
        <v>70</v>
      </c>
      <c r="AD210" s="10"/>
      <c r="AE210" s="50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9"/>
      <c r="BQ210" s="39"/>
      <c r="BR210" s="39"/>
      <c r="BS210" s="39"/>
      <c r="BT210" s="39"/>
      <c r="BU210" s="39"/>
      <c r="BV210" s="39"/>
      <c r="BW210" s="39"/>
      <c r="BX210" s="39"/>
      <c r="BY210" s="39"/>
      <c r="BZ210" s="39"/>
      <c r="CA210" s="39"/>
      <c r="CB210" s="39"/>
      <c r="CC210" s="39"/>
      <c r="CD210" s="39"/>
      <c r="CE210" s="39"/>
      <c r="CF210" s="39"/>
      <c r="CG210" s="39"/>
    </row>
    <row r="211" spans="1:85" s="18" customFormat="1" outlineLevel="1">
      <c r="A211" s="10"/>
      <c r="B211" s="10"/>
      <c r="C211" s="25"/>
      <c r="D211" s="10"/>
      <c r="E211" s="27"/>
      <c r="F211" s="10"/>
      <c r="G211" s="47" t="s">
        <v>2799</v>
      </c>
      <c r="H211" s="29"/>
      <c r="I211" s="10"/>
      <c r="J211" s="10"/>
      <c r="K211" s="10"/>
      <c r="L211" s="10"/>
      <c r="M211" s="29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28"/>
      <c r="Z211" s="10"/>
      <c r="AA211" s="28"/>
      <c r="AB211" s="28"/>
      <c r="AC211" s="28">
        <f>SUBTOTAL(9,AC207:AC210)</f>
        <v>278.07804878048779</v>
      </c>
      <c r="AD211" s="10"/>
      <c r="AE211" s="50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9"/>
      <c r="BQ211" s="39"/>
      <c r="BR211" s="39"/>
      <c r="BS211" s="39"/>
      <c r="BT211" s="39"/>
      <c r="BU211" s="39"/>
      <c r="BV211" s="39"/>
      <c r="BW211" s="39"/>
      <c r="BX211" s="39"/>
      <c r="BY211" s="39"/>
      <c r="BZ211" s="39"/>
      <c r="CA211" s="39"/>
      <c r="CB211" s="39"/>
      <c r="CC211" s="39"/>
      <c r="CD211" s="39"/>
      <c r="CE211" s="39"/>
      <c r="CF211" s="39"/>
      <c r="CG211" s="39"/>
    </row>
    <row r="212" spans="1:85" s="18" customFormat="1" outlineLevel="2">
      <c r="A212" s="10">
        <v>2016</v>
      </c>
      <c r="B212" s="21" t="s">
        <v>576</v>
      </c>
      <c r="C212" s="26" t="s">
        <v>577</v>
      </c>
      <c r="D212" s="21" t="s">
        <v>1383</v>
      </c>
      <c r="E212" s="21" t="s">
        <v>2286</v>
      </c>
      <c r="F212" s="10">
        <v>3</v>
      </c>
      <c r="G212" s="21" t="s">
        <v>578</v>
      </c>
      <c r="H212" s="21" t="s">
        <v>579</v>
      </c>
      <c r="I212" s="21" t="s">
        <v>42</v>
      </c>
      <c r="J212" s="21" t="s">
        <v>25</v>
      </c>
      <c r="K212" s="21" t="s">
        <v>81</v>
      </c>
      <c r="L212" s="10">
        <v>80</v>
      </c>
      <c r="M212" s="10">
        <v>75</v>
      </c>
      <c r="N212" s="21" t="s">
        <v>88</v>
      </c>
      <c r="O212" s="21" t="s">
        <v>580</v>
      </c>
      <c r="P212" s="21" t="s">
        <v>29</v>
      </c>
      <c r="Q212" s="21" t="s">
        <v>581</v>
      </c>
      <c r="R212" s="21" t="s">
        <v>582</v>
      </c>
      <c r="S212" s="10">
        <v>1</v>
      </c>
      <c r="T212" s="10">
        <v>48</v>
      </c>
      <c r="U212" s="10">
        <v>48</v>
      </c>
      <c r="V212" s="21" t="s">
        <v>32</v>
      </c>
      <c r="W212" s="21" t="s">
        <v>32</v>
      </c>
      <c r="X212" s="10"/>
      <c r="Y212" s="28">
        <f>IF(M212&lt;25,1,1+(M212-25)/M212)</f>
        <v>1.6666666666666665</v>
      </c>
      <c r="Z212" s="10">
        <v>1</v>
      </c>
      <c r="AA212" s="28">
        <f>U212*Y212*Z212</f>
        <v>80</v>
      </c>
      <c r="AB212" s="28"/>
      <c r="AC212" s="28">
        <f>AA212+AB212</f>
        <v>80</v>
      </c>
      <c r="AD212" s="10"/>
      <c r="AE212" s="50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9"/>
      <c r="BQ212" s="39"/>
      <c r="BR212" s="39"/>
      <c r="BS212" s="39"/>
      <c r="BT212" s="39"/>
      <c r="BU212" s="39"/>
      <c r="BV212" s="39"/>
      <c r="BW212" s="39"/>
      <c r="BX212" s="39"/>
      <c r="BY212" s="39"/>
      <c r="BZ212" s="39"/>
      <c r="CA212" s="39"/>
      <c r="CB212" s="39"/>
      <c r="CC212" s="39"/>
      <c r="CD212" s="39"/>
      <c r="CE212" s="39"/>
      <c r="CF212" s="39"/>
      <c r="CG212" s="39"/>
    </row>
    <row r="213" spans="1:85" s="18" customFormat="1" outlineLevel="1">
      <c r="A213" s="10"/>
      <c r="B213" s="21"/>
      <c r="C213" s="26"/>
      <c r="D213" s="21"/>
      <c r="E213" s="21"/>
      <c r="F213" s="10"/>
      <c r="G213" s="47" t="s">
        <v>2800</v>
      </c>
      <c r="H213" s="21"/>
      <c r="I213" s="21"/>
      <c r="J213" s="21"/>
      <c r="K213" s="21"/>
      <c r="L213" s="10"/>
      <c r="M213" s="10"/>
      <c r="N213" s="21"/>
      <c r="O213" s="21"/>
      <c r="P213" s="21"/>
      <c r="Q213" s="21"/>
      <c r="R213" s="21"/>
      <c r="S213" s="10"/>
      <c r="T213" s="10"/>
      <c r="U213" s="10"/>
      <c r="V213" s="21"/>
      <c r="W213" s="21"/>
      <c r="X213" s="10"/>
      <c r="Y213" s="28"/>
      <c r="Z213" s="10"/>
      <c r="AA213" s="28"/>
      <c r="AB213" s="28"/>
      <c r="AC213" s="28">
        <f>SUBTOTAL(9,AC212:AC212)</f>
        <v>80</v>
      </c>
      <c r="AD213" s="10"/>
      <c r="AE213" s="50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9"/>
      <c r="BQ213" s="39"/>
      <c r="BR213" s="39"/>
      <c r="BS213" s="39"/>
      <c r="BT213" s="39"/>
      <c r="BU213" s="39"/>
      <c r="BV213" s="39"/>
      <c r="BW213" s="39"/>
      <c r="BX213" s="39"/>
      <c r="BY213" s="39"/>
      <c r="BZ213" s="39"/>
      <c r="CA213" s="39"/>
      <c r="CB213" s="39"/>
      <c r="CC213" s="39"/>
      <c r="CD213" s="39"/>
      <c r="CE213" s="39"/>
      <c r="CF213" s="39"/>
      <c r="CG213" s="39"/>
    </row>
    <row r="214" spans="1:85" s="18" customFormat="1" outlineLevel="2">
      <c r="A214" s="10">
        <v>2015</v>
      </c>
      <c r="B214" s="21" t="s">
        <v>295</v>
      </c>
      <c r="C214" s="26" t="s">
        <v>296</v>
      </c>
      <c r="D214" s="21" t="s">
        <v>1383</v>
      </c>
      <c r="E214" s="21" t="s">
        <v>2276</v>
      </c>
      <c r="F214" s="10">
        <v>3</v>
      </c>
      <c r="G214" s="21" t="s">
        <v>1768</v>
      </c>
      <c r="H214" s="21" t="s">
        <v>2521</v>
      </c>
      <c r="I214" s="21" t="s">
        <v>164</v>
      </c>
      <c r="J214" s="21" t="s">
        <v>25</v>
      </c>
      <c r="K214" s="21" t="s">
        <v>46</v>
      </c>
      <c r="L214" s="10">
        <v>25</v>
      </c>
      <c r="M214" s="10">
        <v>30</v>
      </c>
      <c r="N214" s="21" t="s">
        <v>304</v>
      </c>
      <c r="O214" s="21" t="s">
        <v>48</v>
      </c>
      <c r="P214" s="21" t="s">
        <v>29</v>
      </c>
      <c r="Q214" s="21" t="s">
        <v>234</v>
      </c>
      <c r="R214" s="21" t="s">
        <v>305</v>
      </c>
      <c r="S214" s="10">
        <v>1</v>
      </c>
      <c r="T214" s="10">
        <v>48</v>
      </c>
      <c r="U214" s="10">
        <v>48</v>
      </c>
      <c r="V214" s="21" t="s">
        <v>32</v>
      </c>
      <c r="W214" s="21" t="s">
        <v>32</v>
      </c>
      <c r="X214" s="10"/>
      <c r="Y214" s="28">
        <f>IF(M214&lt;25,1,1+(M214-25)/M214)</f>
        <v>1.1666666666666667</v>
      </c>
      <c r="Z214" s="10">
        <v>1</v>
      </c>
      <c r="AA214" s="28">
        <f>U214*Y214*Z214</f>
        <v>56</v>
      </c>
      <c r="AB214" s="28"/>
      <c r="AC214" s="28">
        <f>(AA214+AB214)/2</f>
        <v>28</v>
      </c>
      <c r="AD214" s="10"/>
      <c r="AE214" s="50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9"/>
      <c r="BQ214" s="39"/>
      <c r="BR214" s="39"/>
      <c r="BS214" s="39"/>
      <c r="BT214" s="39"/>
      <c r="BU214" s="39"/>
      <c r="BV214" s="39"/>
      <c r="BW214" s="39"/>
      <c r="BX214" s="39"/>
      <c r="BY214" s="39"/>
      <c r="BZ214" s="39"/>
      <c r="CA214" s="39"/>
      <c r="CB214" s="39"/>
      <c r="CC214" s="39"/>
      <c r="CD214" s="39"/>
      <c r="CE214" s="39"/>
      <c r="CF214" s="39"/>
      <c r="CG214" s="39"/>
    </row>
    <row r="215" spans="1:85" s="18" customFormat="1" outlineLevel="2">
      <c r="A215" s="10">
        <v>2014</v>
      </c>
      <c r="B215" s="21" t="s">
        <v>1499</v>
      </c>
      <c r="C215" s="26" t="s">
        <v>1500</v>
      </c>
      <c r="D215" s="21" t="s">
        <v>1417</v>
      </c>
      <c r="E215" s="21" t="s">
        <v>2293</v>
      </c>
      <c r="F215" s="10">
        <v>2</v>
      </c>
      <c r="G215" s="21" t="s">
        <v>1768</v>
      </c>
      <c r="H215" s="21" t="s">
        <v>1769</v>
      </c>
      <c r="I215" s="21" t="s">
        <v>42</v>
      </c>
      <c r="J215" s="21" t="s">
        <v>25</v>
      </c>
      <c r="K215" s="21" t="s">
        <v>26</v>
      </c>
      <c r="L215" s="10">
        <v>29</v>
      </c>
      <c r="M215" s="10">
        <v>35</v>
      </c>
      <c r="N215" s="21" t="s">
        <v>1501</v>
      </c>
      <c r="O215" s="21" t="s">
        <v>426</v>
      </c>
      <c r="P215" s="21" t="s">
        <v>29</v>
      </c>
      <c r="Q215" s="21" t="s">
        <v>1362</v>
      </c>
      <c r="R215" s="21" t="s">
        <v>1770</v>
      </c>
      <c r="S215" s="10">
        <v>1</v>
      </c>
      <c r="T215" s="10">
        <v>32</v>
      </c>
      <c r="U215" s="10">
        <v>28</v>
      </c>
      <c r="V215" s="10">
        <v>4</v>
      </c>
      <c r="W215" s="21" t="s">
        <v>32</v>
      </c>
      <c r="X215" s="10">
        <v>1</v>
      </c>
      <c r="Y215" s="28">
        <f>IF(M215&lt;25,1,1+(M215-25)/M215)</f>
        <v>1.2857142857142856</v>
      </c>
      <c r="Z215" s="10">
        <v>1</v>
      </c>
      <c r="AA215" s="28">
        <f>U215*Y215*Z215</f>
        <v>36</v>
      </c>
      <c r="AB215" s="28">
        <f>X215*V215*Y215</f>
        <v>5.1428571428571423</v>
      </c>
      <c r="AC215" s="28">
        <f>AA215+AB215</f>
        <v>41.142857142857139</v>
      </c>
      <c r="AD215" s="10"/>
      <c r="AE215" s="50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9"/>
      <c r="BQ215" s="39"/>
      <c r="BR215" s="39"/>
      <c r="BS215" s="39"/>
      <c r="BT215" s="39"/>
      <c r="BU215" s="39"/>
      <c r="BV215" s="39"/>
      <c r="BW215" s="39"/>
      <c r="BX215" s="39"/>
      <c r="BY215" s="39"/>
      <c r="BZ215" s="39"/>
      <c r="CA215" s="39"/>
      <c r="CB215" s="39"/>
      <c r="CC215" s="39"/>
      <c r="CD215" s="39"/>
      <c r="CE215" s="39"/>
      <c r="CF215" s="39"/>
      <c r="CG215" s="39"/>
    </row>
    <row r="216" spans="1:85" s="18" customFormat="1" outlineLevel="2">
      <c r="A216" s="10"/>
      <c r="B216" s="10"/>
      <c r="C216" s="25"/>
      <c r="D216" s="10"/>
      <c r="E216" s="27" t="s">
        <v>2329</v>
      </c>
      <c r="F216" s="10"/>
      <c r="G216" s="21" t="s">
        <v>1768</v>
      </c>
      <c r="H216" s="29" t="s">
        <v>1769</v>
      </c>
      <c r="I216" s="10"/>
      <c r="J216" s="10"/>
      <c r="K216" s="10"/>
      <c r="L216" s="10"/>
      <c r="M216" s="29">
        <v>8</v>
      </c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28"/>
      <c r="Z216" s="10"/>
      <c r="AA216" s="28"/>
      <c r="AB216" s="28"/>
      <c r="AC216" s="28">
        <f>M216*14</f>
        <v>112</v>
      </c>
      <c r="AD216" s="10"/>
      <c r="AE216" s="50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9"/>
      <c r="BQ216" s="39"/>
      <c r="BR216" s="39"/>
      <c r="BS216" s="39"/>
      <c r="BT216" s="39"/>
      <c r="BU216" s="39"/>
      <c r="BV216" s="39"/>
      <c r="BW216" s="39"/>
      <c r="BX216" s="39"/>
      <c r="BY216" s="39"/>
      <c r="BZ216" s="39"/>
      <c r="CA216" s="39"/>
      <c r="CB216" s="39"/>
      <c r="CC216" s="39"/>
      <c r="CD216" s="39"/>
      <c r="CE216" s="39"/>
      <c r="CF216" s="39"/>
      <c r="CG216" s="39"/>
    </row>
    <row r="217" spans="1:85" s="18" customFormat="1" ht="40.5" outlineLevel="2">
      <c r="A217" s="21"/>
      <c r="B217" s="21"/>
      <c r="C217" s="26" t="s">
        <v>2361</v>
      </c>
      <c r="D217" s="21"/>
      <c r="E217" s="21" t="s">
        <v>2394</v>
      </c>
      <c r="F217" s="21"/>
      <c r="G217" s="21" t="s">
        <v>1768</v>
      </c>
      <c r="H217" s="21" t="s">
        <v>2392</v>
      </c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8">
        <v>15</v>
      </c>
      <c r="AD217" s="10"/>
      <c r="AE217" s="50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9"/>
      <c r="BQ217" s="39"/>
      <c r="BR217" s="39"/>
      <c r="BS217" s="39"/>
      <c r="BT217" s="39"/>
      <c r="BU217" s="39"/>
      <c r="BV217" s="39"/>
      <c r="BW217" s="39"/>
      <c r="BX217" s="39"/>
      <c r="BY217" s="39"/>
      <c r="BZ217" s="39"/>
      <c r="CA217" s="39"/>
      <c r="CB217" s="39"/>
      <c r="CC217" s="39"/>
      <c r="CD217" s="39"/>
      <c r="CE217" s="39"/>
      <c r="CF217" s="39"/>
      <c r="CG217" s="39"/>
    </row>
    <row r="218" spans="1:85" s="18" customFormat="1" outlineLevel="1">
      <c r="A218" s="21"/>
      <c r="B218" s="21"/>
      <c r="C218" s="26"/>
      <c r="D218" s="21"/>
      <c r="E218" s="21"/>
      <c r="F218" s="21"/>
      <c r="G218" s="47" t="s">
        <v>2801</v>
      </c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8">
        <f>SUBTOTAL(9,AC214:AC217)</f>
        <v>196.14285714285714</v>
      </c>
      <c r="AD218" s="10"/>
      <c r="AE218" s="50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9"/>
      <c r="BQ218" s="39"/>
      <c r="BR218" s="39"/>
      <c r="BS218" s="39"/>
      <c r="BT218" s="39"/>
      <c r="BU218" s="39"/>
      <c r="BV218" s="39"/>
      <c r="BW218" s="39"/>
      <c r="BX218" s="39"/>
      <c r="BY218" s="39"/>
      <c r="BZ218" s="39"/>
      <c r="CA218" s="39"/>
      <c r="CB218" s="39"/>
      <c r="CC218" s="39"/>
      <c r="CD218" s="39"/>
      <c r="CE218" s="39"/>
      <c r="CF218" s="39"/>
      <c r="CG218" s="39"/>
    </row>
    <row r="219" spans="1:85" s="18" customFormat="1" outlineLevel="2">
      <c r="A219" s="10">
        <v>2015</v>
      </c>
      <c r="B219" s="21" t="s">
        <v>2053</v>
      </c>
      <c r="C219" s="26" t="s">
        <v>2054</v>
      </c>
      <c r="D219" s="21" t="s">
        <v>1417</v>
      </c>
      <c r="E219" s="21" t="s">
        <v>2286</v>
      </c>
      <c r="F219" s="10">
        <v>3</v>
      </c>
      <c r="G219" s="21" t="s">
        <v>1119</v>
      </c>
      <c r="H219" s="21" t="s">
        <v>1120</v>
      </c>
      <c r="I219" s="21" t="s">
        <v>24</v>
      </c>
      <c r="J219" s="21" t="s">
        <v>25</v>
      </c>
      <c r="K219" s="21" t="s">
        <v>46</v>
      </c>
      <c r="L219" s="10">
        <v>111</v>
      </c>
      <c r="M219" s="10">
        <v>63</v>
      </c>
      <c r="N219" s="21" t="s">
        <v>2055</v>
      </c>
      <c r="O219" s="21" t="s">
        <v>1026</v>
      </c>
      <c r="P219" s="21" t="s">
        <v>29</v>
      </c>
      <c r="Q219" s="21" t="s">
        <v>2098</v>
      </c>
      <c r="R219" s="21" t="s">
        <v>2099</v>
      </c>
      <c r="S219" s="10">
        <v>1</v>
      </c>
      <c r="T219" s="10">
        <v>48</v>
      </c>
      <c r="U219" s="10">
        <v>48</v>
      </c>
      <c r="V219" s="21" t="s">
        <v>32</v>
      </c>
      <c r="W219" s="21" t="s">
        <v>32</v>
      </c>
      <c r="X219" s="10"/>
      <c r="Y219" s="28">
        <f>IF(M219&lt;25,1,1+(M219-25)/M219)</f>
        <v>1.6031746031746033</v>
      </c>
      <c r="Z219" s="10">
        <v>1</v>
      </c>
      <c r="AA219" s="28">
        <f>U219*Y219*Z219</f>
        <v>76.952380952380963</v>
      </c>
      <c r="AB219" s="28"/>
      <c r="AC219" s="28">
        <f>AA219+AB219</f>
        <v>76.952380952380963</v>
      </c>
      <c r="AD219" s="10"/>
      <c r="AE219" s="50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9"/>
      <c r="BQ219" s="39"/>
      <c r="BR219" s="39"/>
      <c r="BS219" s="39"/>
      <c r="BT219" s="39"/>
      <c r="BU219" s="39"/>
      <c r="BV219" s="39"/>
      <c r="BW219" s="39"/>
      <c r="BX219" s="39"/>
      <c r="BY219" s="39"/>
      <c r="BZ219" s="39"/>
      <c r="CA219" s="39"/>
      <c r="CB219" s="39"/>
      <c r="CC219" s="39"/>
      <c r="CD219" s="39"/>
      <c r="CE219" s="39"/>
      <c r="CF219" s="39"/>
      <c r="CG219" s="39"/>
    </row>
    <row r="220" spans="1:85" s="18" customFormat="1" outlineLevel="2">
      <c r="A220" s="10">
        <v>2014</v>
      </c>
      <c r="B220" s="21" t="s">
        <v>1492</v>
      </c>
      <c r="C220" s="26" t="s">
        <v>1493</v>
      </c>
      <c r="D220" s="21" t="s">
        <v>1417</v>
      </c>
      <c r="E220" s="21" t="s">
        <v>2293</v>
      </c>
      <c r="F220" s="10">
        <v>2</v>
      </c>
      <c r="G220" s="21" t="s">
        <v>1119</v>
      </c>
      <c r="H220" s="21" t="s">
        <v>1120</v>
      </c>
      <c r="I220" s="21" t="s">
        <v>24</v>
      </c>
      <c r="J220" s="21" t="s">
        <v>25</v>
      </c>
      <c r="K220" s="21" t="s">
        <v>46</v>
      </c>
      <c r="L220" s="10">
        <v>74</v>
      </c>
      <c r="M220" s="10">
        <v>18</v>
      </c>
      <c r="N220" s="21" t="s">
        <v>1424</v>
      </c>
      <c r="O220" s="21" t="s">
        <v>362</v>
      </c>
      <c r="P220" s="21" t="s">
        <v>29</v>
      </c>
      <c r="Q220" s="21" t="s">
        <v>1365</v>
      </c>
      <c r="R220" s="21" t="s">
        <v>1494</v>
      </c>
      <c r="S220" s="10">
        <v>1</v>
      </c>
      <c r="T220" s="10">
        <v>32</v>
      </c>
      <c r="U220" s="10">
        <v>26</v>
      </c>
      <c r="V220" s="10">
        <v>6</v>
      </c>
      <c r="W220" s="21" t="s">
        <v>32</v>
      </c>
      <c r="X220" s="10">
        <v>1</v>
      </c>
      <c r="Y220" s="28">
        <f>IF(M220&lt;25,1,1+(M220-25)/M220)</f>
        <v>1</v>
      </c>
      <c r="Z220" s="10">
        <v>1</v>
      </c>
      <c r="AA220" s="28">
        <f>U220*Y220*Z220</f>
        <v>26</v>
      </c>
      <c r="AB220" s="28">
        <f>X220*V220*Y220</f>
        <v>6</v>
      </c>
      <c r="AC220" s="28">
        <f>AA220+AB220</f>
        <v>32</v>
      </c>
      <c r="AD220" s="10"/>
      <c r="AE220" s="50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9"/>
      <c r="BQ220" s="39"/>
      <c r="BR220" s="39"/>
      <c r="BS220" s="39"/>
      <c r="BT220" s="39"/>
      <c r="BU220" s="39"/>
      <c r="BV220" s="39"/>
      <c r="BW220" s="39"/>
      <c r="BX220" s="39"/>
      <c r="BY220" s="39"/>
      <c r="BZ220" s="39"/>
      <c r="CA220" s="39"/>
      <c r="CB220" s="39"/>
      <c r="CC220" s="39"/>
      <c r="CD220" s="39"/>
      <c r="CE220" s="39"/>
      <c r="CF220" s="39"/>
      <c r="CG220" s="39"/>
    </row>
    <row r="221" spans="1:85" s="18" customFormat="1" outlineLevel="2">
      <c r="A221" s="10">
        <v>2014</v>
      </c>
      <c r="B221" s="21" t="s">
        <v>1538</v>
      </c>
      <c r="C221" s="26" t="s">
        <v>1539</v>
      </c>
      <c r="D221" s="21" t="s">
        <v>1417</v>
      </c>
      <c r="E221" s="19" t="s">
        <v>2290</v>
      </c>
      <c r="F221" s="10">
        <v>2</v>
      </c>
      <c r="G221" s="21" t="s">
        <v>1119</v>
      </c>
      <c r="H221" s="21" t="s">
        <v>1120</v>
      </c>
      <c r="I221" s="21" t="s">
        <v>24</v>
      </c>
      <c r="J221" s="21" t="s">
        <v>25</v>
      </c>
      <c r="K221" s="21" t="s">
        <v>46</v>
      </c>
      <c r="L221" s="10">
        <v>28</v>
      </c>
      <c r="M221" s="10">
        <v>22</v>
      </c>
      <c r="N221" s="21" t="s">
        <v>1387</v>
      </c>
      <c r="O221" s="21" t="s">
        <v>1200</v>
      </c>
      <c r="P221" s="21" t="s">
        <v>29</v>
      </c>
      <c r="Q221" s="21" t="s">
        <v>1355</v>
      </c>
      <c r="R221" s="21" t="s">
        <v>1540</v>
      </c>
      <c r="S221" s="10">
        <v>1</v>
      </c>
      <c r="T221" s="10">
        <v>32</v>
      </c>
      <c r="U221" s="10">
        <v>32</v>
      </c>
      <c r="V221" s="21" t="s">
        <v>32</v>
      </c>
      <c r="W221" s="21" t="s">
        <v>32</v>
      </c>
      <c r="X221" s="10"/>
      <c r="Y221" s="28">
        <f>IF(M221&lt;25,1,1+(M221-25)/M221)</f>
        <v>1</v>
      </c>
      <c r="Z221" s="10">
        <v>2</v>
      </c>
      <c r="AA221" s="28">
        <f>U221*Y221*Z221</f>
        <v>64</v>
      </c>
      <c r="AB221" s="28"/>
      <c r="AC221" s="28">
        <f>AA221+AB221</f>
        <v>64</v>
      </c>
      <c r="AD221" s="10"/>
      <c r="AE221" s="50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9"/>
      <c r="BQ221" s="39"/>
      <c r="BR221" s="39"/>
      <c r="BS221" s="39"/>
      <c r="BT221" s="39"/>
      <c r="BU221" s="39"/>
      <c r="BV221" s="39"/>
      <c r="BW221" s="39"/>
      <c r="BX221" s="39"/>
      <c r="BY221" s="39"/>
      <c r="BZ221" s="39"/>
      <c r="CA221" s="39"/>
      <c r="CB221" s="39"/>
      <c r="CC221" s="39"/>
      <c r="CD221" s="39"/>
      <c r="CE221" s="39"/>
      <c r="CF221" s="39"/>
      <c r="CG221" s="39"/>
    </row>
    <row r="222" spans="1:85" s="18" customFormat="1" outlineLevel="2">
      <c r="A222" s="10">
        <v>2015</v>
      </c>
      <c r="B222" s="21" t="s">
        <v>1112</v>
      </c>
      <c r="C222" s="26" t="s">
        <v>1113</v>
      </c>
      <c r="D222" s="21" t="s">
        <v>1383</v>
      </c>
      <c r="E222" s="21" t="s">
        <v>2300</v>
      </c>
      <c r="F222" s="10">
        <v>3</v>
      </c>
      <c r="G222" s="21" t="s">
        <v>1119</v>
      </c>
      <c r="H222" s="21" t="s">
        <v>1120</v>
      </c>
      <c r="I222" s="21" t="s">
        <v>24</v>
      </c>
      <c r="J222" s="21" t="s">
        <v>25</v>
      </c>
      <c r="K222" s="21" t="s">
        <v>46</v>
      </c>
      <c r="L222" s="10">
        <v>35</v>
      </c>
      <c r="M222" s="10">
        <v>53</v>
      </c>
      <c r="N222" s="21" t="s">
        <v>784</v>
      </c>
      <c r="O222" s="21" t="s">
        <v>1121</v>
      </c>
      <c r="P222" s="21" t="s">
        <v>29</v>
      </c>
      <c r="Q222" s="21" t="s">
        <v>77</v>
      </c>
      <c r="R222" s="21" t="s">
        <v>1122</v>
      </c>
      <c r="S222" s="10">
        <v>1</v>
      </c>
      <c r="T222" s="10">
        <v>48</v>
      </c>
      <c r="U222" s="10">
        <v>44</v>
      </c>
      <c r="V222" s="10">
        <v>4</v>
      </c>
      <c r="W222" s="21" t="s">
        <v>32</v>
      </c>
      <c r="X222" s="10"/>
      <c r="Y222" s="28">
        <f>IF(M222&lt;25,1,1+(M222-25)/M222)</f>
        <v>1.5283018867924527</v>
      </c>
      <c r="Z222" s="10">
        <v>1.2</v>
      </c>
      <c r="AA222" s="28">
        <f>T222*Y222*Z222</f>
        <v>88.030188679245271</v>
      </c>
      <c r="AB222" s="28"/>
      <c r="AC222" s="28">
        <f>AA222+AB222</f>
        <v>88.030188679245271</v>
      </c>
      <c r="AD222" s="10"/>
      <c r="AE222" s="50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9"/>
      <c r="BQ222" s="39"/>
      <c r="BR222" s="39"/>
      <c r="BS222" s="39"/>
      <c r="BT222" s="39"/>
      <c r="BU222" s="39"/>
      <c r="BV222" s="39"/>
      <c r="BW222" s="39"/>
      <c r="BX222" s="39"/>
      <c r="BY222" s="39"/>
      <c r="BZ222" s="39"/>
      <c r="CA222" s="39"/>
      <c r="CB222" s="39"/>
      <c r="CC222" s="39"/>
      <c r="CD222" s="39"/>
      <c r="CE222" s="39"/>
      <c r="CF222" s="39"/>
      <c r="CG222" s="39"/>
    </row>
    <row r="223" spans="1:85" s="18" customFormat="1" outlineLevel="2">
      <c r="A223" s="21"/>
      <c r="B223" s="21"/>
      <c r="C223" s="21" t="s">
        <v>2682</v>
      </c>
      <c r="D223" s="21" t="s">
        <v>2594</v>
      </c>
      <c r="E223" s="21" t="s">
        <v>2595</v>
      </c>
      <c r="F223" s="21"/>
      <c r="G223" s="21" t="s">
        <v>1119</v>
      </c>
      <c r="H223" s="21" t="s">
        <v>2684</v>
      </c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 t="s">
        <v>30</v>
      </c>
      <c r="AC223" s="21" t="s">
        <v>2602</v>
      </c>
      <c r="AD223" s="21" t="s">
        <v>2597</v>
      </c>
      <c r="AE223" s="50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9"/>
      <c r="BQ223" s="39"/>
      <c r="BR223" s="39"/>
      <c r="BS223" s="39"/>
      <c r="BT223" s="39"/>
      <c r="BU223" s="39"/>
      <c r="BV223" s="39"/>
      <c r="BW223" s="39"/>
      <c r="BX223" s="39"/>
      <c r="BY223" s="39"/>
      <c r="BZ223" s="39"/>
      <c r="CA223" s="39"/>
      <c r="CB223" s="39"/>
      <c r="CC223" s="39"/>
      <c r="CD223" s="39"/>
      <c r="CE223" s="39"/>
      <c r="CF223" s="39"/>
      <c r="CG223" s="39"/>
    </row>
    <row r="224" spans="1:85" s="18" customFormat="1" outlineLevel="2">
      <c r="A224" s="21"/>
      <c r="B224" s="21"/>
      <c r="C224" s="21" t="s">
        <v>1862</v>
      </c>
      <c r="D224" s="21" t="s">
        <v>1384</v>
      </c>
      <c r="E224" s="21" t="s">
        <v>2592</v>
      </c>
      <c r="F224" s="21"/>
      <c r="G224" s="21" t="s">
        <v>1119</v>
      </c>
      <c r="H224" s="21" t="s">
        <v>2575</v>
      </c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>
        <v>16</v>
      </c>
      <c r="AD224" s="21" t="s">
        <v>2588</v>
      </c>
      <c r="AE224" s="50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9"/>
      <c r="BQ224" s="39"/>
      <c r="BR224" s="39"/>
      <c r="BS224" s="39"/>
      <c r="BT224" s="39"/>
      <c r="BU224" s="39"/>
      <c r="BV224" s="39"/>
      <c r="BW224" s="39"/>
      <c r="BX224" s="39"/>
      <c r="BY224" s="39"/>
      <c r="BZ224" s="39"/>
      <c r="CA224" s="39"/>
      <c r="CB224" s="39"/>
      <c r="CC224" s="39"/>
      <c r="CD224" s="39"/>
      <c r="CE224" s="39"/>
      <c r="CF224" s="39"/>
      <c r="CG224" s="39"/>
    </row>
    <row r="225" spans="1:85" s="18" customFormat="1" outlineLevel="2">
      <c r="A225" s="10"/>
      <c r="B225" s="10"/>
      <c r="C225" s="25"/>
      <c r="D225" s="10"/>
      <c r="E225" s="27" t="s">
        <v>2329</v>
      </c>
      <c r="F225" s="10"/>
      <c r="G225" s="21" t="s">
        <v>1119</v>
      </c>
      <c r="H225" s="29" t="s">
        <v>1120</v>
      </c>
      <c r="I225" s="10"/>
      <c r="J225" s="10"/>
      <c r="K225" s="10"/>
      <c r="L225" s="10"/>
      <c r="M225" s="29">
        <v>4</v>
      </c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28"/>
      <c r="Z225" s="10"/>
      <c r="AA225" s="28"/>
      <c r="AB225" s="28"/>
      <c r="AC225" s="28">
        <f>M225*14</f>
        <v>56</v>
      </c>
      <c r="AD225" s="10"/>
      <c r="AE225" s="50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9"/>
      <c r="BQ225" s="39"/>
      <c r="BR225" s="39"/>
      <c r="BS225" s="39"/>
      <c r="BT225" s="39"/>
      <c r="BU225" s="39"/>
      <c r="BV225" s="39"/>
      <c r="BW225" s="39"/>
      <c r="BX225" s="39"/>
      <c r="BY225" s="39"/>
      <c r="BZ225" s="39"/>
      <c r="CA225" s="39"/>
      <c r="CB225" s="39"/>
      <c r="CC225" s="39"/>
      <c r="CD225" s="39"/>
      <c r="CE225" s="39"/>
      <c r="CF225" s="39"/>
      <c r="CG225" s="39"/>
    </row>
    <row r="226" spans="1:85" s="18" customFormat="1" outlineLevel="2">
      <c r="A226" s="10">
        <v>2015</v>
      </c>
      <c r="B226" s="21" t="s">
        <v>1600</v>
      </c>
      <c r="C226" s="26" t="s">
        <v>1601</v>
      </c>
      <c r="D226" s="21" t="s">
        <v>1417</v>
      </c>
      <c r="E226" s="21" t="s">
        <v>2283</v>
      </c>
      <c r="F226" s="10">
        <v>2</v>
      </c>
      <c r="G226" s="21" t="s">
        <v>1119</v>
      </c>
      <c r="H226" s="21" t="s">
        <v>2504</v>
      </c>
      <c r="I226" s="21" t="s">
        <v>102</v>
      </c>
      <c r="J226" s="21" t="s">
        <v>61</v>
      </c>
      <c r="K226" s="21" t="s">
        <v>65</v>
      </c>
      <c r="L226" s="10">
        <v>108</v>
      </c>
      <c r="M226" s="10">
        <v>43</v>
      </c>
      <c r="N226" s="21" t="s">
        <v>1602</v>
      </c>
      <c r="O226" s="21" t="s">
        <v>1879</v>
      </c>
      <c r="P226" s="21" t="s">
        <v>29</v>
      </c>
      <c r="Q226" s="21" t="s">
        <v>261</v>
      </c>
      <c r="R226" s="21" t="s">
        <v>1880</v>
      </c>
      <c r="S226" s="10">
        <v>1</v>
      </c>
      <c r="T226" s="21" t="s">
        <v>32</v>
      </c>
      <c r="U226" s="21" t="s">
        <v>32</v>
      </c>
      <c r="V226" s="21" t="s">
        <v>32</v>
      </c>
      <c r="W226" s="21" t="s">
        <v>32</v>
      </c>
      <c r="X226" s="10"/>
      <c r="Y226" s="28">
        <f>IF(M226&lt;25,1,1+(M226-25)/M226)</f>
        <v>1.4186046511627908</v>
      </c>
      <c r="Z226" s="10"/>
      <c r="AA226" s="28"/>
      <c r="AB226" s="28"/>
      <c r="AC226" s="28">
        <f>32*Y226*F226</f>
        <v>90.79069767441861</v>
      </c>
      <c r="AD226" s="10"/>
      <c r="AE226" s="50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9"/>
      <c r="BQ226" s="39"/>
      <c r="BR226" s="39"/>
      <c r="BS226" s="39"/>
      <c r="BT226" s="39"/>
      <c r="BU226" s="39"/>
      <c r="BV226" s="39"/>
      <c r="BW226" s="39"/>
      <c r="BX226" s="39"/>
      <c r="BY226" s="39"/>
      <c r="BZ226" s="39"/>
      <c r="CA226" s="39"/>
      <c r="CB226" s="39"/>
      <c r="CC226" s="39"/>
      <c r="CD226" s="39"/>
      <c r="CE226" s="39"/>
      <c r="CF226" s="39"/>
      <c r="CG226" s="39"/>
    </row>
    <row r="227" spans="1:85" s="18" customFormat="1" outlineLevel="1">
      <c r="A227" s="10"/>
      <c r="B227" s="21"/>
      <c r="C227" s="26"/>
      <c r="D227" s="21"/>
      <c r="E227" s="21"/>
      <c r="F227" s="10"/>
      <c r="G227" s="47" t="s">
        <v>2802</v>
      </c>
      <c r="H227" s="21"/>
      <c r="I227" s="21"/>
      <c r="J227" s="21"/>
      <c r="K227" s="21"/>
      <c r="L227" s="10"/>
      <c r="M227" s="10"/>
      <c r="N227" s="21"/>
      <c r="O227" s="21"/>
      <c r="P227" s="21"/>
      <c r="Q227" s="21"/>
      <c r="R227" s="21"/>
      <c r="S227" s="10"/>
      <c r="T227" s="21"/>
      <c r="U227" s="21"/>
      <c r="V227" s="21"/>
      <c r="W227" s="21"/>
      <c r="X227" s="10"/>
      <c r="Y227" s="28"/>
      <c r="Z227" s="10"/>
      <c r="AA227" s="28"/>
      <c r="AB227" s="28"/>
      <c r="AC227" s="28">
        <f>SUBTOTAL(9,AC219:AC226)</f>
        <v>423.77326730604483</v>
      </c>
      <c r="AD227" s="10"/>
      <c r="AE227" s="50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9"/>
      <c r="BQ227" s="39"/>
      <c r="BR227" s="39"/>
      <c r="BS227" s="39"/>
      <c r="BT227" s="39"/>
      <c r="BU227" s="39"/>
      <c r="BV227" s="39"/>
      <c r="BW227" s="39"/>
      <c r="BX227" s="39"/>
      <c r="BY227" s="39"/>
      <c r="BZ227" s="39"/>
      <c r="CA227" s="39"/>
      <c r="CB227" s="39"/>
      <c r="CC227" s="39"/>
      <c r="CD227" s="39"/>
      <c r="CE227" s="39"/>
      <c r="CF227" s="39"/>
      <c r="CG227" s="39"/>
    </row>
    <row r="228" spans="1:85" s="18" customFormat="1" outlineLevel="2">
      <c r="A228" s="10">
        <v>2016</v>
      </c>
      <c r="B228" s="21" t="s">
        <v>695</v>
      </c>
      <c r="C228" s="26" t="s">
        <v>696</v>
      </c>
      <c r="D228" s="21" t="s">
        <v>1417</v>
      </c>
      <c r="E228" s="21" t="s">
        <v>2286</v>
      </c>
      <c r="F228" s="10">
        <v>4</v>
      </c>
      <c r="G228" s="21" t="s">
        <v>697</v>
      </c>
      <c r="H228" s="21" t="s">
        <v>698</v>
      </c>
      <c r="I228" s="21" t="s">
        <v>42</v>
      </c>
      <c r="J228" s="21" t="s">
        <v>53</v>
      </c>
      <c r="K228" s="21" t="s">
        <v>54</v>
      </c>
      <c r="L228" s="10">
        <v>84</v>
      </c>
      <c r="M228" s="10">
        <v>91</v>
      </c>
      <c r="N228" s="21" t="s">
        <v>1886</v>
      </c>
      <c r="O228" s="21" t="s">
        <v>2225</v>
      </c>
      <c r="P228" s="21" t="s">
        <v>29</v>
      </c>
      <c r="Q228" s="21" t="s">
        <v>155</v>
      </c>
      <c r="R228" s="21" t="s">
        <v>2226</v>
      </c>
      <c r="S228" s="10">
        <v>1</v>
      </c>
      <c r="T228" s="10">
        <v>64</v>
      </c>
      <c r="U228" s="10">
        <v>64</v>
      </c>
      <c r="V228" s="21" t="s">
        <v>32</v>
      </c>
      <c r="W228" s="21" t="s">
        <v>32</v>
      </c>
      <c r="X228" s="10"/>
      <c r="Y228" s="28">
        <f>IF(M228&lt;25,1,1+(M228-25)/M228)</f>
        <v>1.7252747252747254</v>
      </c>
      <c r="Z228" s="10">
        <v>1</v>
      </c>
      <c r="AA228" s="28">
        <f>U228*Y228*Z228</f>
        <v>110.41758241758242</v>
      </c>
      <c r="AB228" s="28"/>
      <c r="AC228" s="28">
        <f>AA228+AB228</f>
        <v>110.41758241758242</v>
      </c>
      <c r="AD228" s="10"/>
      <c r="AE228" s="50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9"/>
      <c r="BQ228" s="39"/>
      <c r="BR228" s="39"/>
      <c r="BS228" s="39"/>
      <c r="BT228" s="39"/>
      <c r="BU228" s="39"/>
      <c r="BV228" s="39"/>
      <c r="BW228" s="39"/>
      <c r="BX228" s="39"/>
      <c r="BY228" s="39"/>
      <c r="BZ228" s="39"/>
      <c r="CA228" s="39"/>
      <c r="CB228" s="39"/>
      <c r="CC228" s="39"/>
      <c r="CD228" s="39"/>
      <c r="CE228" s="39"/>
      <c r="CF228" s="39"/>
      <c r="CG228" s="39"/>
    </row>
    <row r="229" spans="1:85" s="18" customFormat="1" outlineLevel="2">
      <c r="A229" s="10">
        <v>2016</v>
      </c>
      <c r="B229" s="21" t="s">
        <v>695</v>
      </c>
      <c r="C229" s="26" t="s">
        <v>696</v>
      </c>
      <c r="D229" s="21" t="s">
        <v>1417</v>
      </c>
      <c r="E229" s="21" t="s">
        <v>2286</v>
      </c>
      <c r="F229" s="10">
        <v>4</v>
      </c>
      <c r="G229" s="21" t="s">
        <v>697</v>
      </c>
      <c r="H229" s="21" t="s">
        <v>698</v>
      </c>
      <c r="I229" s="21" t="s">
        <v>42</v>
      </c>
      <c r="J229" s="21" t="s">
        <v>53</v>
      </c>
      <c r="K229" s="21" t="s">
        <v>54</v>
      </c>
      <c r="L229" s="10">
        <v>36</v>
      </c>
      <c r="M229" s="10">
        <v>69</v>
      </c>
      <c r="N229" s="21" t="s">
        <v>2119</v>
      </c>
      <c r="O229" s="21" t="s">
        <v>2120</v>
      </c>
      <c r="P229" s="21" t="s">
        <v>29</v>
      </c>
      <c r="Q229" s="21" t="s">
        <v>474</v>
      </c>
      <c r="R229" s="21" t="s">
        <v>2121</v>
      </c>
      <c r="S229" s="10">
        <v>1</v>
      </c>
      <c r="T229" s="10">
        <v>64</v>
      </c>
      <c r="U229" s="10">
        <v>64</v>
      </c>
      <c r="V229" s="21" t="s">
        <v>32</v>
      </c>
      <c r="W229" s="21" t="s">
        <v>32</v>
      </c>
      <c r="X229" s="10"/>
      <c r="Y229" s="28">
        <f>IF(M229&lt;25,1,1+(M229-25)/M229)</f>
        <v>1.6376811594202898</v>
      </c>
      <c r="Z229" s="10">
        <v>1</v>
      </c>
      <c r="AA229" s="28">
        <f>U229*Y229*Z229</f>
        <v>104.81159420289855</v>
      </c>
      <c r="AB229" s="28"/>
      <c r="AC229" s="28">
        <f>AA229+AB229</f>
        <v>104.81159420289855</v>
      </c>
      <c r="AD229" s="10"/>
      <c r="AE229" s="50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9"/>
      <c r="BQ229" s="39"/>
      <c r="BR229" s="39"/>
      <c r="BS229" s="39"/>
      <c r="BT229" s="39"/>
      <c r="BU229" s="39"/>
      <c r="BV229" s="39"/>
      <c r="BW229" s="39"/>
      <c r="BX229" s="39"/>
      <c r="BY229" s="39"/>
      <c r="BZ229" s="39"/>
      <c r="CA229" s="39"/>
      <c r="CB229" s="39"/>
      <c r="CC229" s="39"/>
      <c r="CD229" s="39"/>
      <c r="CE229" s="39"/>
      <c r="CF229" s="39"/>
      <c r="CG229" s="39"/>
    </row>
    <row r="230" spans="1:85" s="18" customFormat="1" outlineLevel="2">
      <c r="A230" s="10">
        <v>2016</v>
      </c>
      <c r="B230" s="21" t="s">
        <v>695</v>
      </c>
      <c r="C230" s="26" t="s">
        <v>696</v>
      </c>
      <c r="D230" s="21" t="s">
        <v>1383</v>
      </c>
      <c r="E230" s="21" t="s">
        <v>2286</v>
      </c>
      <c r="F230" s="10">
        <v>4</v>
      </c>
      <c r="G230" s="21" t="s">
        <v>697</v>
      </c>
      <c r="H230" s="21" t="s">
        <v>698</v>
      </c>
      <c r="I230" s="21" t="s">
        <v>42</v>
      </c>
      <c r="J230" s="21" t="s">
        <v>53</v>
      </c>
      <c r="K230" s="21" t="s">
        <v>54</v>
      </c>
      <c r="L230" s="10">
        <v>60</v>
      </c>
      <c r="M230" s="10">
        <v>105</v>
      </c>
      <c r="N230" s="21" t="s">
        <v>150</v>
      </c>
      <c r="O230" s="21" t="s">
        <v>458</v>
      </c>
      <c r="P230" s="21" t="s">
        <v>29</v>
      </c>
      <c r="Q230" s="21" t="s">
        <v>640</v>
      </c>
      <c r="R230" s="21" t="s">
        <v>700</v>
      </c>
      <c r="S230" s="10">
        <v>1</v>
      </c>
      <c r="T230" s="10">
        <v>64</v>
      </c>
      <c r="U230" s="10">
        <v>64</v>
      </c>
      <c r="V230" s="21" t="s">
        <v>32</v>
      </c>
      <c r="W230" s="21" t="s">
        <v>32</v>
      </c>
      <c r="X230" s="10"/>
      <c r="Y230" s="28">
        <f>IF(M230&lt;25,1,1+(M230-25)/M230)</f>
        <v>1.7619047619047619</v>
      </c>
      <c r="Z230" s="10">
        <v>1</v>
      </c>
      <c r="AA230" s="28">
        <f>U230*Y230*Z230</f>
        <v>112.76190476190476</v>
      </c>
      <c r="AB230" s="28"/>
      <c r="AC230" s="28">
        <f>AA230+AB230</f>
        <v>112.76190476190476</v>
      </c>
      <c r="AD230" s="10"/>
      <c r="AE230" s="50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9"/>
      <c r="BQ230" s="39"/>
      <c r="BR230" s="39"/>
      <c r="BS230" s="39"/>
      <c r="BT230" s="39"/>
      <c r="BU230" s="39"/>
      <c r="BV230" s="39"/>
      <c r="BW230" s="39"/>
      <c r="BX230" s="39"/>
      <c r="BY230" s="39"/>
      <c r="BZ230" s="39"/>
      <c r="CA230" s="39"/>
      <c r="CB230" s="39"/>
      <c r="CC230" s="39"/>
      <c r="CD230" s="39"/>
      <c r="CE230" s="39"/>
      <c r="CF230" s="39"/>
      <c r="CG230" s="39"/>
    </row>
    <row r="231" spans="1:85" s="18" customFormat="1" outlineLevel="2">
      <c r="A231" s="10">
        <v>2016</v>
      </c>
      <c r="B231" s="21" t="s">
        <v>695</v>
      </c>
      <c r="C231" s="26" t="s">
        <v>696</v>
      </c>
      <c r="D231" s="21" t="s">
        <v>1383</v>
      </c>
      <c r="E231" s="21" t="s">
        <v>2286</v>
      </c>
      <c r="F231" s="10">
        <v>4</v>
      </c>
      <c r="G231" s="21" t="s">
        <v>697</v>
      </c>
      <c r="H231" s="21" t="s">
        <v>698</v>
      </c>
      <c r="I231" s="21" t="s">
        <v>42</v>
      </c>
      <c r="J231" s="21" t="s">
        <v>53</v>
      </c>
      <c r="K231" s="21" t="s">
        <v>54</v>
      </c>
      <c r="L231" s="10">
        <v>300</v>
      </c>
      <c r="M231" s="10">
        <v>123</v>
      </c>
      <c r="N231" s="21" t="s">
        <v>600</v>
      </c>
      <c r="O231" s="21" t="s">
        <v>458</v>
      </c>
      <c r="P231" s="21" t="s">
        <v>29</v>
      </c>
      <c r="Q231" s="21" t="s">
        <v>611</v>
      </c>
      <c r="R231" s="21" t="s">
        <v>699</v>
      </c>
      <c r="S231" s="10">
        <v>1</v>
      </c>
      <c r="T231" s="10">
        <v>64</v>
      </c>
      <c r="U231" s="10">
        <v>64</v>
      </c>
      <c r="V231" s="21" t="s">
        <v>32</v>
      </c>
      <c r="W231" s="21" t="s">
        <v>32</v>
      </c>
      <c r="X231" s="10"/>
      <c r="Y231" s="28">
        <f>IF(M231&lt;25,1,1+(M231-25)/M231)</f>
        <v>1.7967479674796749</v>
      </c>
      <c r="Z231" s="10">
        <v>1</v>
      </c>
      <c r="AA231" s="28">
        <f>U231*Y231*Z231</f>
        <v>114.99186991869919</v>
      </c>
      <c r="AB231" s="28"/>
      <c r="AC231" s="28">
        <f>AA231+AB231</f>
        <v>114.99186991869919</v>
      </c>
      <c r="AD231" s="10"/>
      <c r="AE231" s="50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9"/>
      <c r="BQ231" s="39"/>
      <c r="BR231" s="39"/>
      <c r="BS231" s="39"/>
      <c r="BT231" s="39"/>
      <c r="BU231" s="39"/>
      <c r="BV231" s="39"/>
      <c r="BW231" s="39"/>
      <c r="BX231" s="39"/>
      <c r="BY231" s="39"/>
      <c r="BZ231" s="39"/>
      <c r="CA231" s="39"/>
      <c r="CB231" s="39"/>
      <c r="CC231" s="39"/>
      <c r="CD231" s="39"/>
      <c r="CE231" s="39"/>
      <c r="CF231" s="39"/>
      <c r="CG231" s="39"/>
    </row>
    <row r="232" spans="1:85" s="18" customFormat="1" outlineLevel="2">
      <c r="A232" s="10">
        <v>2016</v>
      </c>
      <c r="B232" s="21" t="s">
        <v>926</v>
      </c>
      <c r="C232" s="26" t="s">
        <v>927</v>
      </c>
      <c r="D232" s="21" t="s">
        <v>1417</v>
      </c>
      <c r="E232" s="21" t="s">
        <v>2275</v>
      </c>
      <c r="F232" s="10">
        <v>4</v>
      </c>
      <c r="G232" s="21" t="s">
        <v>697</v>
      </c>
      <c r="H232" s="21" t="s">
        <v>698</v>
      </c>
      <c r="I232" s="21" t="s">
        <v>42</v>
      </c>
      <c r="J232" s="21" t="s">
        <v>53</v>
      </c>
      <c r="K232" s="21" t="s">
        <v>54</v>
      </c>
      <c r="L232" s="10">
        <v>100</v>
      </c>
      <c r="M232" s="10">
        <v>138</v>
      </c>
      <c r="N232" s="21" t="s">
        <v>2273</v>
      </c>
      <c r="O232" s="21" t="s">
        <v>2212</v>
      </c>
      <c r="P232" s="21" t="s">
        <v>29</v>
      </c>
      <c r="Q232" s="21" t="s">
        <v>1957</v>
      </c>
      <c r="R232" s="21" t="s">
        <v>2274</v>
      </c>
      <c r="S232" s="10">
        <v>1</v>
      </c>
      <c r="T232" s="10">
        <v>51</v>
      </c>
      <c r="U232" s="10">
        <v>51</v>
      </c>
      <c r="V232" s="21" t="s">
        <v>30</v>
      </c>
      <c r="W232" s="21" t="s">
        <v>30</v>
      </c>
      <c r="X232" s="10"/>
      <c r="Y232" s="28">
        <f>IF(M232&lt;25,1,1+(M232-25)/M232)</f>
        <v>1.818840579710145</v>
      </c>
      <c r="Z232" s="10">
        <v>1</v>
      </c>
      <c r="AA232" s="28"/>
      <c r="AB232" s="28"/>
      <c r="AC232" s="28">
        <f>U232*Z232*Y232</f>
        <v>92.760869565217391</v>
      </c>
      <c r="AD232" s="10"/>
      <c r="AE232" s="50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9"/>
      <c r="BQ232" s="39"/>
      <c r="BR232" s="39"/>
      <c r="BS232" s="39"/>
      <c r="BT232" s="39"/>
      <c r="BU232" s="39"/>
      <c r="BV232" s="39"/>
      <c r="BW232" s="39"/>
      <c r="BX232" s="39"/>
      <c r="BY232" s="39"/>
      <c r="BZ232" s="39"/>
      <c r="CA232" s="39"/>
      <c r="CB232" s="39"/>
      <c r="CC232" s="39"/>
      <c r="CD232" s="39"/>
      <c r="CE232" s="39"/>
      <c r="CF232" s="39"/>
      <c r="CG232" s="39"/>
    </row>
    <row r="233" spans="1:85" s="18" customFormat="1" outlineLevel="1">
      <c r="A233" s="10"/>
      <c r="B233" s="21"/>
      <c r="C233" s="26"/>
      <c r="D233" s="21"/>
      <c r="E233" s="21"/>
      <c r="F233" s="10"/>
      <c r="G233" s="47" t="s">
        <v>2803</v>
      </c>
      <c r="H233" s="21"/>
      <c r="I233" s="21"/>
      <c r="J233" s="21"/>
      <c r="K233" s="21"/>
      <c r="L233" s="10"/>
      <c r="M233" s="10"/>
      <c r="N233" s="21"/>
      <c r="O233" s="21"/>
      <c r="P233" s="21"/>
      <c r="Q233" s="21"/>
      <c r="R233" s="21"/>
      <c r="S233" s="10"/>
      <c r="T233" s="10"/>
      <c r="U233" s="10"/>
      <c r="V233" s="21"/>
      <c r="W233" s="21"/>
      <c r="X233" s="10"/>
      <c r="Y233" s="28"/>
      <c r="Z233" s="10"/>
      <c r="AA233" s="28"/>
      <c r="AB233" s="28"/>
      <c r="AC233" s="28">
        <f>SUBTOTAL(9,AC228:AC232)</f>
        <v>535.74382086630237</v>
      </c>
      <c r="AD233" s="10"/>
      <c r="AE233" s="50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9"/>
      <c r="BQ233" s="39"/>
      <c r="BR233" s="39"/>
      <c r="BS233" s="39"/>
      <c r="BT233" s="39"/>
      <c r="BU233" s="39"/>
      <c r="BV233" s="39"/>
      <c r="BW233" s="39"/>
      <c r="BX233" s="39"/>
      <c r="BY233" s="39"/>
      <c r="BZ233" s="39"/>
      <c r="CA233" s="39"/>
      <c r="CB233" s="39"/>
      <c r="CC233" s="39"/>
      <c r="CD233" s="39"/>
      <c r="CE233" s="39"/>
      <c r="CF233" s="39"/>
      <c r="CG233" s="39"/>
    </row>
    <row r="234" spans="1:85" s="18" customFormat="1" outlineLevel="2">
      <c r="A234" s="10">
        <v>2015</v>
      </c>
      <c r="B234" s="21" t="s">
        <v>1306</v>
      </c>
      <c r="C234" s="26" t="s">
        <v>1307</v>
      </c>
      <c r="D234" s="21" t="s">
        <v>1383</v>
      </c>
      <c r="E234" s="21" t="s">
        <v>2286</v>
      </c>
      <c r="F234" s="10">
        <v>3</v>
      </c>
      <c r="G234" s="21" t="s">
        <v>1308</v>
      </c>
      <c r="H234" s="21" t="s">
        <v>1309</v>
      </c>
      <c r="I234" s="21" t="s">
        <v>24</v>
      </c>
      <c r="J234" s="21" t="s">
        <v>25</v>
      </c>
      <c r="K234" s="21" t="s">
        <v>81</v>
      </c>
      <c r="L234" s="10">
        <v>32</v>
      </c>
      <c r="M234" s="10">
        <v>18</v>
      </c>
      <c r="N234" s="21" t="s">
        <v>199</v>
      </c>
      <c r="O234" s="21" t="s">
        <v>1065</v>
      </c>
      <c r="P234" s="21" t="s">
        <v>29</v>
      </c>
      <c r="Q234" s="21" t="s">
        <v>864</v>
      </c>
      <c r="R234" s="21" t="s">
        <v>1310</v>
      </c>
      <c r="S234" s="10">
        <v>1</v>
      </c>
      <c r="T234" s="10">
        <v>48</v>
      </c>
      <c r="U234" s="10">
        <v>48</v>
      </c>
      <c r="V234" s="21" t="s">
        <v>32</v>
      </c>
      <c r="W234" s="21" t="s">
        <v>32</v>
      </c>
      <c r="X234" s="10"/>
      <c r="Y234" s="28">
        <f>IF(M234&lt;25,1,1+(M234-25)/M234)</f>
        <v>1</v>
      </c>
      <c r="Z234" s="10">
        <v>1</v>
      </c>
      <c r="AA234" s="28">
        <f>U234*Y234*Z234</f>
        <v>48</v>
      </c>
      <c r="AB234" s="28"/>
      <c r="AC234" s="28">
        <f>AA234+AB234</f>
        <v>48</v>
      </c>
      <c r="AD234" s="10"/>
      <c r="AE234" s="50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9"/>
      <c r="BR234" s="39"/>
      <c r="BS234" s="39"/>
      <c r="BT234" s="39"/>
      <c r="BU234" s="39"/>
      <c r="BV234" s="39"/>
      <c r="BW234" s="39"/>
      <c r="BX234" s="39"/>
      <c r="BY234" s="39"/>
      <c r="BZ234" s="39"/>
      <c r="CA234" s="39"/>
      <c r="CB234" s="39"/>
      <c r="CC234" s="39"/>
      <c r="CD234" s="39"/>
      <c r="CE234" s="39"/>
      <c r="CF234" s="39"/>
      <c r="CG234" s="39"/>
    </row>
    <row r="235" spans="1:85" s="18" customFormat="1" outlineLevel="2">
      <c r="A235" s="10">
        <v>2016</v>
      </c>
      <c r="B235" s="21" t="s">
        <v>408</v>
      </c>
      <c r="C235" s="26" t="s">
        <v>409</v>
      </c>
      <c r="D235" s="21" t="s">
        <v>1417</v>
      </c>
      <c r="E235" s="21" t="s">
        <v>2301</v>
      </c>
      <c r="F235" s="10">
        <v>3</v>
      </c>
      <c r="G235" s="21" t="s">
        <v>1308</v>
      </c>
      <c r="H235" s="21" t="s">
        <v>1309</v>
      </c>
      <c r="I235" s="21" t="s">
        <v>24</v>
      </c>
      <c r="J235" s="21" t="s">
        <v>25</v>
      </c>
      <c r="K235" s="21" t="s">
        <v>81</v>
      </c>
      <c r="L235" s="10">
        <v>88</v>
      </c>
      <c r="M235" s="10">
        <v>88</v>
      </c>
      <c r="N235" s="21" t="s">
        <v>1543</v>
      </c>
      <c r="O235" s="21" t="s">
        <v>2189</v>
      </c>
      <c r="P235" s="21" t="s">
        <v>29</v>
      </c>
      <c r="Q235" s="21" t="s">
        <v>30</v>
      </c>
      <c r="R235" s="21" t="s">
        <v>2190</v>
      </c>
      <c r="S235" s="10">
        <v>1</v>
      </c>
      <c r="T235" s="10">
        <v>48</v>
      </c>
      <c r="U235" s="10">
        <v>32</v>
      </c>
      <c r="V235" s="10"/>
      <c r="W235" s="10">
        <v>16</v>
      </c>
      <c r="X235" s="27">
        <v>1</v>
      </c>
      <c r="Y235" s="28">
        <f>IF(M235&lt;25,1,1+(M235-25)/M235)</f>
        <v>1.7159090909090908</v>
      </c>
      <c r="Z235" s="10">
        <v>1</v>
      </c>
      <c r="AA235" s="28">
        <f>U235*Y235*Z235</f>
        <v>54.909090909090907</v>
      </c>
      <c r="AB235" s="28">
        <f>X235*W235*Y235</f>
        <v>27.454545454545453</v>
      </c>
      <c r="AC235" s="28">
        <f>AA235+AB235</f>
        <v>82.36363636363636</v>
      </c>
      <c r="AD235" s="10"/>
      <c r="AE235" s="50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9"/>
      <c r="BR235" s="39"/>
      <c r="BS235" s="39"/>
      <c r="BT235" s="39"/>
      <c r="BU235" s="39"/>
      <c r="BV235" s="39"/>
      <c r="BW235" s="39"/>
      <c r="BX235" s="39"/>
      <c r="BY235" s="39"/>
      <c r="BZ235" s="39"/>
      <c r="CA235" s="39"/>
      <c r="CB235" s="39"/>
      <c r="CC235" s="39"/>
      <c r="CD235" s="39"/>
      <c r="CE235" s="39"/>
      <c r="CF235" s="39"/>
      <c r="CG235" s="39"/>
    </row>
    <row r="236" spans="1:85" s="18" customFormat="1" outlineLevel="2">
      <c r="A236" s="10">
        <v>2016</v>
      </c>
      <c r="B236" s="21" t="s">
        <v>408</v>
      </c>
      <c r="C236" s="26" t="s">
        <v>409</v>
      </c>
      <c r="D236" s="21" t="s">
        <v>1417</v>
      </c>
      <c r="E236" s="21" t="s">
        <v>2301</v>
      </c>
      <c r="F236" s="10">
        <v>3</v>
      </c>
      <c r="G236" s="21" t="s">
        <v>1308</v>
      </c>
      <c r="H236" s="21" t="s">
        <v>1309</v>
      </c>
      <c r="I236" s="21" t="s">
        <v>24</v>
      </c>
      <c r="J236" s="21" t="s">
        <v>25</v>
      </c>
      <c r="K236" s="21" t="s">
        <v>81</v>
      </c>
      <c r="L236" s="10">
        <v>88</v>
      </c>
      <c r="M236" s="10">
        <v>88</v>
      </c>
      <c r="N236" s="21" t="s">
        <v>1429</v>
      </c>
      <c r="O236" s="21" t="s">
        <v>422</v>
      </c>
      <c r="P236" s="21" t="s">
        <v>29</v>
      </c>
      <c r="Q236" s="21" t="s">
        <v>30</v>
      </c>
      <c r="R236" s="21" t="s">
        <v>2191</v>
      </c>
      <c r="S236" s="10">
        <v>1</v>
      </c>
      <c r="T236" s="10">
        <v>48</v>
      </c>
      <c r="U236" s="10">
        <v>32</v>
      </c>
      <c r="V236" s="10"/>
      <c r="W236" s="10">
        <v>16</v>
      </c>
      <c r="X236" s="27">
        <v>1</v>
      </c>
      <c r="Y236" s="28">
        <f>IF(M236&lt;25,1,1+(M236-25)/M236)</f>
        <v>1.7159090909090908</v>
      </c>
      <c r="Z236" s="10">
        <v>1</v>
      </c>
      <c r="AA236" s="28">
        <f>U236*Y236*Z236</f>
        <v>54.909090909090907</v>
      </c>
      <c r="AB236" s="28">
        <f>X236*W236*Y236</f>
        <v>27.454545454545453</v>
      </c>
      <c r="AC236" s="28">
        <f>AA236+AB236</f>
        <v>82.36363636363636</v>
      </c>
      <c r="AD236" s="10"/>
      <c r="AE236" s="50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9"/>
      <c r="BQ236" s="39"/>
      <c r="BR236" s="39"/>
      <c r="BS236" s="39"/>
      <c r="BT236" s="39"/>
      <c r="BU236" s="39"/>
      <c r="BV236" s="39"/>
      <c r="BW236" s="39"/>
      <c r="BX236" s="39"/>
      <c r="BY236" s="39"/>
      <c r="BZ236" s="39"/>
      <c r="CA236" s="39"/>
      <c r="CB236" s="39"/>
      <c r="CC236" s="39"/>
      <c r="CD236" s="39"/>
      <c r="CE236" s="39"/>
      <c r="CF236" s="39"/>
      <c r="CG236" s="39"/>
    </row>
    <row r="237" spans="1:85" s="18" customFormat="1" outlineLevel="2">
      <c r="A237" s="10">
        <v>2014</v>
      </c>
      <c r="B237" s="21" t="s">
        <v>1515</v>
      </c>
      <c r="C237" s="26" t="s">
        <v>1516</v>
      </c>
      <c r="D237" s="21" t="s">
        <v>1417</v>
      </c>
      <c r="E237" s="21" t="s">
        <v>2293</v>
      </c>
      <c r="F237" s="10">
        <v>2</v>
      </c>
      <c r="G237" s="21" t="s">
        <v>1308</v>
      </c>
      <c r="H237" s="21" t="s">
        <v>1309</v>
      </c>
      <c r="I237" s="21" t="s">
        <v>24</v>
      </c>
      <c r="J237" s="21" t="s">
        <v>25</v>
      </c>
      <c r="K237" s="21" t="s">
        <v>81</v>
      </c>
      <c r="L237" s="10">
        <v>32</v>
      </c>
      <c r="M237" s="10">
        <v>20</v>
      </c>
      <c r="N237" s="21" t="s">
        <v>1517</v>
      </c>
      <c r="O237" s="21" t="s">
        <v>460</v>
      </c>
      <c r="P237" s="21" t="s">
        <v>29</v>
      </c>
      <c r="Q237" s="21" t="s">
        <v>1359</v>
      </c>
      <c r="R237" s="21" t="s">
        <v>1518</v>
      </c>
      <c r="S237" s="10">
        <v>1</v>
      </c>
      <c r="T237" s="10">
        <v>32</v>
      </c>
      <c r="U237" s="10">
        <v>24</v>
      </c>
      <c r="V237" s="10">
        <v>8</v>
      </c>
      <c r="W237" s="21" t="s">
        <v>32</v>
      </c>
      <c r="X237" s="10">
        <v>1</v>
      </c>
      <c r="Y237" s="28">
        <f>IF(M237&lt;25,1,1+(M237-25)/M237)</f>
        <v>1</v>
      </c>
      <c r="Z237" s="10">
        <v>1</v>
      </c>
      <c r="AA237" s="28">
        <f>U237*Y237*Z237</f>
        <v>24</v>
      </c>
      <c r="AB237" s="28">
        <f>X237*V237*Y237</f>
        <v>8</v>
      </c>
      <c r="AC237" s="28">
        <f>AA237+AB237</f>
        <v>32</v>
      </c>
      <c r="AD237" s="10"/>
      <c r="AE237" s="50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9"/>
      <c r="BQ237" s="39"/>
      <c r="BR237" s="39"/>
      <c r="BS237" s="39"/>
      <c r="BT237" s="39"/>
      <c r="BU237" s="39"/>
      <c r="BV237" s="39"/>
      <c r="BW237" s="39"/>
      <c r="BX237" s="39"/>
      <c r="BY237" s="39"/>
      <c r="BZ237" s="39"/>
      <c r="CA237" s="39"/>
      <c r="CB237" s="39"/>
      <c r="CC237" s="39"/>
      <c r="CD237" s="39"/>
      <c r="CE237" s="39"/>
      <c r="CF237" s="39"/>
      <c r="CG237" s="39"/>
    </row>
    <row r="238" spans="1:85" s="18" customFormat="1" outlineLevel="2">
      <c r="A238" s="21"/>
      <c r="B238" s="21"/>
      <c r="C238" s="21" t="s">
        <v>2694</v>
      </c>
      <c r="D238" s="21" t="s">
        <v>2594</v>
      </c>
      <c r="E238" s="21" t="s">
        <v>2595</v>
      </c>
      <c r="F238" s="21"/>
      <c r="G238" s="21" t="s">
        <v>1308</v>
      </c>
      <c r="H238" s="21" t="s">
        <v>2695</v>
      </c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 t="s">
        <v>30</v>
      </c>
      <c r="AC238" s="21" t="s">
        <v>2602</v>
      </c>
      <c r="AD238" s="21" t="s">
        <v>2597</v>
      </c>
      <c r="AE238" s="50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9"/>
      <c r="BQ238" s="39"/>
      <c r="BR238" s="39"/>
      <c r="BS238" s="39"/>
      <c r="BT238" s="39"/>
      <c r="BU238" s="39"/>
      <c r="BV238" s="39"/>
      <c r="BW238" s="39"/>
      <c r="BX238" s="39"/>
      <c r="BY238" s="39"/>
      <c r="BZ238" s="39"/>
      <c r="CA238" s="39"/>
      <c r="CB238" s="39"/>
      <c r="CC238" s="39"/>
      <c r="CD238" s="39"/>
      <c r="CE238" s="39"/>
      <c r="CF238" s="39"/>
      <c r="CG238" s="39"/>
    </row>
    <row r="239" spans="1:85" s="18" customFormat="1" outlineLevel="2">
      <c r="A239" s="10"/>
      <c r="B239" s="10"/>
      <c r="C239" s="25"/>
      <c r="D239" s="10"/>
      <c r="E239" s="27" t="s">
        <v>2329</v>
      </c>
      <c r="F239" s="10"/>
      <c r="G239" s="21" t="s">
        <v>1308</v>
      </c>
      <c r="H239" s="29" t="s">
        <v>1309</v>
      </c>
      <c r="I239" s="10"/>
      <c r="J239" s="10"/>
      <c r="K239" s="10"/>
      <c r="L239" s="10"/>
      <c r="M239" s="29">
        <v>6</v>
      </c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28"/>
      <c r="Z239" s="10"/>
      <c r="AA239" s="28"/>
      <c r="AB239" s="28"/>
      <c r="AC239" s="28">
        <f>M239*14</f>
        <v>84</v>
      </c>
      <c r="AD239" s="10"/>
      <c r="AE239" s="50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9"/>
      <c r="BQ239" s="39"/>
      <c r="BR239" s="39"/>
      <c r="BS239" s="39"/>
      <c r="BT239" s="39"/>
      <c r="BU239" s="39"/>
      <c r="BV239" s="39"/>
      <c r="BW239" s="39"/>
      <c r="BX239" s="39"/>
      <c r="BY239" s="39"/>
      <c r="BZ239" s="39"/>
      <c r="CA239" s="39"/>
      <c r="CB239" s="39"/>
      <c r="CC239" s="39"/>
      <c r="CD239" s="39"/>
      <c r="CE239" s="39"/>
      <c r="CF239" s="39"/>
      <c r="CG239" s="39"/>
    </row>
    <row r="240" spans="1:85" s="18" customFormat="1" ht="27" outlineLevel="2">
      <c r="A240" s="21"/>
      <c r="B240" s="21"/>
      <c r="C240" s="26" t="s">
        <v>2362</v>
      </c>
      <c r="D240" s="21"/>
      <c r="E240" s="21" t="s">
        <v>2394</v>
      </c>
      <c r="F240" s="21"/>
      <c r="G240" s="21" t="s">
        <v>1308</v>
      </c>
      <c r="H240" s="21" t="s">
        <v>2375</v>
      </c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8">
        <v>15</v>
      </c>
      <c r="AD240" s="10"/>
      <c r="AE240" s="50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9"/>
      <c r="BQ240" s="39"/>
      <c r="BR240" s="39"/>
      <c r="BS240" s="39"/>
      <c r="BT240" s="39"/>
      <c r="BU240" s="39"/>
      <c r="BV240" s="39"/>
      <c r="BW240" s="39"/>
      <c r="BX240" s="39"/>
      <c r="BY240" s="39"/>
      <c r="BZ240" s="39"/>
      <c r="CA240" s="39"/>
      <c r="CB240" s="39"/>
      <c r="CC240" s="39"/>
      <c r="CD240" s="39"/>
      <c r="CE240" s="39"/>
      <c r="CF240" s="39"/>
      <c r="CG240" s="39"/>
    </row>
    <row r="241" spans="1:85" s="18" customFormat="1" ht="40.5" outlineLevel="2">
      <c r="A241" s="21"/>
      <c r="B241" s="21"/>
      <c r="C241" s="26" t="s">
        <v>2344</v>
      </c>
      <c r="D241" s="21"/>
      <c r="E241" s="21" t="s">
        <v>2394</v>
      </c>
      <c r="F241" s="21"/>
      <c r="G241" s="21" t="s">
        <v>1308</v>
      </c>
      <c r="H241" s="21" t="s">
        <v>2375</v>
      </c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8">
        <v>15</v>
      </c>
      <c r="AD241" s="10"/>
      <c r="AE241" s="50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9"/>
      <c r="BQ241" s="39"/>
      <c r="BR241" s="39"/>
      <c r="BS241" s="39"/>
      <c r="BT241" s="39"/>
      <c r="BU241" s="39"/>
      <c r="BV241" s="39"/>
      <c r="BW241" s="39"/>
      <c r="BX241" s="39"/>
      <c r="BY241" s="39"/>
      <c r="BZ241" s="39"/>
      <c r="CA241" s="39"/>
      <c r="CB241" s="39"/>
      <c r="CC241" s="39"/>
      <c r="CD241" s="39"/>
      <c r="CE241" s="39"/>
      <c r="CF241" s="39"/>
      <c r="CG241" s="39"/>
    </row>
    <row r="242" spans="1:85" s="18" customFormat="1" outlineLevel="2">
      <c r="A242" s="10">
        <v>2014</v>
      </c>
      <c r="B242" s="21" t="s">
        <v>1351</v>
      </c>
      <c r="C242" s="26" t="s">
        <v>1352</v>
      </c>
      <c r="D242" s="21" t="s">
        <v>1383</v>
      </c>
      <c r="E242" s="19" t="s">
        <v>2541</v>
      </c>
      <c r="F242" s="10" t="s">
        <v>2542</v>
      </c>
      <c r="G242" s="21" t="s">
        <v>1308</v>
      </c>
      <c r="H242" s="21" t="s">
        <v>2545</v>
      </c>
      <c r="I242" s="21"/>
      <c r="J242" s="21"/>
      <c r="K242" s="21"/>
      <c r="L242" s="10"/>
      <c r="M242" s="10">
        <v>4</v>
      </c>
      <c r="N242" s="21"/>
      <c r="O242" s="21"/>
      <c r="P242" s="21"/>
      <c r="Q242" s="21"/>
      <c r="R242" s="21"/>
      <c r="S242" s="10"/>
      <c r="T242" s="21"/>
      <c r="U242" s="21"/>
      <c r="V242" s="21"/>
      <c r="W242" s="21"/>
      <c r="X242" s="10"/>
      <c r="Y242" s="28">
        <f>IF(M242&lt;25,1,1+(M242-25)/M242)</f>
        <v>1</v>
      </c>
      <c r="Z242" s="10"/>
      <c r="AA242" s="28"/>
      <c r="AB242" s="28"/>
      <c r="AC242" s="28">
        <f>0.3*13*M242</f>
        <v>15.6</v>
      </c>
      <c r="AD242" s="10"/>
      <c r="AE242" s="50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9"/>
      <c r="BQ242" s="39"/>
      <c r="BR242" s="39"/>
      <c r="BS242" s="39"/>
      <c r="BT242" s="39"/>
      <c r="BU242" s="39"/>
      <c r="BV242" s="39"/>
      <c r="BW242" s="39"/>
      <c r="BX242" s="39"/>
      <c r="BY242" s="39"/>
      <c r="BZ242" s="39"/>
      <c r="CA242" s="39"/>
      <c r="CB242" s="39"/>
      <c r="CC242" s="39"/>
      <c r="CD242" s="39"/>
      <c r="CE242" s="39"/>
      <c r="CF242" s="39"/>
      <c r="CG242" s="39"/>
    </row>
    <row r="243" spans="1:85" s="18" customFormat="1" outlineLevel="1">
      <c r="A243" s="10"/>
      <c r="B243" s="21"/>
      <c r="C243" s="26"/>
      <c r="D243" s="21"/>
      <c r="E243" s="19"/>
      <c r="F243" s="10"/>
      <c r="G243" s="47" t="s">
        <v>2804</v>
      </c>
      <c r="H243" s="21"/>
      <c r="I243" s="21"/>
      <c r="J243" s="21"/>
      <c r="K243" s="21"/>
      <c r="L243" s="10"/>
      <c r="M243" s="10"/>
      <c r="N243" s="21"/>
      <c r="O243" s="21"/>
      <c r="P243" s="21"/>
      <c r="Q243" s="21"/>
      <c r="R243" s="21"/>
      <c r="S243" s="10"/>
      <c r="T243" s="21"/>
      <c r="U243" s="21"/>
      <c r="V243" s="21"/>
      <c r="W243" s="21"/>
      <c r="X243" s="10"/>
      <c r="Y243" s="28"/>
      <c r="Z243" s="10"/>
      <c r="AA243" s="28"/>
      <c r="AB243" s="28"/>
      <c r="AC243" s="28">
        <f>SUBTOTAL(9,AC234:AC242)</f>
        <v>374.32727272727277</v>
      </c>
      <c r="AD243" s="10"/>
      <c r="AE243" s="50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</row>
    <row r="244" spans="1:85" s="18" customFormat="1" outlineLevel="2">
      <c r="A244" s="10"/>
      <c r="B244" s="10"/>
      <c r="C244" s="25"/>
      <c r="D244" s="10"/>
      <c r="E244" s="21" t="s">
        <v>2330</v>
      </c>
      <c r="F244" s="10"/>
      <c r="G244" s="21" t="s">
        <v>902</v>
      </c>
      <c r="H244" s="29" t="s">
        <v>903</v>
      </c>
      <c r="I244" s="10"/>
      <c r="J244" s="10"/>
      <c r="K244" s="10"/>
      <c r="L244" s="10"/>
      <c r="M244" s="29">
        <v>3</v>
      </c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28"/>
      <c r="Z244" s="10"/>
      <c r="AA244" s="28"/>
      <c r="AB244" s="28"/>
      <c r="AC244" s="28">
        <f>M244*14</f>
        <v>42</v>
      </c>
      <c r="AD244" s="10"/>
      <c r="AE244" s="50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9"/>
      <c r="BQ244" s="39"/>
      <c r="BR244" s="39"/>
      <c r="BS244" s="39"/>
      <c r="BT244" s="39"/>
      <c r="BU244" s="39"/>
      <c r="BV244" s="39"/>
      <c r="BW244" s="39"/>
      <c r="BX244" s="39"/>
      <c r="BY244" s="39"/>
      <c r="BZ244" s="39"/>
      <c r="CA244" s="39"/>
      <c r="CB244" s="39"/>
      <c r="CC244" s="39"/>
      <c r="CD244" s="39"/>
      <c r="CE244" s="39"/>
      <c r="CF244" s="39"/>
      <c r="CG244" s="39"/>
    </row>
    <row r="245" spans="1:85" s="18" customFormat="1" outlineLevel="2">
      <c r="A245" s="10">
        <v>2016</v>
      </c>
      <c r="B245" s="21" t="s">
        <v>900</v>
      </c>
      <c r="C245" s="26" t="s">
        <v>901</v>
      </c>
      <c r="D245" s="21" t="s">
        <v>1383</v>
      </c>
      <c r="E245" s="21" t="s">
        <v>2286</v>
      </c>
      <c r="F245" s="10">
        <v>3</v>
      </c>
      <c r="G245" s="21" t="s">
        <v>902</v>
      </c>
      <c r="H245" s="21" t="s">
        <v>903</v>
      </c>
      <c r="I245" s="21" t="s">
        <v>42</v>
      </c>
      <c r="J245" s="21" t="s">
        <v>25</v>
      </c>
      <c r="K245" s="21" t="s">
        <v>26</v>
      </c>
      <c r="L245" s="10">
        <v>220</v>
      </c>
      <c r="M245" s="10">
        <v>69</v>
      </c>
      <c r="N245" s="21" t="s">
        <v>357</v>
      </c>
      <c r="O245" s="21" t="s">
        <v>242</v>
      </c>
      <c r="P245" s="21" t="s">
        <v>29</v>
      </c>
      <c r="Q245" s="21" t="s">
        <v>904</v>
      </c>
      <c r="R245" s="21" t="s">
        <v>905</v>
      </c>
      <c r="S245" s="10">
        <v>1</v>
      </c>
      <c r="T245" s="10">
        <v>48</v>
      </c>
      <c r="U245" s="10">
        <v>48</v>
      </c>
      <c r="V245" s="21" t="s">
        <v>32</v>
      </c>
      <c r="W245" s="21" t="s">
        <v>32</v>
      </c>
      <c r="X245" s="10"/>
      <c r="Y245" s="28">
        <f>IF(M245&lt;25,1,1+(M245-25)/M245)</f>
        <v>1.6376811594202898</v>
      </c>
      <c r="Z245" s="10">
        <v>1</v>
      </c>
      <c r="AA245" s="28">
        <f>U245*Y245*Z245</f>
        <v>78.608695652173907</v>
      </c>
      <c r="AB245" s="28"/>
      <c r="AC245" s="28">
        <f>AA245+AB245</f>
        <v>78.608695652173907</v>
      </c>
      <c r="AD245" s="10"/>
      <c r="AE245" s="50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9"/>
      <c r="BQ245" s="39"/>
      <c r="BR245" s="39"/>
      <c r="BS245" s="39"/>
      <c r="BT245" s="39"/>
      <c r="BU245" s="39"/>
      <c r="BV245" s="39"/>
      <c r="BW245" s="39"/>
      <c r="BX245" s="39"/>
      <c r="BY245" s="39"/>
      <c r="BZ245" s="39"/>
      <c r="CA245" s="39"/>
      <c r="CB245" s="39"/>
      <c r="CC245" s="39"/>
      <c r="CD245" s="39"/>
      <c r="CE245" s="39"/>
      <c r="CF245" s="39"/>
      <c r="CG245" s="39"/>
    </row>
    <row r="246" spans="1:85" s="18" customFormat="1" outlineLevel="2">
      <c r="A246" s="10">
        <v>2015</v>
      </c>
      <c r="B246" s="21" t="s">
        <v>2143</v>
      </c>
      <c r="C246" s="26" t="s">
        <v>2144</v>
      </c>
      <c r="D246" s="21" t="s">
        <v>1417</v>
      </c>
      <c r="E246" s="21" t="s">
        <v>2286</v>
      </c>
      <c r="F246" s="10">
        <v>3</v>
      </c>
      <c r="G246" s="21" t="s">
        <v>902</v>
      </c>
      <c r="H246" s="21" t="s">
        <v>903</v>
      </c>
      <c r="I246" s="21" t="s">
        <v>42</v>
      </c>
      <c r="J246" s="21" t="s">
        <v>25</v>
      </c>
      <c r="K246" s="21" t="s">
        <v>26</v>
      </c>
      <c r="L246" s="10">
        <v>42</v>
      </c>
      <c r="M246" s="10">
        <v>90</v>
      </c>
      <c r="N246" s="21" t="s">
        <v>2055</v>
      </c>
      <c r="O246" s="21" t="s">
        <v>2036</v>
      </c>
      <c r="P246" s="21" t="s">
        <v>29</v>
      </c>
      <c r="Q246" s="21" t="s">
        <v>1653</v>
      </c>
      <c r="R246" s="21" t="s">
        <v>2224</v>
      </c>
      <c r="S246" s="10">
        <v>1</v>
      </c>
      <c r="T246" s="10">
        <v>48</v>
      </c>
      <c r="U246" s="10">
        <v>48</v>
      </c>
      <c r="V246" s="21" t="s">
        <v>32</v>
      </c>
      <c r="W246" s="21" t="s">
        <v>32</v>
      </c>
      <c r="X246" s="10"/>
      <c r="Y246" s="28">
        <f>IF(M246&lt;25,1,1+(M246-25)/M246)</f>
        <v>1.7222222222222223</v>
      </c>
      <c r="Z246" s="10">
        <v>1</v>
      </c>
      <c r="AA246" s="28">
        <f>U246*Y246*Z246</f>
        <v>82.666666666666671</v>
      </c>
      <c r="AB246" s="28"/>
      <c r="AC246" s="28">
        <f>AA246+AB246</f>
        <v>82.666666666666671</v>
      </c>
      <c r="AD246" s="10"/>
      <c r="AE246" s="50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9"/>
      <c r="BQ246" s="39"/>
      <c r="BR246" s="39"/>
      <c r="BS246" s="39"/>
      <c r="BT246" s="39"/>
      <c r="BU246" s="39"/>
      <c r="BV246" s="39"/>
      <c r="BW246" s="39"/>
      <c r="BX246" s="39"/>
      <c r="BY246" s="39"/>
      <c r="BZ246" s="39"/>
      <c r="CA246" s="39"/>
      <c r="CB246" s="39"/>
      <c r="CC246" s="39"/>
      <c r="CD246" s="39"/>
      <c r="CE246" s="39"/>
      <c r="CF246" s="39"/>
      <c r="CG246" s="39"/>
    </row>
    <row r="247" spans="1:85" s="18" customFormat="1" outlineLevel="2">
      <c r="A247" s="21"/>
      <c r="B247" s="21"/>
      <c r="C247" s="21" t="s">
        <v>2111</v>
      </c>
      <c r="D247" s="21" t="s">
        <v>1384</v>
      </c>
      <c r="E247" s="21" t="s">
        <v>2592</v>
      </c>
      <c r="F247" s="21"/>
      <c r="G247" s="21" t="s">
        <v>902</v>
      </c>
      <c r="H247" s="21" t="s">
        <v>2568</v>
      </c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>
        <v>32</v>
      </c>
      <c r="AD247" s="21" t="s">
        <v>2588</v>
      </c>
      <c r="AE247" s="50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9"/>
      <c r="BQ247" s="39"/>
      <c r="BR247" s="39"/>
      <c r="BS247" s="39"/>
      <c r="BT247" s="39"/>
      <c r="BU247" s="39"/>
      <c r="BV247" s="39"/>
      <c r="BW247" s="39"/>
      <c r="BX247" s="39"/>
      <c r="BY247" s="39"/>
      <c r="BZ247" s="39"/>
      <c r="CA247" s="39"/>
      <c r="CB247" s="39"/>
      <c r="CC247" s="39"/>
      <c r="CD247" s="39"/>
      <c r="CE247" s="39"/>
      <c r="CF247" s="39"/>
      <c r="CG247" s="39"/>
    </row>
    <row r="248" spans="1:85" s="18" customFormat="1" outlineLevel="2">
      <c r="A248" s="10"/>
      <c r="B248" s="10"/>
      <c r="C248" s="25"/>
      <c r="D248" s="10"/>
      <c r="E248" s="27" t="s">
        <v>2329</v>
      </c>
      <c r="F248" s="10"/>
      <c r="G248" s="21" t="s">
        <v>902</v>
      </c>
      <c r="H248" s="29" t="s">
        <v>903</v>
      </c>
      <c r="I248" s="10"/>
      <c r="J248" s="10"/>
      <c r="K248" s="10"/>
      <c r="L248" s="10"/>
      <c r="M248" s="29">
        <v>6</v>
      </c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28"/>
      <c r="Z248" s="10"/>
      <c r="AA248" s="28"/>
      <c r="AB248" s="28"/>
      <c r="AC248" s="28">
        <f>M248*14</f>
        <v>84</v>
      </c>
      <c r="AD248" s="10"/>
      <c r="AE248" s="50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9"/>
      <c r="BQ248" s="39"/>
      <c r="BR248" s="39"/>
      <c r="BS248" s="39"/>
      <c r="BT248" s="39"/>
      <c r="BU248" s="39"/>
      <c r="BV248" s="39"/>
      <c r="BW248" s="39"/>
      <c r="BX248" s="39"/>
      <c r="BY248" s="39"/>
      <c r="BZ248" s="39"/>
      <c r="CA248" s="39"/>
      <c r="CB248" s="39"/>
      <c r="CC248" s="39"/>
      <c r="CD248" s="39"/>
      <c r="CE248" s="39"/>
      <c r="CF248" s="39"/>
      <c r="CG248" s="39"/>
    </row>
    <row r="249" spans="1:85" s="18" customFormat="1" ht="27" outlineLevel="2">
      <c r="A249" s="21"/>
      <c r="B249" s="21"/>
      <c r="C249" s="26" t="s">
        <v>2459</v>
      </c>
      <c r="D249" s="21"/>
      <c r="E249" s="21" t="s">
        <v>2394</v>
      </c>
      <c r="F249" s="21"/>
      <c r="G249" s="21" t="s">
        <v>902</v>
      </c>
      <c r="H249" s="21" t="s">
        <v>2494</v>
      </c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8">
        <v>15</v>
      </c>
      <c r="AD249" s="10"/>
      <c r="AE249" s="50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  <c r="BO249" s="39"/>
      <c r="BP249" s="39"/>
      <c r="BQ249" s="39"/>
      <c r="BR249" s="39"/>
      <c r="BS249" s="39"/>
      <c r="BT249" s="39"/>
      <c r="BU249" s="39"/>
      <c r="BV249" s="39"/>
      <c r="BW249" s="39"/>
      <c r="BX249" s="39"/>
      <c r="BY249" s="39"/>
      <c r="BZ249" s="39"/>
      <c r="CA249" s="39"/>
      <c r="CB249" s="39"/>
      <c r="CC249" s="39"/>
      <c r="CD249" s="39"/>
      <c r="CE249" s="39"/>
      <c r="CF249" s="39"/>
      <c r="CG249" s="39"/>
    </row>
    <row r="250" spans="1:85" s="18" customFormat="1" outlineLevel="2">
      <c r="A250" s="10">
        <v>2015</v>
      </c>
      <c r="B250" s="21" t="s">
        <v>1827</v>
      </c>
      <c r="C250" s="26" t="s">
        <v>1828</v>
      </c>
      <c r="D250" s="21" t="s">
        <v>1417</v>
      </c>
      <c r="E250" s="21" t="s">
        <v>2283</v>
      </c>
      <c r="F250" s="10">
        <v>2</v>
      </c>
      <c r="G250" s="21" t="s">
        <v>902</v>
      </c>
      <c r="H250" s="21" t="s">
        <v>2512</v>
      </c>
      <c r="I250" s="21" t="s">
        <v>347</v>
      </c>
      <c r="J250" s="21" t="s">
        <v>121</v>
      </c>
      <c r="K250" s="21" t="s">
        <v>122</v>
      </c>
      <c r="L250" s="10">
        <v>300</v>
      </c>
      <c r="M250" s="10">
        <v>38</v>
      </c>
      <c r="N250" s="21" t="s">
        <v>1602</v>
      </c>
      <c r="O250" s="21" t="s">
        <v>1830</v>
      </c>
      <c r="P250" s="21" t="s">
        <v>29</v>
      </c>
      <c r="Q250" s="21" t="s">
        <v>1831</v>
      </c>
      <c r="R250" s="21" t="s">
        <v>1832</v>
      </c>
      <c r="S250" s="10">
        <v>1</v>
      </c>
      <c r="T250" s="21" t="s">
        <v>32</v>
      </c>
      <c r="U250" s="21" t="s">
        <v>32</v>
      </c>
      <c r="V250" s="21" t="s">
        <v>32</v>
      </c>
      <c r="W250" s="21" t="s">
        <v>32</v>
      </c>
      <c r="X250" s="10"/>
      <c r="Y250" s="28">
        <f>IF(M250&lt;25,1,1+(M250-25)/M250)</f>
        <v>1.3421052631578947</v>
      </c>
      <c r="Z250" s="10"/>
      <c r="AA250" s="28"/>
      <c r="AB250" s="28"/>
      <c r="AC250" s="28">
        <f>32*Y250*F250</f>
        <v>85.89473684210526</v>
      </c>
      <c r="AD250" s="10"/>
      <c r="AE250" s="50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9"/>
      <c r="BQ250" s="39"/>
      <c r="BR250" s="39"/>
      <c r="BS250" s="39"/>
      <c r="BT250" s="39"/>
      <c r="BU250" s="39"/>
      <c r="BV250" s="39"/>
      <c r="BW250" s="39"/>
      <c r="BX250" s="39"/>
      <c r="BY250" s="39"/>
      <c r="BZ250" s="39"/>
      <c r="CA250" s="39"/>
      <c r="CB250" s="39"/>
      <c r="CC250" s="39"/>
      <c r="CD250" s="39"/>
      <c r="CE250" s="39"/>
      <c r="CF250" s="39"/>
      <c r="CG250" s="39"/>
    </row>
    <row r="251" spans="1:85" s="18" customFormat="1" outlineLevel="1">
      <c r="A251" s="10"/>
      <c r="B251" s="21"/>
      <c r="C251" s="26"/>
      <c r="D251" s="21"/>
      <c r="E251" s="21"/>
      <c r="F251" s="10"/>
      <c r="G251" s="47" t="s">
        <v>2805</v>
      </c>
      <c r="H251" s="21"/>
      <c r="I251" s="21"/>
      <c r="J251" s="21"/>
      <c r="K251" s="21"/>
      <c r="L251" s="10"/>
      <c r="M251" s="10"/>
      <c r="N251" s="21"/>
      <c r="O251" s="21"/>
      <c r="P251" s="21"/>
      <c r="Q251" s="21"/>
      <c r="R251" s="21"/>
      <c r="S251" s="10"/>
      <c r="T251" s="21"/>
      <c r="U251" s="21"/>
      <c r="V251" s="21"/>
      <c r="W251" s="21"/>
      <c r="X251" s="10"/>
      <c r="Y251" s="28"/>
      <c r="Z251" s="10"/>
      <c r="AA251" s="28"/>
      <c r="AB251" s="28"/>
      <c r="AC251" s="28">
        <f>SUBTOTAL(9,AC244:AC250)</f>
        <v>420.17009916094582</v>
      </c>
      <c r="AD251" s="10"/>
      <c r="AE251" s="50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9"/>
      <c r="BQ251" s="39"/>
      <c r="BR251" s="39"/>
      <c r="BS251" s="39"/>
      <c r="BT251" s="39"/>
      <c r="BU251" s="39"/>
      <c r="BV251" s="39"/>
      <c r="BW251" s="39"/>
      <c r="BX251" s="39"/>
      <c r="BY251" s="39"/>
      <c r="BZ251" s="39"/>
      <c r="CA251" s="39"/>
      <c r="CB251" s="39"/>
      <c r="CC251" s="39"/>
      <c r="CD251" s="39"/>
      <c r="CE251" s="39"/>
      <c r="CF251" s="39"/>
      <c r="CG251" s="39"/>
    </row>
    <row r="252" spans="1:85" s="18" customFormat="1" outlineLevel="2">
      <c r="A252" s="10"/>
      <c r="B252" s="10"/>
      <c r="C252" s="25"/>
      <c r="D252" s="10"/>
      <c r="E252" s="27" t="s">
        <v>2329</v>
      </c>
      <c r="F252" s="10"/>
      <c r="G252" s="21" t="s">
        <v>2532</v>
      </c>
      <c r="H252" s="29" t="s">
        <v>2318</v>
      </c>
      <c r="I252" s="10"/>
      <c r="J252" s="10"/>
      <c r="K252" s="10"/>
      <c r="L252" s="10"/>
      <c r="M252" s="29">
        <v>1</v>
      </c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28"/>
      <c r="Z252" s="10"/>
      <c r="AA252" s="28"/>
      <c r="AB252" s="28"/>
      <c r="AC252" s="28">
        <f>M252*14</f>
        <v>14</v>
      </c>
      <c r="AD252" s="10"/>
      <c r="AE252" s="50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9"/>
      <c r="BQ252" s="39"/>
      <c r="BR252" s="39"/>
      <c r="BS252" s="39"/>
      <c r="BT252" s="39"/>
      <c r="BU252" s="39"/>
      <c r="BV252" s="39"/>
      <c r="BW252" s="39"/>
      <c r="BX252" s="39"/>
      <c r="BY252" s="39"/>
      <c r="BZ252" s="39"/>
      <c r="CA252" s="39"/>
      <c r="CB252" s="39"/>
      <c r="CC252" s="39"/>
      <c r="CD252" s="39"/>
      <c r="CE252" s="39"/>
      <c r="CF252" s="39"/>
      <c r="CG252" s="39"/>
    </row>
    <row r="253" spans="1:85" s="18" customFormat="1" outlineLevel="1">
      <c r="A253" s="10"/>
      <c r="B253" s="10"/>
      <c r="C253" s="25"/>
      <c r="D253" s="10"/>
      <c r="E253" s="27"/>
      <c r="F253" s="10"/>
      <c r="G253" s="47" t="s">
        <v>2806</v>
      </c>
      <c r="H253" s="29"/>
      <c r="I253" s="10"/>
      <c r="J253" s="10"/>
      <c r="K253" s="10"/>
      <c r="L253" s="10"/>
      <c r="M253" s="29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28"/>
      <c r="Z253" s="10"/>
      <c r="AA253" s="28"/>
      <c r="AB253" s="28"/>
      <c r="AC253" s="28">
        <f>SUBTOTAL(9,AC252:AC252)</f>
        <v>14</v>
      </c>
      <c r="AD253" s="10"/>
      <c r="AE253" s="50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9"/>
      <c r="BQ253" s="39"/>
      <c r="BR253" s="39"/>
      <c r="BS253" s="39"/>
      <c r="BT253" s="39"/>
      <c r="BU253" s="39"/>
      <c r="BV253" s="39"/>
      <c r="BW253" s="39"/>
      <c r="BX253" s="39"/>
      <c r="BY253" s="39"/>
      <c r="BZ253" s="39"/>
      <c r="CA253" s="39"/>
      <c r="CB253" s="39"/>
      <c r="CC253" s="39"/>
      <c r="CD253" s="39"/>
      <c r="CE253" s="39"/>
      <c r="CF253" s="39"/>
      <c r="CG253" s="39"/>
    </row>
    <row r="254" spans="1:85" s="18" customFormat="1" outlineLevel="2">
      <c r="A254" s="10">
        <v>2014</v>
      </c>
      <c r="B254" s="21" t="s">
        <v>1480</v>
      </c>
      <c r="C254" s="26" t="s">
        <v>1481</v>
      </c>
      <c r="D254" s="21" t="s">
        <v>1417</v>
      </c>
      <c r="E254" s="19" t="s">
        <v>2276</v>
      </c>
      <c r="F254" s="10">
        <v>2</v>
      </c>
      <c r="G254" s="21" t="s">
        <v>359</v>
      </c>
      <c r="H254" s="21" t="s">
        <v>360</v>
      </c>
      <c r="I254" s="21" t="s">
        <v>42</v>
      </c>
      <c r="J254" s="21" t="s">
        <v>25</v>
      </c>
      <c r="K254" s="21" t="s">
        <v>26</v>
      </c>
      <c r="L254" s="10">
        <v>28</v>
      </c>
      <c r="M254" s="10">
        <v>29</v>
      </c>
      <c r="N254" s="21" t="s">
        <v>1484</v>
      </c>
      <c r="O254" s="21" t="s">
        <v>362</v>
      </c>
      <c r="P254" s="21" t="s">
        <v>29</v>
      </c>
      <c r="Q254" s="21" t="s">
        <v>1355</v>
      </c>
      <c r="R254" s="21" t="s">
        <v>1622</v>
      </c>
      <c r="S254" s="10">
        <v>1</v>
      </c>
      <c r="T254" s="10">
        <v>32</v>
      </c>
      <c r="U254" s="10">
        <v>32</v>
      </c>
      <c r="V254" s="21" t="s">
        <v>32</v>
      </c>
      <c r="W254" s="21" t="s">
        <v>32</v>
      </c>
      <c r="X254" s="10"/>
      <c r="Y254" s="28">
        <f>IF(M254&lt;25,1,1+(M254-25)/M254)</f>
        <v>1.1379310344827587</v>
      </c>
      <c r="Z254" s="10">
        <v>1</v>
      </c>
      <c r="AA254" s="28">
        <f>U254*Y254*Z254</f>
        <v>36.413793103448278</v>
      </c>
      <c r="AB254" s="28"/>
      <c r="AC254" s="28">
        <f>AA254+AB254</f>
        <v>36.413793103448278</v>
      </c>
      <c r="AD254" s="10"/>
      <c r="AE254" s="50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9"/>
      <c r="BQ254" s="39"/>
      <c r="BR254" s="39"/>
      <c r="BS254" s="39"/>
      <c r="BT254" s="39"/>
      <c r="BU254" s="39"/>
      <c r="BV254" s="39"/>
      <c r="BW254" s="39"/>
      <c r="BX254" s="39"/>
      <c r="BY254" s="39"/>
      <c r="BZ254" s="39"/>
      <c r="CA254" s="39"/>
      <c r="CB254" s="39"/>
      <c r="CC254" s="39"/>
      <c r="CD254" s="39"/>
      <c r="CE254" s="39"/>
      <c r="CF254" s="39"/>
      <c r="CG254" s="39"/>
    </row>
    <row r="255" spans="1:85" s="18" customFormat="1" outlineLevel="2">
      <c r="A255" s="10">
        <v>2015</v>
      </c>
      <c r="B255" s="21" t="s">
        <v>353</v>
      </c>
      <c r="C255" s="26" t="s">
        <v>354</v>
      </c>
      <c r="D255" s="21" t="s">
        <v>1383</v>
      </c>
      <c r="E255" s="21" t="s">
        <v>2293</v>
      </c>
      <c r="F255" s="10">
        <v>3</v>
      </c>
      <c r="G255" s="21" t="s">
        <v>359</v>
      </c>
      <c r="H255" s="21" t="s">
        <v>360</v>
      </c>
      <c r="I255" s="21" t="s">
        <v>42</v>
      </c>
      <c r="J255" s="21" t="s">
        <v>25</v>
      </c>
      <c r="K255" s="21" t="s">
        <v>26</v>
      </c>
      <c r="L255" s="10">
        <v>77</v>
      </c>
      <c r="M255" s="10">
        <v>44</v>
      </c>
      <c r="N255" s="21" t="s">
        <v>288</v>
      </c>
      <c r="O255" s="21" t="s">
        <v>76</v>
      </c>
      <c r="P255" s="21" t="s">
        <v>29</v>
      </c>
      <c r="Q255" s="21" t="s">
        <v>234</v>
      </c>
      <c r="R255" s="21" t="s">
        <v>361</v>
      </c>
      <c r="S255" s="10">
        <v>1</v>
      </c>
      <c r="T255" s="10">
        <v>48</v>
      </c>
      <c r="U255" s="10">
        <v>44</v>
      </c>
      <c r="V255" s="10">
        <v>4</v>
      </c>
      <c r="W255" s="21" t="s">
        <v>32</v>
      </c>
      <c r="X255" s="10">
        <v>1</v>
      </c>
      <c r="Y255" s="28">
        <f>IF(M255&lt;25,1,1+(M255-25)/M255)</f>
        <v>1.4318181818181819</v>
      </c>
      <c r="Z255" s="10">
        <v>1</v>
      </c>
      <c r="AA255" s="28">
        <f>U255*Y255*Z255</f>
        <v>63</v>
      </c>
      <c r="AB255" s="28">
        <f>X255*V255*Y255</f>
        <v>5.7272727272727275</v>
      </c>
      <c r="AC255" s="28">
        <f>AA255+AB255</f>
        <v>68.727272727272734</v>
      </c>
      <c r="AD255" s="10"/>
      <c r="AE255" s="50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9"/>
      <c r="BQ255" s="39"/>
      <c r="BR255" s="39"/>
      <c r="BS255" s="39"/>
      <c r="BT255" s="39"/>
      <c r="BU255" s="39"/>
      <c r="BV255" s="39"/>
      <c r="BW255" s="39"/>
      <c r="BX255" s="39"/>
      <c r="BY255" s="39"/>
      <c r="BZ255" s="39"/>
      <c r="CA255" s="39"/>
      <c r="CB255" s="39"/>
      <c r="CC255" s="39"/>
      <c r="CD255" s="39"/>
      <c r="CE255" s="39"/>
      <c r="CF255" s="39"/>
      <c r="CG255" s="39"/>
    </row>
    <row r="256" spans="1:85" s="18" customFormat="1" outlineLevel="2">
      <c r="A256" s="21"/>
      <c r="B256" s="21"/>
      <c r="C256" s="21" t="s">
        <v>2615</v>
      </c>
      <c r="D256" s="21" t="s">
        <v>2594</v>
      </c>
      <c r="E256" s="21" t="s">
        <v>2595</v>
      </c>
      <c r="F256" s="21"/>
      <c r="G256" s="21" t="s">
        <v>359</v>
      </c>
      <c r="H256" s="21" t="s">
        <v>2617</v>
      </c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 t="s">
        <v>30</v>
      </c>
      <c r="AC256" s="21" t="s">
        <v>2602</v>
      </c>
      <c r="AD256" s="21" t="s">
        <v>2597</v>
      </c>
      <c r="AE256" s="50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9"/>
      <c r="BQ256" s="39"/>
      <c r="BR256" s="39"/>
      <c r="BS256" s="39"/>
      <c r="BT256" s="39"/>
      <c r="BU256" s="39"/>
      <c r="BV256" s="39"/>
      <c r="BW256" s="39"/>
      <c r="BX256" s="39"/>
      <c r="BY256" s="39"/>
      <c r="BZ256" s="39"/>
      <c r="CA256" s="39"/>
      <c r="CB256" s="39"/>
      <c r="CC256" s="39"/>
      <c r="CD256" s="39"/>
      <c r="CE256" s="39"/>
      <c r="CF256" s="39"/>
      <c r="CG256" s="39"/>
    </row>
    <row r="257" spans="1:85" s="18" customFormat="1" outlineLevel="2">
      <c r="A257" s="10"/>
      <c r="B257" s="10"/>
      <c r="C257" s="25"/>
      <c r="D257" s="10"/>
      <c r="E257" s="27" t="s">
        <v>2329</v>
      </c>
      <c r="F257" s="10"/>
      <c r="G257" s="21" t="s">
        <v>359</v>
      </c>
      <c r="H257" s="29" t="s">
        <v>360</v>
      </c>
      <c r="I257" s="10"/>
      <c r="J257" s="10"/>
      <c r="K257" s="10"/>
      <c r="L257" s="10"/>
      <c r="M257" s="29">
        <v>6</v>
      </c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28"/>
      <c r="Z257" s="10"/>
      <c r="AA257" s="28"/>
      <c r="AB257" s="28"/>
      <c r="AC257" s="28">
        <f>M257*14</f>
        <v>84</v>
      </c>
      <c r="AD257" s="10"/>
      <c r="AE257" s="50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9"/>
      <c r="BQ257" s="39"/>
      <c r="BR257" s="39"/>
      <c r="BS257" s="39"/>
      <c r="BT257" s="39"/>
      <c r="BU257" s="39"/>
      <c r="BV257" s="39"/>
      <c r="BW257" s="39"/>
      <c r="BX257" s="39"/>
      <c r="BY257" s="39"/>
      <c r="BZ257" s="39"/>
      <c r="CA257" s="39"/>
      <c r="CB257" s="39"/>
      <c r="CC257" s="39"/>
      <c r="CD257" s="39"/>
      <c r="CE257" s="39"/>
      <c r="CF257" s="39"/>
      <c r="CG257" s="39"/>
    </row>
    <row r="258" spans="1:85" s="18" customFormat="1" outlineLevel="1">
      <c r="A258" s="10"/>
      <c r="B258" s="10"/>
      <c r="C258" s="25"/>
      <c r="D258" s="10"/>
      <c r="E258" s="27"/>
      <c r="F258" s="10"/>
      <c r="G258" s="47" t="s">
        <v>2807</v>
      </c>
      <c r="H258" s="29"/>
      <c r="I258" s="10"/>
      <c r="J258" s="10"/>
      <c r="K258" s="10"/>
      <c r="L258" s="10"/>
      <c r="M258" s="29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28"/>
      <c r="Z258" s="10"/>
      <c r="AA258" s="28"/>
      <c r="AB258" s="28"/>
      <c r="AC258" s="28">
        <f>SUBTOTAL(9,AC254:AC257)</f>
        <v>189.141065830721</v>
      </c>
      <c r="AD258" s="10"/>
      <c r="AE258" s="50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9"/>
      <c r="BQ258" s="39"/>
      <c r="BR258" s="39"/>
      <c r="BS258" s="39"/>
      <c r="BT258" s="39"/>
      <c r="BU258" s="39"/>
      <c r="BV258" s="39"/>
      <c r="BW258" s="39"/>
      <c r="BX258" s="39"/>
      <c r="BY258" s="39"/>
      <c r="BZ258" s="39"/>
      <c r="CA258" s="39"/>
      <c r="CB258" s="39"/>
      <c r="CC258" s="39"/>
      <c r="CD258" s="39"/>
      <c r="CE258" s="39"/>
      <c r="CF258" s="39"/>
      <c r="CG258" s="39"/>
    </row>
    <row r="259" spans="1:85" s="18" customFormat="1" outlineLevel="2">
      <c r="A259" s="10">
        <v>2015</v>
      </c>
      <c r="B259" s="21" t="s">
        <v>823</v>
      </c>
      <c r="C259" s="26" t="s">
        <v>824</v>
      </c>
      <c r="D259" s="21" t="s">
        <v>1383</v>
      </c>
      <c r="E259" s="21" t="s">
        <v>2286</v>
      </c>
      <c r="F259" s="10">
        <v>3</v>
      </c>
      <c r="G259" s="21" t="s">
        <v>825</v>
      </c>
      <c r="H259" s="21" t="s">
        <v>826</v>
      </c>
      <c r="I259" s="21" t="s">
        <v>42</v>
      </c>
      <c r="J259" s="21" t="s">
        <v>25</v>
      </c>
      <c r="K259" s="21" t="s">
        <v>26</v>
      </c>
      <c r="L259" s="10">
        <v>40</v>
      </c>
      <c r="M259" s="10">
        <v>19</v>
      </c>
      <c r="N259" s="21" t="s">
        <v>199</v>
      </c>
      <c r="O259" s="21" t="s">
        <v>48</v>
      </c>
      <c r="P259" s="21" t="s">
        <v>29</v>
      </c>
      <c r="Q259" s="21" t="s">
        <v>77</v>
      </c>
      <c r="R259" s="21" t="s">
        <v>827</v>
      </c>
      <c r="S259" s="10">
        <v>1</v>
      </c>
      <c r="T259" s="10">
        <v>48</v>
      </c>
      <c r="U259" s="10">
        <v>48</v>
      </c>
      <c r="V259" s="21" t="s">
        <v>32</v>
      </c>
      <c r="W259" s="21" t="s">
        <v>32</v>
      </c>
      <c r="X259" s="10"/>
      <c r="Y259" s="28">
        <f>IF(M259&lt;25,1,1+(M259-25)/M259)</f>
        <v>1</v>
      </c>
      <c r="Z259" s="10">
        <v>1</v>
      </c>
      <c r="AA259" s="28">
        <f>U259*Y259*Z259</f>
        <v>48</v>
      </c>
      <c r="AB259" s="28"/>
      <c r="AC259" s="28">
        <f>AA259+AB259</f>
        <v>48</v>
      </c>
      <c r="AD259" s="10"/>
      <c r="AE259" s="50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9"/>
      <c r="BQ259" s="39"/>
      <c r="BR259" s="39"/>
      <c r="BS259" s="39"/>
      <c r="BT259" s="39"/>
      <c r="BU259" s="39"/>
      <c r="BV259" s="39"/>
      <c r="BW259" s="39"/>
      <c r="BX259" s="39"/>
      <c r="BY259" s="39"/>
      <c r="BZ259" s="39"/>
      <c r="CA259" s="39"/>
      <c r="CB259" s="39"/>
      <c r="CC259" s="39"/>
      <c r="CD259" s="39"/>
      <c r="CE259" s="39"/>
      <c r="CF259" s="39"/>
      <c r="CG259" s="39"/>
    </row>
    <row r="260" spans="1:85" s="18" customFormat="1" outlineLevel="2">
      <c r="A260" s="10">
        <v>2017</v>
      </c>
      <c r="B260" s="21" t="s">
        <v>877</v>
      </c>
      <c r="C260" s="26" t="s">
        <v>878</v>
      </c>
      <c r="D260" s="21" t="s">
        <v>1383</v>
      </c>
      <c r="E260" s="19" t="s">
        <v>2295</v>
      </c>
      <c r="F260" s="10">
        <v>2</v>
      </c>
      <c r="G260" s="21" t="s">
        <v>825</v>
      </c>
      <c r="H260" s="21" t="s">
        <v>826</v>
      </c>
      <c r="I260" s="21" t="s">
        <v>42</v>
      </c>
      <c r="J260" s="21" t="s">
        <v>25</v>
      </c>
      <c r="K260" s="21" t="s">
        <v>26</v>
      </c>
      <c r="L260" s="10">
        <v>35</v>
      </c>
      <c r="M260" s="10">
        <v>31</v>
      </c>
      <c r="N260" s="21" t="s">
        <v>879</v>
      </c>
      <c r="O260" s="21" t="s">
        <v>242</v>
      </c>
      <c r="P260" s="21" t="s">
        <v>29</v>
      </c>
      <c r="Q260" s="21" t="s">
        <v>38</v>
      </c>
      <c r="R260" s="21" t="s">
        <v>880</v>
      </c>
      <c r="S260" s="10">
        <v>1</v>
      </c>
      <c r="T260" s="10">
        <v>32</v>
      </c>
      <c r="U260" s="10">
        <v>16</v>
      </c>
      <c r="V260" s="21" t="s">
        <v>32</v>
      </c>
      <c r="W260" s="10">
        <v>16</v>
      </c>
      <c r="X260" s="27">
        <v>1</v>
      </c>
      <c r="Y260" s="28">
        <f>IF(M260&lt;25,1,1+(M260-25)/M260)</f>
        <v>1.1935483870967742</v>
      </c>
      <c r="Z260" s="10">
        <v>1</v>
      </c>
      <c r="AA260" s="28">
        <f>U260*Y260*Z260</f>
        <v>19.096774193548388</v>
      </c>
      <c r="AB260" s="28">
        <f>X260*W260*Y260</f>
        <v>19.096774193548388</v>
      </c>
      <c r="AC260" s="28">
        <f>AA260+AB260</f>
        <v>38.193548387096776</v>
      </c>
      <c r="AD260" s="10"/>
      <c r="AE260" s="50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9"/>
      <c r="BQ260" s="39"/>
      <c r="BR260" s="39"/>
      <c r="BS260" s="39"/>
      <c r="BT260" s="39"/>
      <c r="BU260" s="39"/>
      <c r="BV260" s="39"/>
      <c r="BW260" s="39"/>
      <c r="BX260" s="39"/>
      <c r="BY260" s="39"/>
      <c r="BZ260" s="39"/>
      <c r="CA260" s="39"/>
      <c r="CB260" s="39"/>
      <c r="CC260" s="39"/>
      <c r="CD260" s="39"/>
      <c r="CE260" s="39"/>
      <c r="CF260" s="39"/>
      <c r="CG260" s="39"/>
    </row>
    <row r="261" spans="1:85" s="18" customFormat="1" outlineLevel="2">
      <c r="A261" s="21"/>
      <c r="B261" s="21"/>
      <c r="C261" s="21" t="s">
        <v>2620</v>
      </c>
      <c r="D261" s="21" t="s">
        <v>2594</v>
      </c>
      <c r="E261" s="21" t="s">
        <v>2595</v>
      </c>
      <c r="F261" s="21"/>
      <c r="G261" s="21" t="s">
        <v>825</v>
      </c>
      <c r="H261" s="21" t="s">
        <v>2621</v>
      </c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 t="s">
        <v>30</v>
      </c>
      <c r="AC261" s="21" t="s">
        <v>2602</v>
      </c>
      <c r="AD261" s="21" t="s">
        <v>2597</v>
      </c>
      <c r="AE261" s="50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9"/>
      <c r="BQ261" s="39"/>
      <c r="BR261" s="39"/>
      <c r="BS261" s="39"/>
      <c r="BT261" s="39"/>
      <c r="BU261" s="39"/>
      <c r="BV261" s="39"/>
      <c r="BW261" s="39"/>
      <c r="BX261" s="39"/>
      <c r="BY261" s="39"/>
      <c r="BZ261" s="39"/>
      <c r="CA261" s="39"/>
      <c r="CB261" s="39"/>
      <c r="CC261" s="39"/>
      <c r="CD261" s="39"/>
      <c r="CE261" s="39"/>
      <c r="CF261" s="39"/>
      <c r="CG261" s="39"/>
    </row>
    <row r="262" spans="1:85" s="18" customFormat="1" outlineLevel="2">
      <c r="A262" s="10"/>
      <c r="B262" s="10"/>
      <c r="C262" s="25"/>
      <c r="D262" s="10"/>
      <c r="E262" s="27" t="s">
        <v>2329</v>
      </c>
      <c r="F262" s="10"/>
      <c r="G262" s="21" t="s">
        <v>825</v>
      </c>
      <c r="H262" s="29" t="s">
        <v>826</v>
      </c>
      <c r="I262" s="10"/>
      <c r="J262" s="10"/>
      <c r="K262" s="10"/>
      <c r="L262" s="10"/>
      <c r="M262" s="29">
        <v>4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28"/>
      <c r="Z262" s="10"/>
      <c r="AA262" s="28"/>
      <c r="AB262" s="28"/>
      <c r="AC262" s="28">
        <f>M262*14</f>
        <v>56</v>
      </c>
      <c r="AD262" s="10"/>
      <c r="AE262" s="50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9"/>
      <c r="BQ262" s="39"/>
      <c r="BR262" s="39"/>
      <c r="BS262" s="39"/>
      <c r="BT262" s="39"/>
      <c r="BU262" s="39"/>
      <c r="BV262" s="39"/>
      <c r="BW262" s="39"/>
      <c r="BX262" s="39"/>
      <c r="BY262" s="39"/>
      <c r="BZ262" s="39"/>
      <c r="CA262" s="39"/>
      <c r="CB262" s="39"/>
      <c r="CC262" s="39"/>
      <c r="CD262" s="39"/>
      <c r="CE262" s="39"/>
      <c r="CF262" s="39"/>
      <c r="CG262" s="39"/>
    </row>
    <row r="263" spans="1:85" s="18" customFormat="1" outlineLevel="2">
      <c r="A263" s="10">
        <v>2015</v>
      </c>
      <c r="B263" s="21" t="s">
        <v>1600</v>
      </c>
      <c r="C263" s="26" t="s">
        <v>1601</v>
      </c>
      <c r="D263" s="21" t="s">
        <v>1417</v>
      </c>
      <c r="E263" s="21" t="s">
        <v>2283</v>
      </c>
      <c r="F263" s="10">
        <v>2</v>
      </c>
      <c r="G263" s="21" t="s">
        <v>825</v>
      </c>
      <c r="H263" s="21" t="s">
        <v>2505</v>
      </c>
      <c r="I263" s="21" t="s">
        <v>99</v>
      </c>
      <c r="J263" s="21" t="s">
        <v>61</v>
      </c>
      <c r="K263" s="21" t="s">
        <v>62</v>
      </c>
      <c r="L263" s="10">
        <v>74</v>
      </c>
      <c r="M263" s="10">
        <v>28</v>
      </c>
      <c r="N263" s="21" t="s">
        <v>1602</v>
      </c>
      <c r="O263" s="21" t="s">
        <v>1603</v>
      </c>
      <c r="P263" s="21" t="s">
        <v>29</v>
      </c>
      <c r="Q263" s="21" t="s">
        <v>218</v>
      </c>
      <c r="R263" s="21" t="s">
        <v>1604</v>
      </c>
      <c r="S263" s="10">
        <v>1</v>
      </c>
      <c r="T263" s="21" t="s">
        <v>32</v>
      </c>
      <c r="U263" s="21" t="s">
        <v>32</v>
      </c>
      <c r="V263" s="21" t="s">
        <v>32</v>
      </c>
      <c r="W263" s="21" t="s">
        <v>32</v>
      </c>
      <c r="X263" s="10"/>
      <c r="Y263" s="28">
        <f>IF(M263&lt;25,1,1+(M263-25)/M263)</f>
        <v>1.1071428571428572</v>
      </c>
      <c r="Z263" s="10"/>
      <c r="AA263" s="28"/>
      <c r="AB263" s="28"/>
      <c r="AC263" s="28">
        <f>32*Y263*F263</f>
        <v>70.857142857142861</v>
      </c>
      <c r="AD263" s="10"/>
      <c r="AE263" s="50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9"/>
      <c r="BQ263" s="39"/>
      <c r="BR263" s="39"/>
      <c r="BS263" s="39"/>
      <c r="BT263" s="39"/>
      <c r="BU263" s="39"/>
      <c r="BV263" s="39"/>
      <c r="BW263" s="39"/>
      <c r="BX263" s="39"/>
      <c r="BY263" s="39"/>
      <c r="BZ263" s="39"/>
      <c r="CA263" s="39"/>
      <c r="CB263" s="39"/>
      <c r="CC263" s="39"/>
      <c r="CD263" s="39"/>
      <c r="CE263" s="39"/>
      <c r="CF263" s="39"/>
      <c r="CG263" s="39"/>
    </row>
    <row r="264" spans="1:85" s="18" customFormat="1" outlineLevel="1">
      <c r="A264" s="10"/>
      <c r="B264" s="21"/>
      <c r="C264" s="26"/>
      <c r="D264" s="21"/>
      <c r="E264" s="21"/>
      <c r="F264" s="10"/>
      <c r="G264" s="47" t="s">
        <v>2808</v>
      </c>
      <c r="H264" s="21"/>
      <c r="I264" s="21"/>
      <c r="J264" s="21"/>
      <c r="K264" s="21"/>
      <c r="L264" s="10"/>
      <c r="M264" s="10"/>
      <c r="N264" s="21"/>
      <c r="O264" s="21"/>
      <c r="P264" s="21"/>
      <c r="Q264" s="21"/>
      <c r="R264" s="21"/>
      <c r="S264" s="10"/>
      <c r="T264" s="21"/>
      <c r="U264" s="21"/>
      <c r="V264" s="21"/>
      <c r="W264" s="21"/>
      <c r="X264" s="10"/>
      <c r="Y264" s="28"/>
      <c r="Z264" s="10"/>
      <c r="AA264" s="28"/>
      <c r="AB264" s="28"/>
      <c r="AC264" s="28">
        <f>SUBTOTAL(9,AC259:AC263)</f>
        <v>213.05069124423963</v>
      </c>
      <c r="AD264" s="10"/>
      <c r="AE264" s="50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9"/>
      <c r="BQ264" s="39"/>
      <c r="BR264" s="39"/>
      <c r="BS264" s="39"/>
      <c r="BT264" s="39"/>
      <c r="BU264" s="39"/>
      <c r="BV264" s="39"/>
      <c r="BW264" s="39"/>
      <c r="BX264" s="39"/>
      <c r="BY264" s="39"/>
      <c r="BZ264" s="39"/>
      <c r="CA264" s="39"/>
      <c r="CB264" s="39"/>
      <c r="CC264" s="39"/>
      <c r="CD264" s="39"/>
      <c r="CE264" s="39"/>
      <c r="CF264" s="39"/>
      <c r="CG264" s="39"/>
    </row>
    <row r="265" spans="1:85" s="18" customFormat="1" outlineLevel="2">
      <c r="A265" s="10">
        <v>2016</v>
      </c>
      <c r="B265" s="21" t="s">
        <v>2114</v>
      </c>
      <c r="C265" s="26" t="s">
        <v>2115</v>
      </c>
      <c r="D265" s="21" t="s">
        <v>1417</v>
      </c>
      <c r="E265" s="19" t="s">
        <v>2276</v>
      </c>
      <c r="F265" s="10">
        <v>2</v>
      </c>
      <c r="G265" s="21" t="s">
        <v>1232</v>
      </c>
      <c r="H265" s="21" t="s">
        <v>1233</v>
      </c>
      <c r="I265" s="21" t="s">
        <v>24</v>
      </c>
      <c r="J265" s="21" t="s">
        <v>25</v>
      </c>
      <c r="K265" s="21" t="s">
        <v>81</v>
      </c>
      <c r="L265" s="10">
        <v>100</v>
      </c>
      <c r="M265" s="10">
        <v>67</v>
      </c>
      <c r="N265" s="21" t="s">
        <v>2116</v>
      </c>
      <c r="O265" s="21" t="s">
        <v>89</v>
      </c>
      <c r="P265" s="21" t="s">
        <v>29</v>
      </c>
      <c r="Q265" s="21" t="s">
        <v>30</v>
      </c>
      <c r="R265" s="21" t="s">
        <v>2117</v>
      </c>
      <c r="S265" s="10">
        <v>1</v>
      </c>
      <c r="T265" s="10">
        <v>32</v>
      </c>
      <c r="U265" s="10">
        <v>32</v>
      </c>
      <c r="V265" s="21" t="s">
        <v>32</v>
      </c>
      <c r="W265" s="21" t="s">
        <v>32</v>
      </c>
      <c r="X265" s="10"/>
      <c r="Y265" s="28">
        <f>IF(M265&lt;25,1,1+(M265-25)/M265)</f>
        <v>1.6268656716417911</v>
      </c>
      <c r="Z265" s="10">
        <v>1</v>
      </c>
      <c r="AA265" s="28">
        <f>U265*Y265*Z265</f>
        <v>52.059701492537314</v>
      </c>
      <c r="AB265" s="28"/>
      <c r="AC265" s="28">
        <f>AA265+AB265</f>
        <v>52.059701492537314</v>
      </c>
      <c r="AD265" s="10"/>
      <c r="AE265" s="50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</row>
    <row r="266" spans="1:85" s="18" customFormat="1" outlineLevel="2">
      <c r="A266" s="10">
        <v>2016</v>
      </c>
      <c r="B266" s="21" t="s">
        <v>408</v>
      </c>
      <c r="C266" s="26" t="s">
        <v>409</v>
      </c>
      <c r="D266" s="21" t="s">
        <v>1417</v>
      </c>
      <c r="E266" s="21" t="s">
        <v>2301</v>
      </c>
      <c r="F266" s="10">
        <v>3</v>
      </c>
      <c r="G266" s="21" t="s">
        <v>1232</v>
      </c>
      <c r="H266" s="21" t="s">
        <v>1233</v>
      </c>
      <c r="I266" s="21" t="s">
        <v>24</v>
      </c>
      <c r="J266" s="21" t="s">
        <v>25</v>
      </c>
      <c r="K266" s="21" t="s">
        <v>81</v>
      </c>
      <c r="L266" s="10">
        <v>88</v>
      </c>
      <c r="M266" s="10">
        <v>89</v>
      </c>
      <c r="N266" s="21" t="s">
        <v>1543</v>
      </c>
      <c r="O266" s="21" t="s">
        <v>446</v>
      </c>
      <c r="P266" s="21" t="s">
        <v>29</v>
      </c>
      <c r="Q266" s="21" t="s">
        <v>30</v>
      </c>
      <c r="R266" s="21" t="s">
        <v>2210</v>
      </c>
      <c r="S266" s="10">
        <v>1</v>
      </c>
      <c r="T266" s="10">
        <v>48</v>
      </c>
      <c r="U266" s="10">
        <v>32</v>
      </c>
      <c r="V266" s="10"/>
      <c r="W266" s="10">
        <v>16</v>
      </c>
      <c r="X266" s="27">
        <v>1</v>
      </c>
      <c r="Y266" s="28">
        <f>IF(M266&lt;25,1,1+(M266-25)/M266)</f>
        <v>1.7191011235955056</v>
      </c>
      <c r="Z266" s="10">
        <v>1</v>
      </c>
      <c r="AA266" s="28">
        <f>U266*Y266*Z266</f>
        <v>55.011235955056179</v>
      </c>
      <c r="AB266" s="28">
        <f>X266*W266*Y266</f>
        <v>27.50561797752809</v>
      </c>
      <c r="AC266" s="28">
        <f>AA266+AB266</f>
        <v>82.516853932584269</v>
      </c>
      <c r="AD266" s="10"/>
      <c r="AE266" s="50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9"/>
      <c r="BQ266" s="39"/>
      <c r="BR266" s="39"/>
      <c r="BS266" s="39"/>
      <c r="BT266" s="39"/>
      <c r="BU266" s="39"/>
      <c r="BV266" s="39"/>
      <c r="BW266" s="39"/>
      <c r="BX266" s="39"/>
      <c r="BY266" s="39"/>
      <c r="BZ266" s="39"/>
      <c r="CA266" s="39"/>
      <c r="CB266" s="39"/>
      <c r="CC266" s="39"/>
      <c r="CD266" s="39"/>
      <c r="CE266" s="39"/>
      <c r="CF266" s="39"/>
      <c r="CG266" s="39"/>
    </row>
    <row r="267" spans="1:85" s="18" customFormat="1" outlineLevel="2">
      <c r="A267" s="10">
        <v>2016</v>
      </c>
      <c r="B267" s="21" t="s">
        <v>408</v>
      </c>
      <c r="C267" s="26" t="s">
        <v>409</v>
      </c>
      <c r="D267" s="21" t="s">
        <v>1417</v>
      </c>
      <c r="E267" s="21" t="s">
        <v>2301</v>
      </c>
      <c r="F267" s="10">
        <v>3</v>
      </c>
      <c r="G267" s="21" t="s">
        <v>1232</v>
      </c>
      <c r="H267" s="21" t="s">
        <v>1233</v>
      </c>
      <c r="I267" s="21" t="s">
        <v>24</v>
      </c>
      <c r="J267" s="21" t="s">
        <v>25</v>
      </c>
      <c r="K267" s="21" t="s">
        <v>81</v>
      </c>
      <c r="L267" s="10">
        <v>88</v>
      </c>
      <c r="M267" s="10">
        <v>88</v>
      </c>
      <c r="N267" s="21" t="s">
        <v>1580</v>
      </c>
      <c r="O267" s="21" t="s">
        <v>2189</v>
      </c>
      <c r="P267" s="21" t="s">
        <v>29</v>
      </c>
      <c r="Q267" s="21" t="s">
        <v>30</v>
      </c>
      <c r="R267" s="21" t="s">
        <v>2192</v>
      </c>
      <c r="S267" s="10">
        <v>1</v>
      </c>
      <c r="T267" s="10">
        <v>48</v>
      </c>
      <c r="U267" s="10">
        <v>32</v>
      </c>
      <c r="V267" s="10"/>
      <c r="W267" s="10">
        <v>16</v>
      </c>
      <c r="X267" s="27">
        <v>1</v>
      </c>
      <c r="Y267" s="28">
        <f>IF(M267&lt;25,1,1+(M267-25)/M267)</f>
        <v>1.7159090909090908</v>
      </c>
      <c r="Z267" s="10">
        <v>1</v>
      </c>
      <c r="AA267" s="28">
        <f>U267*Y267*Z267</f>
        <v>54.909090909090907</v>
      </c>
      <c r="AB267" s="28">
        <f>X267*W267*Y267</f>
        <v>27.454545454545453</v>
      </c>
      <c r="AC267" s="28">
        <f>AA267+AB267</f>
        <v>82.36363636363636</v>
      </c>
      <c r="AD267" s="10"/>
      <c r="AE267" s="50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9"/>
      <c r="BQ267" s="39"/>
      <c r="BR267" s="39"/>
      <c r="BS267" s="39"/>
      <c r="BT267" s="39"/>
      <c r="BU267" s="39"/>
      <c r="BV267" s="39"/>
      <c r="BW267" s="39"/>
      <c r="BX267" s="39"/>
      <c r="BY267" s="39"/>
      <c r="BZ267" s="39"/>
      <c r="CA267" s="39"/>
      <c r="CB267" s="39"/>
      <c r="CC267" s="39"/>
      <c r="CD267" s="39"/>
      <c r="CE267" s="39"/>
      <c r="CF267" s="39"/>
      <c r="CG267" s="39"/>
    </row>
    <row r="268" spans="1:85" s="18" customFormat="1" outlineLevel="2">
      <c r="A268" s="10">
        <v>2017</v>
      </c>
      <c r="B268" s="21" t="s">
        <v>1230</v>
      </c>
      <c r="C268" s="26" t="s">
        <v>1231</v>
      </c>
      <c r="D268" s="21" t="s">
        <v>1383</v>
      </c>
      <c r="E268" s="21" t="s">
        <v>2296</v>
      </c>
      <c r="F268" s="10">
        <v>1</v>
      </c>
      <c r="G268" s="21" t="s">
        <v>1232</v>
      </c>
      <c r="H268" s="21" t="s">
        <v>1233</v>
      </c>
      <c r="I268" s="21" t="s">
        <v>24</v>
      </c>
      <c r="J268" s="21" t="s">
        <v>25</v>
      </c>
      <c r="K268" s="21" t="s">
        <v>81</v>
      </c>
      <c r="L268" s="10">
        <v>100</v>
      </c>
      <c r="M268" s="10">
        <v>97</v>
      </c>
      <c r="N268" s="21" t="s">
        <v>1236</v>
      </c>
      <c r="O268" s="21" t="s">
        <v>431</v>
      </c>
      <c r="P268" s="21" t="s">
        <v>29</v>
      </c>
      <c r="Q268" s="21" t="s">
        <v>30</v>
      </c>
      <c r="R268" s="21" t="s">
        <v>1237</v>
      </c>
      <c r="S268" s="10">
        <v>1</v>
      </c>
      <c r="T268" s="10">
        <v>16</v>
      </c>
      <c r="U268" s="10">
        <v>8</v>
      </c>
      <c r="V268" s="21" t="s">
        <v>32</v>
      </c>
      <c r="W268" s="10">
        <v>8</v>
      </c>
      <c r="X268" s="27">
        <v>1</v>
      </c>
      <c r="Y268" s="28">
        <f>IF(M268&lt;25,1,1+(M268-25)/M268)</f>
        <v>1.7422680412371134</v>
      </c>
      <c r="Z268" s="10">
        <v>1</v>
      </c>
      <c r="AA268" s="28">
        <f>U268*Y268*Z268</f>
        <v>13.938144329896907</v>
      </c>
      <c r="AB268" s="28">
        <f>X268*W268*Y268</f>
        <v>13.938144329896907</v>
      </c>
      <c r="AC268" s="28">
        <f>AA268+AB268</f>
        <v>27.876288659793815</v>
      </c>
      <c r="AD268" s="10"/>
      <c r="AE268" s="50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9"/>
      <c r="BQ268" s="39"/>
      <c r="BR268" s="39"/>
      <c r="BS268" s="39"/>
      <c r="BT268" s="39"/>
      <c r="BU268" s="39"/>
      <c r="BV268" s="39"/>
      <c r="BW268" s="39"/>
      <c r="BX268" s="39"/>
      <c r="BY268" s="39"/>
      <c r="BZ268" s="39"/>
      <c r="CA268" s="39"/>
      <c r="CB268" s="39"/>
      <c r="CC268" s="39"/>
      <c r="CD268" s="39"/>
      <c r="CE268" s="39"/>
      <c r="CF268" s="39"/>
      <c r="CG268" s="39"/>
    </row>
    <row r="269" spans="1:85" s="18" customFormat="1" outlineLevel="2">
      <c r="A269" s="10">
        <v>2017</v>
      </c>
      <c r="B269" s="21" t="s">
        <v>1230</v>
      </c>
      <c r="C269" s="26" t="s">
        <v>1231</v>
      </c>
      <c r="D269" s="21" t="s">
        <v>1383</v>
      </c>
      <c r="E269" s="21" t="s">
        <v>2297</v>
      </c>
      <c r="F269" s="10">
        <v>1</v>
      </c>
      <c r="G269" s="21" t="s">
        <v>1232</v>
      </c>
      <c r="H269" s="21" t="s">
        <v>1233</v>
      </c>
      <c r="I269" s="21" t="s">
        <v>24</v>
      </c>
      <c r="J269" s="21" t="s">
        <v>25</v>
      </c>
      <c r="K269" s="21" t="s">
        <v>81</v>
      </c>
      <c r="L269" s="10">
        <v>100</v>
      </c>
      <c r="M269" s="10">
        <v>102</v>
      </c>
      <c r="N269" s="21" t="s">
        <v>1234</v>
      </c>
      <c r="O269" s="21" t="s">
        <v>431</v>
      </c>
      <c r="P269" s="21" t="s">
        <v>29</v>
      </c>
      <c r="Q269" s="21" t="s">
        <v>30</v>
      </c>
      <c r="R269" s="21" t="s">
        <v>1235</v>
      </c>
      <c r="S269" s="10">
        <v>1</v>
      </c>
      <c r="T269" s="10">
        <v>16</v>
      </c>
      <c r="U269" s="10">
        <v>8</v>
      </c>
      <c r="V269" s="21" t="s">
        <v>32</v>
      </c>
      <c r="W269" s="10">
        <v>8</v>
      </c>
      <c r="X269" s="27">
        <v>1</v>
      </c>
      <c r="Y269" s="28">
        <f>IF(M269&lt;25,1,1+(M269-25)/M269)</f>
        <v>1.7549019607843137</v>
      </c>
      <c r="Z269" s="10">
        <v>1</v>
      </c>
      <c r="AA269" s="28">
        <f>U269*Y269*Z269</f>
        <v>14.03921568627451</v>
      </c>
      <c r="AB269" s="28">
        <f>X269*W269*Y269</f>
        <v>14.03921568627451</v>
      </c>
      <c r="AC269" s="28">
        <f>AA269+AB269</f>
        <v>28.078431372549019</v>
      </c>
      <c r="AD269" s="10"/>
      <c r="AE269" s="50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39"/>
      <c r="BZ269" s="39"/>
      <c r="CA269" s="39"/>
      <c r="CB269" s="39"/>
      <c r="CC269" s="39"/>
      <c r="CD269" s="39"/>
      <c r="CE269" s="39"/>
      <c r="CF269" s="39"/>
      <c r="CG269" s="39"/>
    </row>
    <row r="270" spans="1:85" s="18" customFormat="1" outlineLevel="1">
      <c r="A270" s="10"/>
      <c r="B270" s="21"/>
      <c r="C270" s="26"/>
      <c r="D270" s="21"/>
      <c r="E270" s="21"/>
      <c r="F270" s="10"/>
      <c r="G270" s="47" t="s">
        <v>2809</v>
      </c>
      <c r="H270" s="21"/>
      <c r="I270" s="21"/>
      <c r="J270" s="21"/>
      <c r="K270" s="21"/>
      <c r="L270" s="10"/>
      <c r="M270" s="10"/>
      <c r="N270" s="21"/>
      <c r="O270" s="21"/>
      <c r="P270" s="21"/>
      <c r="Q270" s="21"/>
      <c r="R270" s="21"/>
      <c r="S270" s="10"/>
      <c r="T270" s="10"/>
      <c r="U270" s="10"/>
      <c r="V270" s="21"/>
      <c r="W270" s="10"/>
      <c r="X270" s="27"/>
      <c r="Y270" s="28"/>
      <c r="Z270" s="10"/>
      <c r="AA270" s="28"/>
      <c r="AB270" s="28"/>
      <c r="AC270" s="28">
        <f>SUBTOTAL(9,AC265:AC269)</f>
        <v>272.89491182110078</v>
      </c>
      <c r="AD270" s="10"/>
      <c r="AE270" s="50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9"/>
      <c r="BQ270" s="39"/>
      <c r="BR270" s="39"/>
      <c r="BS270" s="39"/>
      <c r="BT270" s="39"/>
      <c r="BU270" s="39"/>
      <c r="BV270" s="39"/>
      <c r="BW270" s="39"/>
      <c r="BX270" s="39"/>
      <c r="BY270" s="39"/>
      <c r="BZ270" s="39"/>
      <c r="CA270" s="39"/>
      <c r="CB270" s="39"/>
      <c r="CC270" s="39"/>
      <c r="CD270" s="39"/>
      <c r="CE270" s="39"/>
      <c r="CF270" s="39"/>
      <c r="CG270" s="39"/>
    </row>
    <row r="271" spans="1:85" s="18" customFormat="1" outlineLevel="2">
      <c r="A271" s="10">
        <v>2016</v>
      </c>
      <c r="B271" s="21" t="s">
        <v>1448</v>
      </c>
      <c r="C271" s="26" t="s">
        <v>1449</v>
      </c>
      <c r="D271" s="21" t="s">
        <v>1417</v>
      </c>
      <c r="E271" s="21" t="s">
        <v>140</v>
      </c>
      <c r="F271" s="10">
        <v>3</v>
      </c>
      <c r="G271" s="21" t="s">
        <v>236</v>
      </c>
      <c r="H271" s="21" t="s">
        <v>237</v>
      </c>
      <c r="I271" s="21" t="s">
        <v>24</v>
      </c>
      <c r="J271" s="21" t="s">
        <v>25</v>
      </c>
      <c r="K271" s="21" t="s">
        <v>238</v>
      </c>
      <c r="L271" s="10">
        <v>50</v>
      </c>
      <c r="M271" s="10">
        <v>14</v>
      </c>
      <c r="N271" s="21" t="s">
        <v>1403</v>
      </c>
      <c r="O271" s="21" t="s">
        <v>561</v>
      </c>
      <c r="P271" s="21" t="s">
        <v>29</v>
      </c>
      <c r="Q271" s="21" t="s">
        <v>30</v>
      </c>
      <c r="R271" s="21" t="s">
        <v>1450</v>
      </c>
      <c r="S271" s="10">
        <v>1</v>
      </c>
      <c r="T271" s="10">
        <v>48</v>
      </c>
      <c r="U271" s="10">
        <v>48</v>
      </c>
      <c r="V271" s="21" t="s">
        <v>32</v>
      </c>
      <c r="W271" s="21" t="s">
        <v>32</v>
      </c>
      <c r="X271" s="10"/>
      <c r="Y271" s="28">
        <f t="shared" ref="Y271:Y277" si="0">IF(M271&lt;25,1,1+(M271-25)/M271)</f>
        <v>1</v>
      </c>
      <c r="Z271" s="10">
        <v>1</v>
      </c>
      <c r="AA271" s="28"/>
      <c r="AB271" s="28"/>
      <c r="AC271" s="28">
        <f>T271*Z271</f>
        <v>48</v>
      </c>
      <c r="AD271" s="10"/>
      <c r="AE271" s="50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9"/>
      <c r="BQ271" s="39"/>
      <c r="BR271" s="39"/>
      <c r="BS271" s="39"/>
      <c r="BT271" s="39"/>
      <c r="BU271" s="39"/>
      <c r="BV271" s="39"/>
      <c r="BW271" s="39"/>
      <c r="BX271" s="39"/>
      <c r="BY271" s="39"/>
      <c r="BZ271" s="39"/>
      <c r="CA271" s="39"/>
      <c r="CB271" s="39"/>
      <c r="CC271" s="39"/>
      <c r="CD271" s="39"/>
      <c r="CE271" s="39"/>
      <c r="CF271" s="39"/>
      <c r="CG271" s="39"/>
    </row>
    <row r="272" spans="1:85" s="18" customFormat="1" outlineLevel="2">
      <c r="A272" s="10">
        <v>2016</v>
      </c>
      <c r="B272" s="21" t="s">
        <v>408</v>
      </c>
      <c r="C272" s="26" t="s">
        <v>409</v>
      </c>
      <c r="D272" s="21" t="s">
        <v>1417</v>
      </c>
      <c r="E272" s="21" t="s">
        <v>2301</v>
      </c>
      <c r="F272" s="10">
        <v>3</v>
      </c>
      <c r="G272" s="21" t="s">
        <v>236</v>
      </c>
      <c r="H272" s="21" t="s">
        <v>237</v>
      </c>
      <c r="I272" s="21" t="s">
        <v>24</v>
      </c>
      <c r="J272" s="21" t="s">
        <v>25</v>
      </c>
      <c r="K272" s="21" t="s">
        <v>238</v>
      </c>
      <c r="L272" s="10">
        <v>88</v>
      </c>
      <c r="M272" s="10">
        <v>87</v>
      </c>
      <c r="N272" s="21" t="s">
        <v>1580</v>
      </c>
      <c r="O272" s="21" t="s">
        <v>446</v>
      </c>
      <c r="P272" s="21" t="s">
        <v>29</v>
      </c>
      <c r="Q272" s="21" t="s">
        <v>30</v>
      </c>
      <c r="R272" s="21" t="s">
        <v>2180</v>
      </c>
      <c r="S272" s="10">
        <v>1</v>
      </c>
      <c r="T272" s="10">
        <v>48</v>
      </c>
      <c r="U272" s="10">
        <v>32</v>
      </c>
      <c r="V272" s="10"/>
      <c r="W272" s="10">
        <v>16</v>
      </c>
      <c r="X272" s="27">
        <v>1</v>
      </c>
      <c r="Y272" s="28">
        <f t="shared" si="0"/>
        <v>1.7126436781609196</v>
      </c>
      <c r="Z272" s="10">
        <v>1</v>
      </c>
      <c r="AA272" s="28">
        <f>U272*Y272*Z272</f>
        <v>54.804597701149426</v>
      </c>
      <c r="AB272" s="28">
        <f>X272*W272*Y272</f>
        <v>27.402298850574713</v>
      </c>
      <c r="AC272" s="28">
        <f>AA272+AB272</f>
        <v>82.206896551724142</v>
      </c>
      <c r="AD272" s="10"/>
      <c r="AE272" s="50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9"/>
      <c r="BQ272" s="39"/>
      <c r="BR272" s="39"/>
      <c r="BS272" s="39"/>
      <c r="BT272" s="39"/>
      <c r="BU272" s="39"/>
      <c r="BV272" s="39"/>
      <c r="BW272" s="39"/>
      <c r="BX272" s="39"/>
      <c r="BY272" s="39"/>
      <c r="BZ272" s="39"/>
      <c r="CA272" s="39"/>
      <c r="CB272" s="39"/>
      <c r="CC272" s="39"/>
      <c r="CD272" s="39"/>
      <c r="CE272" s="39"/>
      <c r="CF272" s="39"/>
      <c r="CG272" s="39"/>
    </row>
    <row r="273" spans="1:85" s="18" customFormat="1" outlineLevel="2">
      <c r="A273" s="10">
        <v>2017</v>
      </c>
      <c r="B273" s="21" t="s">
        <v>408</v>
      </c>
      <c r="C273" s="26" t="s">
        <v>409</v>
      </c>
      <c r="D273" s="21" t="s">
        <v>1383</v>
      </c>
      <c r="E273" s="21" t="s">
        <v>2301</v>
      </c>
      <c r="F273" s="10">
        <v>3</v>
      </c>
      <c r="G273" s="21" t="s">
        <v>236</v>
      </c>
      <c r="H273" s="21" t="s">
        <v>237</v>
      </c>
      <c r="I273" s="21" t="s">
        <v>24</v>
      </c>
      <c r="J273" s="21" t="s">
        <v>25</v>
      </c>
      <c r="K273" s="21" t="s">
        <v>238</v>
      </c>
      <c r="L273" s="10">
        <v>100</v>
      </c>
      <c r="M273" s="10">
        <v>100</v>
      </c>
      <c r="N273" s="21" t="s">
        <v>304</v>
      </c>
      <c r="O273" s="21" t="s">
        <v>422</v>
      </c>
      <c r="P273" s="21" t="s">
        <v>29</v>
      </c>
      <c r="Q273" s="21" t="s">
        <v>30</v>
      </c>
      <c r="R273" s="21" t="s">
        <v>423</v>
      </c>
      <c r="S273" s="10">
        <v>1</v>
      </c>
      <c r="T273" s="10">
        <v>48</v>
      </c>
      <c r="U273" s="10">
        <v>32</v>
      </c>
      <c r="V273" s="10"/>
      <c r="W273" s="10">
        <v>16</v>
      </c>
      <c r="X273" s="27">
        <v>1</v>
      </c>
      <c r="Y273" s="28">
        <f t="shared" si="0"/>
        <v>1.75</v>
      </c>
      <c r="Z273" s="10">
        <v>1</v>
      </c>
      <c r="AA273" s="28">
        <f>U273*Y273*Z273</f>
        <v>56</v>
      </c>
      <c r="AB273" s="28">
        <f>X273*W273*Y273</f>
        <v>28</v>
      </c>
      <c r="AC273" s="28">
        <f>AA273+AB273</f>
        <v>84</v>
      </c>
      <c r="AD273" s="10"/>
      <c r="AE273" s="50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9"/>
      <c r="BQ273" s="39"/>
      <c r="BR273" s="39"/>
      <c r="BS273" s="39"/>
      <c r="BT273" s="39"/>
      <c r="BU273" s="39"/>
      <c r="BV273" s="39"/>
      <c r="BW273" s="39"/>
      <c r="BX273" s="39"/>
      <c r="BY273" s="39"/>
      <c r="BZ273" s="39"/>
      <c r="CA273" s="39"/>
      <c r="CB273" s="39"/>
      <c r="CC273" s="39"/>
      <c r="CD273" s="39"/>
      <c r="CE273" s="39"/>
      <c r="CF273" s="39"/>
      <c r="CG273" s="39"/>
    </row>
    <row r="274" spans="1:85" s="18" customFormat="1" outlineLevel="2">
      <c r="A274" s="10">
        <v>2017</v>
      </c>
      <c r="B274" s="21" t="s">
        <v>408</v>
      </c>
      <c r="C274" s="26" t="s">
        <v>409</v>
      </c>
      <c r="D274" s="21" t="s">
        <v>1383</v>
      </c>
      <c r="E274" s="21" t="s">
        <v>2301</v>
      </c>
      <c r="F274" s="10">
        <v>3</v>
      </c>
      <c r="G274" s="21" t="s">
        <v>236</v>
      </c>
      <c r="H274" s="21" t="s">
        <v>237</v>
      </c>
      <c r="I274" s="21" t="s">
        <v>24</v>
      </c>
      <c r="J274" s="21" t="s">
        <v>25</v>
      </c>
      <c r="K274" s="21" t="s">
        <v>238</v>
      </c>
      <c r="L274" s="10">
        <v>100</v>
      </c>
      <c r="M274" s="10">
        <v>100</v>
      </c>
      <c r="N274" s="21" t="s">
        <v>199</v>
      </c>
      <c r="O274" s="21" t="s">
        <v>420</v>
      </c>
      <c r="P274" s="21" t="s">
        <v>29</v>
      </c>
      <c r="Q274" s="21" t="s">
        <v>30</v>
      </c>
      <c r="R274" s="21" t="s">
        <v>421</v>
      </c>
      <c r="S274" s="10">
        <v>1</v>
      </c>
      <c r="T274" s="10">
        <v>48</v>
      </c>
      <c r="U274" s="10">
        <v>32</v>
      </c>
      <c r="V274" s="10"/>
      <c r="W274" s="10">
        <v>16</v>
      </c>
      <c r="X274" s="27">
        <v>1</v>
      </c>
      <c r="Y274" s="28">
        <f t="shared" si="0"/>
        <v>1.75</v>
      </c>
      <c r="Z274" s="10">
        <v>1</v>
      </c>
      <c r="AA274" s="28">
        <f>U274*Y274*Z274</f>
        <v>56</v>
      </c>
      <c r="AB274" s="28">
        <f>X274*W274*Y274</f>
        <v>28</v>
      </c>
      <c r="AC274" s="28">
        <f>AA274+AB274</f>
        <v>84</v>
      </c>
      <c r="AD274" s="10"/>
      <c r="AE274" s="50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9"/>
      <c r="BQ274" s="39"/>
      <c r="BR274" s="39"/>
      <c r="BS274" s="39"/>
      <c r="BT274" s="39"/>
      <c r="BU274" s="39"/>
      <c r="BV274" s="39"/>
      <c r="BW274" s="39"/>
      <c r="BX274" s="39"/>
      <c r="BY274" s="39"/>
      <c r="BZ274" s="39"/>
      <c r="CA274" s="39"/>
      <c r="CB274" s="39"/>
      <c r="CC274" s="39"/>
      <c r="CD274" s="39"/>
      <c r="CE274" s="39"/>
      <c r="CF274" s="39"/>
      <c r="CG274" s="39"/>
    </row>
    <row r="275" spans="1:85" s="18" customFormat="1" outlineLevel="2">
      <c r="A275" s="10">
        <v>2016</v>
      </c>
      <c r="B275" s="21" t="s">
        <v>853</v>
      </c>
      <c r="C275" s="26" t="s">
        <v>854</v>
      </c>
      <c r="D275" s="21" t="s">
        <v>1383</v>
      </c>
      <c r="E275" s="19" t="s">
        <v>2298</v>
      </c>
      <c r="F275" s="10">
        <v>2</v>
      </c>
      <c r="G275" s="21" t="s">
        <v>236</v>
      </c>
      <c r="H275" s="21" t="s">
        <v>237</v>
      </c>
      <c r="I275" s="21" t="s">
        <v>24</v>
      </c>
      <c r="J275" s="21" t="s">
        <v>25</v>
      </c>
      <c r="K275" s="21" t="s">
        <v>238</v>
      </c>
      <c r="L275" s="10">
        <v>57</v>
      </c>
      <c r="M275" s="10">
        <v>42</v>
      </c>
      <c r="N275" s="21" t="s">
        <v>855</v>
      </c>
      <c r="O275" s="21" t="s">
        <v>856</v>
      </c>
      <c r="P275" s="21" t="s">
        <v>29</v>
      </c>
      <c r="Q275" s="21" t="s">
        <v>857</v>
      </c>
      <c r="R275" s="21" t="s">
        <v>858</v>
      </c>
      <c r="S275" s="10">
        <v>1</v>
      </c>
      <c r="T275" s="10">
        <v>32</v>
      </c>
      <c r="U275" s="10">
        <v>24</v>
      </c>
      <c r="V275" s="21" t="s">
        <v>32</v>
      </c>
      <c r="W275" s="10">
        <v>8</v>
      </c>
      <c r="X275" s="10"/>
      <c r="Y275" s="28">
        <f t="shared" si="0"/>
        <v>1.4047619047619047</v>
      </c>
      <c r="Z275" s="10">
        <v>1.2</v>
      </c>
      <c r="AA275" s="28">
        <f>T275*Y275*Z275</f>
        <v>53.942857142857136</v>
      </c>
      <c r="AB275" s="28"/>
      <c r="AC275" s="28">
        <f>AA275+AB275</f>
        <v>53.942857142857136</v>
      </c>
      <c r="AD275" s="10"/>
      <c r="AE275" s="50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9"/>
      <c r="BQ275" s="39"/>
      <c r="BR275" s="39"/>
      <c r="BS275" s="39"/>
      <c r="BT275" s="39"/>
      <c r="BU275" s="39"/>
      <c r="BV275" s="39"/>
      <c r="BW275" s="39"/>
      <c r="BX275" s="39"/>
      <c r="BY275" s="39"/>
      <c r="BZ275" s="39"/>
      <c r="CA275" s="39"/>
      <c r="CB275" s="39"/>
      <c r="CC275" s="39"/>
      <c r="CD275" s="39"/>
      <c r="CE275" s="39"/>
      <c r="CF275" s="39"/>
      <c r="CG275" s="39"/>
    </row>
    <row r="276" spans="1:85" s="18" customFormat="1" outlineLevel="2">
      <c r="A276" s="10">
        <v>2016</v>
      </c>
      <c r="B276" s="21" t="s">
        <v>462</v>
      </c>
      <c r="C276" s="26" t="s">
        <v>463</v>
      </c>
      <c r="D276" s="21" t="s">
        <v>1417</v>
      </c>
      <c r="E276" s="21" t="s">
        <v>2283</v>
      </c>
      <c r="F276" s="10">
        <v>2</v>
      </c>
      <c r="G276" s="21" t="s">
        <v>236</v>
      </c>
      <c r="H276" s="21" t="s">
        <v>237</v>
      </c>
      <c r="I276" s="21" t="s">
        <v>24</v>
      </c>
      <c r="J276" s="21" t="s">
        <v>25</v>
      </c>
      <c r="K276" s="21" t="s">
        <v>238</v>
      </c>
      <c r="L276" s="10">
        <v>62</v>
      </c>
      <c r="M276" s="10">
        <v>99</v>
      </c>
      <c r="N276" s="21" t="s">
        <v>1602</v>
      </c>
      <c r="O276" s="21" t="s">
        <v>2241</v>
      </c>
      <c r="P276" s="21" t="s">
        <v>29</v>
      </c>
      <c r="Q276" s="21" t="s">
        <v>466</v>
      </c>
      <c r="R276" s="21" t="s">
        <v>2242</v>
      </c>
      <c r="S276" s="10">
        <v>1</v>
      </c>
      <c r="T276" s="21" t="s">
        <v>32</v>
      </c>
      <c r="U276" s="21" t="s">
        <v>32</v>
      </c>
      <c r="V276" s="21" t="s">
        <v>32</v>
      </c>
      <c r="W276" s="21" t="s">
        <v>32</v>
      </c>
      <c r="X276" s="10"/>
      <c r="Y276" s="28">
        <f t="shared" si="0"/>
        <v>1.7474747474747474</v>
      </c>
      <c r="Z276" s="10"/>
      <c r="AA276" s="28"/>
      <c r="AB276" s="28"/>
      <c r="AC276" s="28">
        <f>32*Y276*F276</f>
        <v>111.83838383838383</v>
      </c>
      <c r="AD276" s="10"/>
      <c r="AE276" s="50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9"/>
      <c r="BQ276" s="39"/>
      <c r="BR276" s="39"/>
      <c r="BS276" s="39"/>
      <c r="BT276" s="39"/>
      <c r="BU276" s="39"/>
      <c r="BV276" s="39"/>
      <c r="BW276" s="39"/>
      <c r="BX276" s="39"/>
      <c r="BY276" s="39"/>
      <c r="BZ276" s="39"/>
      <c r="CA276" s="39"/>
      <c r="CB276" s="39"/>
      <c r="CC276" s="39"/>
      <c r="CD276" s="39"/>
      <c r="CE276" s="39"/>
      <c r="CF276" s="39"/>
      <c r="CG276" s="39"/>
    </row>
    <row r="277" spans="1:85" s="18" customFormat="1" outlineLevel="2">
      <c r="A277" s="10">
        <v>2016</v>
      </c>
      <c r="B277" s="21" t="s">
        <v>462</v>
      </c>
      <c r="C277" s="26" t="s">
        <v>463</v>
      </c>
      <c r="D277" s="21" t="s">
        <v>1383</v>
      </c>
      <c r="E277" s="21" t="s">
        <v>2283</v>
      </c>
      <c r="F277" s="10">
        <v>2</v>
      </c>
      <c r="G277" s="21" t="s">
        <v>236</v>
      </c>
      <c r="H277" s="21" t="s">
        <v>237</v>
      </c>
      <c r="I277" s="21" t="s">
        <v>24</v>
      </c>
      <c r="J277" s="21" t="s">
        <v>25</v>
      </c>
      <c r="K277" s="21" t="s">
        <v>238</v>
      </c>
      <c r="L277" s="10">
        <v>150</v>
      </c>
      <c r="M277" s="10">
        <v>60</v>
      </c>
      <c r="N277" s="21" t="s">
        <v>191</v>
      </c>
      <c r="O277" s="21" t="s">
        <v>464</v>
      </c>
      <c r="P277" s="21" t="s">
        <v>29</v>
      </c>
      <c r="Q277" s="21" t="s">
        <v>160</v>
      </c>
      <c r="R277" s="21" t="s">
        <v>465</v>
      </c>
      <c r="S277" s="10">
        <v>1</v>
      </c>
      <c r="T277" s="21" t="s">
        <v>32</v>
      </c>
      <c r="U277" s="21" t="s">
        <v>32</v>
      </c>
      <c r="V277" s="21" t="s">
        <v>32</v>
      </c>
      <c r="W277" s="21" t="s">
        <v>32</v>
      </c>
      <c r="X277" s="10"/>
      <c r="Y277" s="28">
        <f t="shared" si="0"/>
        <v>1.5833333333333335</v>
      </c>
      <c r="Z277" s="10"/>
      <c r="AA277" s="28"/>
      <c r="AB277" s="28"/>
      <c r="AC277" s="28">
        <f>32*Y277*F277</f>
        <v>101.33333333333334</v>
      </c>
      <c r="AD277" s="10"/>
      <c r="AE277" s="50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9"/>
      <c r="BQ277" s="39"/>
      <c r="BR277" s="39"/>
      <c r="BS277" s="39"/>
      <c r="BT277" s="39"/>
      <c r="BU277" s="39"/>
      <c r="BV277" s="39"/>
      <c r="BW277" s="39"/>
      <c r="BX277" s="39"/>
      <c r="BY277" s="39"/>
      <c r="BZ277" s="39"/>
      <c r="CA277" s="39"/>
      <c r="CB277" s="39"/>
      <c r="CC277" s="39"/>
      <c r="CD277" s="39"/>
      <c r="CE277" s="39"/>
      <c r="CF277" s="39"/>
      <c r="CG277" s="39"/>
    </row>
    <row r="278" spans="1:85" s="18" customFormat="1" outlineLevel="1">
      <c r="A278" s="10"/>
      <c r="B278" s="21"/>
      <c r="C278" s="26"/>
      <c r="D278" s="21"/>
      <c r="E278" s="21"/>
      <c r="F278" s="10"/>
      <c r="G278" s="47" t="s">
        <v>2810</v>
      </c>
      <c r="H278" s="21"/>
      <c r="I278" s="21"/>
      <c r="J278" s="21"/>
      <c r="K278" s="21"/>
      <c r="L278" s="10"/>
      <c r="M278" s="10"/>
      <c r="N278" s="21"/>
      <c r="O278" s="21"/>
      <c r="P278" s="21"/>
      <c r="Q278" s="21"/>
      <c r="R278" s="21"/>
      <c r="S278" s="10"/>
      <c r="T278" s="21"/>
      <c r="U278" s="21"/>
      <c r="V278" s="21"/>
      <c r="W278" s="21"/>
      <c r="X278" s="10"/>
      <c r="Y278" s="28"/>
      <c r="Z278" s="10"/>
      <c r="AA278" s="28"/>
      <c r="AB278" s="28"/>
      <c r="AC278" s="28">
        <f>SUBTOTAL(9,AC271:AC277)</f>
        <v>565.32147086629845</v>
      </c>
      <c r="AD278" s="10"/>
      <c r="AE278" s="50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9"/>
      <c r="BQ278" s="39"/>
      <c r="BR278" s="39"/>
      <c r="BS278" s="39"/>
      <c r="BT278" s="39"/>
      <c r="BU278" s="39"/>
      <c r="BV278" s="39"/>
      <c r="BW278" s="39"/>
      <c r="BX278" s="39"/>
      <c r="BY278" s="39"/>
      <c r="BZ278" s="39"/>
      <c r="CA278" s="39"/>
      <c r="CB278" s="39"/>
      <c r="CC278" s="39"/>
      <c r="CD278" s="39"/>
      <c r="CE278" s="39"/>
      <c r="CF278" s="39"/>
      <c r="CG278" s="39"/>
    </row>
    <row r="279" spans="1:85" s="18" customFormat="1" outlineLevel="2">
      <c r="A279" s="10">
        <v>2016</v>
      </c>
      <c r="B279" s="21" t="s">
        <v>408</v>
      </c>
      <c r="C279" s="26" t="s">
        <v>409</v>
      </c>
      <c r="D279" s="21" t="s">
        <v>1417</v>
      </c>
      <c r="E279" s="21" t="s">
        <v>2301</v>
      </c>
      <c r="F279" s="10">
        <v>3</v>
      </c>
      <c r="G279" s="21" t="s">
        <v>424</v>
      </c>
      <c r="H279" s="21" t="s">
        <v>425</v>
      </c>
      <c r="I279" s="21" t="s">
        <v>24</v>
      </c>
      <c r="J279" s="21" t="s">
        <v>53</v>
      </c>
      <c r="K279" s="21" t="s">
        <v>54</v>
      </c>
      <c r="L279" s="10">
        <v>88</v>
      </c>
      <c r="M279" s="10">
        <v>92</v>
      </c>
      <c r="N279" s="21" t="s">
        <v>1992</v>
      </c>
      <c r="O279" s="21" t="s">
        <v>362</v>
      </c>
      <c r="P279" s="21" t="s">
        <v>29</v>
      </c>
      <c r="Q279" s="21" t="s">
        <v>30</v>
      </c>
      <c r="R279" s="21" t="s">
        <v>2228</v>
      </c>
      <c r="S279" s="10">
        <v>1</v>
      </c>
      <c r="T279" s="10">
        <v>48</v>
      </c>
      <c r="U279" s="10">
        <v>32</v>
      </c>
      <c r="V279" s="10"/>
      <c r="W279" s="10">
        <v>16</v>
      </c>
      <c r="X279" s="27">
        <v>1</v>
      </c>
      <c r="Y279" s="28">
        <f t="shared" ref="Y279:Y284" si="1">IF(M279&lt;25,1,1+(M279-25)/M279)</f>
        <v>1.7282608695652173</v>
      </c>
      <c r="Z279" s="10">
        <v>1</v>
      </c>
      <c r="AA279" s="28">
        <f>U279*Y279*Z279</f>
        <v>55.304347826086953</v>
      </c>
      <c r="AB279" s="28">
        <f>X279*W279*Y279</f>
        <v>27.652173913043477</v>
      </c>
      <c r="AC279" s="28">
        <f>AA279+AB279</f>
        <v>82.956521739130437</v>
      </c>
      <c r="AD279" s="10"/>
      <c r="AE279" s="50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9"/>
      <c r="BQ279" s="39"/>
      <c r="BR279" s="39"/>
      <c r="BS279" s="39"/>
      <c r="BT279" s="39"/>
      <c r="BU279" s="39"/>
      <c r="BV279" s="39"/>
      <c r="BW279" s="39"/>
      <c r="BX279" s="39"/>
      <c r="BY279" s="39"/>
      <c r="BZ279" s="39"/>
      <c r="CA279" s="39"/>
      <c r="CB279" s="39"/>
      <c r="CC279" s="39"/>
      <c r="CD279" s="39"/>
      <c r="CE279" s="39"/>
      <c r="CF279" s="39"/>
      <c r="CG279" s="39"/>
    </row>
    <row r="280" spans="1:85" s="18" customFormat="1" outlineLevel="2">
      <c r="A280" s="10">
        <v>2016</v>
      </c>
      <c r="B280" s="21" t="s">
        <v>408</v>
      </c>
      <c r="C280" s="26" t="s">
        <v>409</v>
      </c>
      <c r="D280" s="21" t="s">
        <v>1417</v>
      </c>
      <c r="E280" s="21" t="s">
        <v>2301</v>
      </c>
      <c r="F280" s="10">
        <v>3</v>
      </c>
      <c r="G280" s="21" t="s">
        <v>424</v>
      </c>
      <c r="H280" s="21" t="s">
        <v>425</v>
      </c>
      <c r="I280" s="21" t="s">
        <v>24</v>
      </c>
      <c r="J280" s="21" t="s">
        <v>53</v>
      </c>
      <c r="K280" s="21" t="s">
        <v>54</v>
      </c>
      <c r="L280" s="10">
        <v>88</v>
      </c>
      <c r="M280" s="10">
        <v>92</v>
      </c>
      <c r="N280" s="21" t="s">
        <v>1580</v>
      </c>
      <c r="O280" s="21" t="s">
        <v>366</v>
      </c>
      <c r="P280" s="21" t="s">
        <v>29</v>
      </c>
      <c r="Q280" s="21" t="s">
        <v>30</v>
      </c>
      <c r="R280" s="21" t="s">
        <v>2227</v>
      </c>
      <c r="S280" s="10">
        <v>1</v>
      </c>
      <c r="T280" s="10">
        <v>48</v>
      </c>
      <c r="U280" s="10">
        <v>32</v>
      </c>
      <c r="V280" s="10"/>
      <c r="W280" s="10">
        <v>16</v>
      </c>
      <c r="X280" s="27">
        <v>1</v>
      </c>
      <c r="Y280" s="28">
        <f t="shared" si="1"/>
        <v>1.7282608695652173</v>
      </c>
      <c r="Z280" s="10">
        <v>1</v>
      </c>
      <c r="AA280" s="28">
        <f>U280*Y280*Z280</f>
        <v>55.304347826086953</v>
      </c>
      <c r="AB280" s="28">
        <f>X280*W280*Y280</f>
        <v>27.652173913043477</v>
      </c>
      <c r="AC280" s="28">
        <f>AA280+AB280</f>
        <v>82.956521739130437</v>
      </c>
      <c r="AD280" s="10"/>
      <c r="AE280" s="50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9"/>
      <c r="BQ280" s="39"/>
      <c r="BR280" s="39"/>
      <c r="BS280" s="39"/>
      <c r="BT280" s="39"/>
      <c r="BU280" s="39"/>
      <c r="BV280" s="39"/>
      <c r="BW280" s="39"/>
      <c r="BX280" s="39"/>
      <c r="BY280" s="39"/>
      <c r="BZ280" s="39"/>
      <c r="CA280" s="39"/>
      <c r="CB280" s="39"/>
      <c r="CC280" s="39"/>
      <c r="CD280" s="39"/>
      <c r="CE280" s="39"/>
      <c r="CF280" s="39"/>
      <c r="CG280" s="39"/>
    </row>
    <row r="281" spans="1:85" s="18" customFormat="1" outlineLevel="2">
      <c r="A281" s="10">
        <v>2017</v>
      </c>
      <c r="B281" s="21" t="s">
        <v>408</v>
      </c>
      <c r="C281" s="26" t="s">
        <v>409</v>
      </c>
      <c r="D281" s="21" t="s">
        <v>1383</v>
      </c>
      <c r="E281" s="21" t="s">
        <v>2301</v>
      </c>
      <c r="F281" s="10">
        <v>3</v>
      </c>
      <c r="G281" s="21" t="s">
        <v>424</v>
      </c>
      <c r="H281" s="21" t="s">
        <v>425</v>
      </c>
      <c r="I281" s="21" t="s">
        <v>24</v>
      </c>
      <c r="J281" s="21" t="s">
        <v>53</v>
      </c>
      <c r="K281" s="21" t="s">
        <v>54</v>
      </c>
      <c r="L281" s="10">
        <v>100</v>
      </c>
      <c r="M281" s="10">
        <v>105</v>
      </c>
      <c r="N281" s="21" t="s">
        <v>304</v>
      </c>
      <c r="O281" s="21" t="s">
        <v>426</v>
      </c>
      <c r="P281" s="21" t="s">
        <v>29</v>
      </c>
      <c r="Q281" s="21" t="s">
        <v>30</v>
      </c>
      <c r="R281" s="21" t="s">
        <v>428</v>
      </c>
      <c r="S281" s="10">
        <v>1</v>
      </c>
      <c r="T281" s="10">
        <v>48</v>
      </c>
      <c r="U281" s="10">
        <v>32</v>
      </c>
      <c r="V281" s="10"/>
      <c r="W281" s="10">
        <v>16</v>
      </c>
      <c r="X281" s="27">
        <v>1</v>
      </c>
      <c r="Y281" s="28">
        <f t="shared" si="1"/>
        <v>1.7619047619047619</v>
      </c>
      <c r="Z281" s="10">
        <v>1</v>
      </c>
      <c r="AA281" s="28">
        <f>U281*Y281*Z281</f>
        <v>56.38095238095238</v>
      </c>
      <c r="AB281" s="28">
        <f>X281*W281*Y281</f>
        <v>28.19047619047619</v>
      </c>
      <c r="AC281" s="28">
        <f>AA281+AB281</f>
        <v>84.571428571428569</v>
      </c>
      <c r="AD281" s="10"/>
      <c r="AE281" s="50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9"/>
      <c r="BQ281" s="39"/>
      <c r="BR281" s="39"/>
      <c r="BS281" s="39"/>
      <c r="BT281" s="39"/>
      <c r="BU281" s="39"/>
      <c r="BV281" s="39"/>
      <c r="BW281" s="39"/>
      <c r="BX281" s="39"/>
      <c r="BY281" s="39"/>
      <c r="BZ281" s="39"/>
      <c r="CA281" s="39"/>
      <c r="CB281" s="39"/>
      <c r="CC281" s="39"/>
      <c r="CD281" s="39"/>
      <c r="CE281" s="39"/>
      <c r="CF281" s="39"/>
      <c r="CG281" s="39"/>
    </row>
    <row r="282" spans="1:85" s="18" customFormat="1" outlineLevel="2">
      <c r="A282" s="10">
        <v>2017</v>
      </c>
      <c r="B282" s="21" t="s">
        <v>408</v>
      </c>
      <c r="C282" s="26" t="s">
        <v>409</v>
      </c>
      <c r="D282" s="21" t="s">
        <v>1383</v>
      </c>
      <c r="E282" s="21" t="s">
        <v>2301</v>
      </c>
      <c r="F282" s="10">
        <v>3</v>
      </c>
      <c r="G282" s="21" t="s">
        <v>424</v>
      </c>
      <c r="H282" s="21" t="s">
        <v>425</v>
      </c>
      <c r="I282" s="21" t="s">
        <v>24</v>
      </c>
      <c r="J282" s="21" t="s">
        <v>53</v>
      </c>
      <c r="K282" s="21" t="s">
        <v>54</v>
      </c>
      <c r="L282" s="10">
        <v>100</v>
      </c>
      <c r="M282" s="10">
        <v>105</v>
      </c>
      <c r="N282" s="21" t="s">
        <v>199</v>
      </c>
      <c r="O282" s="21" t="s">
        <v>426</v>
      </c>
      <c r="P282" s="21" t="s">
        <v>29</v>
      </c>
      <c r="Q282" s="21" t="s">
        <v>30</v>
      </c>
      <c r="R282" s="21" t="s">
        <v>427</v>
      </c>
      <c r="S282" s="10">
        <v>1</v>
      </c>
      <c r="T282" s="10">
        <v>48</v>
      </c>
      <c r="U282" s="10">
        <v>32</v>
      </c>
      <c r="V282" s="10"/>
      <c r="W282" s="10">
        <v>16</v>
      </c>
      <c r="X282" s="27">
        <v>1</v>
      </c>
      <c r="Y282" s="28">
        <f t="shared" si="1"/>
        <v>1.7619047619047619</v>
      </c>
      <c r="Z282" s="10">
        <v>1</v>
      </c>
      <c r="AA282" s="28">
        <f>U282*Y282*Z282</f>
        <v>56.38095238095238</v>
      </c>
      <c r="AB282" s="28">
        <f>X282*W282*Y282</f>
        <v>28.19047619047619</v>
      </c>
      <c r="AC282" s="28">
        <f>AA282+AB282</f>
        <v>84.571428571428569</v>
      </c>
      <c r="AD282" s="10"/>
      <c r="AE282" s="50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9"/>
      <c r="BQ282" s="39"/>
      <c r="BR282" s="39"/>
      <c r="BS282" s="39"/>
      <c r="BT282" s="39"/>
      <c r="BU282" s="39"/>
      <c r="BV282" s="39"/>
      <c r="BW282" s="39"/>
      <c r="BX282" s="39"/>
      <c r="BY282" s="39"/>
      <c r="BZ282" s="39"/>
      <c r="CA282" s="39"/>
      <c r="CB282" s="39"/>
      <c r="CC282" s="39"/>
      <c r="CD282" s="39"/>
      <c r="CE282" s="39"/>
      <c r="CF282" s="39"/>
      <c r="CG282" s="39"/>
    </row>
    <row r="283" spans="1:85" s="18" customFormat="1" outlineLevel="2">
      <c r="A283" s="10">
        <v>2016</v>
      </c>
      <c r="B283" s="21" t="s">
        <v>462</v>
      </c>
      <c r="C283" s="26" t="s">
        <v>463</v>
      </c>
      <c r="D283" s="21" t="s">
        <v>1417</v>
      </c>
      <c r="E283" s="21" t="s">
        <v>2283</v>
      </c>
      <c r="F283" s="10">
        <v>2</v>
      </c>
      <c r="G283" s="21" t="s">
        <v>424</v>
      </c>
      <c r="H283" s="21" t="s">
        <v>425</v>
      </c>
      <c r="I283" s="21" t="s">
        <v>24</v>
      </c>
      <c r="J283" s="21" t="s">
        <v>53</v>
      </c>
      <c r="K283" s="21" t="s">
        <v>54</v>
      </c>
      <c r="L283" s="10">
        <v>84</v>
      </c>
      <c r="M283" s="10">
        <v>88</v>
      </c>
      <c r="N283" s="21" t="s">
        <v>1602</v>
      </c>
      <c r="O283" s="21" t="s">
        <v>2206</v>
      </c>
      <c r="P283" s="21" t="s">
        <v>29</v>
      </c>
      <c r="Q283" s="21" t="s">
        <v>155</v>
      </c>
      <c r="R283" s="21" t="s">
        <v>2207</v>
      </c>
      <c r="S283" s="10">
        <v>1</v>
      </c>
      <c r="T283" s="21" t="s">
        <v>32</v>
      </c>
      <c r="U283" s="21" t="s">
        <v>32</v>
      </c>
      <c r="V283" s="21" t="s">
        <v>32</v>
      </c>
      <c r="W283" s="21" t="s">
        <v>32</v>
      </c>
      <c r="X283" s="10"/>
      <c r="Y283" s="28">
        <f t="shared" si="1"/>
        <v>1.7159090909090908</v>
      </c>
      <c r="Z283" s="10"/>
      <c r="AA283" s="28"/>
      <c r="AB283" s="28"/>
      <c r="AC283" s="28">
        <f>32*Y283*F283</f>
        <v>109.81818181818181</v>
      </c>
      <c r="AD283" s="10"/>
      <c r="AE283" s="50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9"/>
      <c r="BQ283" s="39"/>
      <c r="BR283" s="39"/>
      <c r="BS283" s="39"/>
      <c r="BT283" s="39"/>
      <c r="BU283" s="39"/>
      <c r="BV283" s="39"/>
      <c r="BW283" s="39"/>
      <c r="BX283" s="39"/>
      <c r="BY283" s="39"/>
      <c r="BZ283" s="39"/>
      <c r="CA283" s="39"/>
      <c r="CB283" s="39"/>
      <c r="CC283" s="39"/>
      <c r="CD283" s="39"/>
      <c r="CE283" s="39"/>
      <c r="CF283" s="39"/>
      <c r="CG283" s="39"/>
    </row>
    <row r="284" spans="1:85" s="18" customFormat="1" outlineLevel="2">
      <c r="A284" s="10">
        <v>2016</v>
      </c>
      <c r="B284" s="21" t="s">
        <v>462</v>
      </c>
      <c r="C284" s="26" t="s">
        <v>463</v>
      </c>
      <c r="D284" s="21" t="s">
        <v>1383</v>
      </c>
      <c r="E284" s="21" t="s">
        <v>2288</v>
      </c>
      <c r="F284" s="10">
        <v>2</v>
      </c>
      <c r="G284" s="21" t="s">
        <v>424</v>
      </c>
      <c r="H284" s="21" t="s">
        <v>425</v>
      </c>
      <c r="I284" s="21" t="s">
        <v>24</v>
      </c>
      <c r="J284" s="21" t="s">
        <v>53</v>
      </c>
      <c r="K284" s="21" t="s">
        <v>54</v>
      </c>
      <c r="L284" s="10">
        <v>100</v>
      </c>
      <c r="M284" s="10">
        <v>21</v>
      </c>
      <c r="N284" s="21" t="s">
        <v>191</v>
      </c>
      <c r="O284" s="21" t="s">
        <v>467</v>
      </c>
      <c r="P284" s="21" t="s">
        <v>29</v>
      </c>
      <c r="Q284" s="21" t="s">
        <v>155</v>
      </c>
      <c r="R284" s="21" t="s">
        <v>468</v>
      </c>
      <c r="S284" s="10">
        <v>1</v>
      </c>
      <c r="T284" s="10">
        <v>64</v>
      </c>
      <c r="U284" s="10">
        <v>64</v>
      </c>
      <c r="V284" s="21" t="s">
        <v>32</v>
      </c>
      <c r="W284" s="21" t="s">
        <v>32</v>
      </c>
      <c r="X284" s="10"/>
      <c r="Y284" s="28">
        <f t="shared" si="1"/>
        <v>1</v>
      </c>
      <c r="Z284" s="10"/>
      <c r="AA284" s="28"/>
      <c r="AB284" s="28"/>
      <c r="AC284" s="28">
        <f>32*Y284*F284</f>
        <v>64</v>
      </c>
      <c r="AD284" s="10"/>
      <c r="AE284" s="50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9"/>
      <c r="BQ284" s="39"/>
      <c r="BR284" s="39"/>
      <c r="BS284" s="39"/>
      <c r="BT284" s="39"/>
      <c r="BU284" s="39"/>
      <c r="BV284" s="39"/>
      <c r="BW284" s="39"/>
      <c r="BX284" s="39"/>
      <c r="BY284" s="39"/>
      <c r="BZ284" s="39"/>
      <c r="CA284" s="39"/>
      <c r="CB284" s="39"/>
      <c r="CC284" s="39"/>
      <c r="CD284" s="39"/>
      <c r="CE284" s="39"/>
      <c r="CF284" s="39"/>
      <c r="CG284" s="39"/>
    </row>
    <row r="285" spans="1:85" s="18" customFormat="1" outlineLevel="1">
      <c r="A285" s="10"/>
      <c r="B285" s="21"/>
      <c r="C285" s="26"/>
      <c r="D285" s="21"/>
      <c r="E285" s="21"/>
      <c r="F285" s="10"/>
      <c r="G285" s="47" t="s">
        <v>2811</v>
      </c>
      <c r="H285" s="21"/>
      <c r="I285" s="21"/>
      <c r="J285" s="21"/>
      <c r="K285" s="21"/>
      <c r="L285" s="10"/>
      <c r="M285" s="10"/>
      <c r="N285" s="21"/>
      <c r="O285" s="21"/>
      <c r="P285" s="21"/>
      <c r="Q285" s="21"/>
      <c r="R285" s="21"/>
      <c r="S285" s="10"/>
      <c r="T285" s="10"/>
      <c r="U285" s="10"/>
      <c r="V285" s="21"/>
      <c r="W285" s="21"/>
      <c r="X285" s="10"/>
      <c r="Y285" s="28"/>
      <c r="Z285" s="10"/>
      <c r="AA285" s="28"/>
      <c r="AB285" s="28"/>
      <c r="AC285" s="28">
        <f>SUBTOTAL(9,AC279:AC284)</f>
        <v>508.8740824392998</v>
      </c>
      <c r="AD285" s="10"/>
      <c r="AE285" s="50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9"/>
      <c r="BQ285" s="39"/>
      <c r="BR285" s="39"/>
      <c r="BS285" s="39"/>
      <c r="BT285" s="39"/>
      <c r="BU285" s="39"/>
      <c r="BV285" s="39"/>
      <c r="BW285" s="39"/>
      <c r="BX285" s="39"/>
      <c r="BY285" s="39"/>
      <c r="BZ285" s="39"/>
      <c r="CA285" s="39"/>
      <c r="CB285" s="39"/>
      <c r="CC285" s="39"/>
      <c r="CD285" s="39"/>
      <c r="CE285" s="39"/>
      <c r="CF285" s="39"/>
      <c r="CG285" s="39"/>
    </row>
    <row r="286" spans="1:85" s="18" customFormat="1" outlineLevel="2">
      <c r="A286" s="10">
        <v>2017</v>
      </c>
      <c r="B286" s="21" t="s">
        <v>1282</v>
      </c>
      <c r="C286" s="26" t="s">
        <v>1283</v>
      </c>
      <c r="D286" s="21" t="s">
        <v>1383</v>
      </c>
      <c r="E286" s="21" t="s">
        <v>2277</v>
      </c>
      <c r="F286" s="10">
        <v>1</v>
      </c>
      <c r="G286" s="21" t="s">
        <v>1284</v>
      </c>
      <c r="H286" s="21" t="s">
        <v>1285</v>
      </c>
      <c r="I286" s="21" t="s">
        <v>164</v>
      </c>
      <c r="J286" s="21" t="s">
        <v>25</v>
      </c>
      <c r="K286" s="21" t="s">
        <v>26</v>
      </c>
      <c r="L286" s="10">
        <v>600</v>
      </c>
      <c r="M286" s="10">
        <v>66</v>
      </c>
      <c r="N286" s="21" t="s">
        <v>713</v>
      </c>
      <c r="O286" s="21" t="s">
        <v>1286</v>
      </c>
      <c r="P286" s="21" t="s">
        <v>29</v>
      </c>
      <c r="Q286" s="21" t="s">
        <v>385</v>
      </c>
      <c r="R286" s="21" t="s">
        <v>1287</v>
      </c>
      <c r="S286" s="10">
        <v>1</v>
      </c>
      <c r="T286" s="10">
        <v>16</v>
      </c>
      <c r="U286" s="10">
        <v>16</v>
      </c>
      <c r="V286" s="21" t="s">
        <v>32</v>
      </c>
      <c r="W286" s="21" t="s">
        <v>32</v>
      </c>
      <c r="X286" s="10"/>
      <c r="Y286" s="28">
        <f>IF(M286&lt;25,1,1+(M286-25)/M286)</f>
        <v>1.6212121212121211</v>
      </c>
      <c r="Z286" s="10">
        <v>1</v>
      </c>
      <c r="AA286" s="28">
        <f>U286*Y286*Z286</f>
        <v>25.939393939393938</v>
      </c>
      <c r="AB286" s="28"/>
      <c r="AC286" s="28">
        <f>AA286+AB286</f>
        <v>25.939393939393938</v>
      </c>
      <c r="AD286" s="10"/>
      <c r="AE286" s="50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9"/>
      <c r="BQ286" s="39"/>
      <c r="BR286" s="39"/>
      <c r="BS286" s="39"/>
      <c r="BT286" s="39"/>
      <c r="BU286" s="39"/>
      <c r="BV286" s="39"/>
      <c r="BW286" s="39"/>
      <c r="BX286" s="39"/>
      <c r="BY286" s="39"/>
      <c r="BZ286" s="39"/>
      <c r="CA286" s="39"/>
      <c r="CB286" s="39"/>
      <c r="CC286" s="39"/>
      <c r="CD286" s="39"/>
      <c r="CE286" s="39"/>
      <c r="CF286" s="39"/>
      <c r="CG286" s="39"/>
    </row>
    <row r="287" spans="1:85" s="18" customFormat="1" outlineLevel="2">
      <c r="A287" s="10"/>
      <c r="B287" s="10"/>
      <c r="C287" s="25"/>
      <c r="D287" s="10"/>
      <c r="E287" s="27" t="s">
        <v>2329</v>
      </c>
      <c r="F287" s="10"/>
      <c r="G287" s="21" t="s">
        <v>1284</v>
      </c>
      <c r="H287" s="29" t="s">
        <v>1285</v>
      </c>
      <c r="I287" s="10"/>
      <c r="J287" s="10"/>
      <c r="K287" s="10"/>
      <c r="L287" s="10"/>
      <c r="M287" s="29">
        <v>4</v>
      </c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28"/>
      <c r="Z287" s="10"/>
      <c r="AA287" s="28"/>
      <c r="AB287" s="28"/>
      <c r="AC287" s="28">
        <f>M287*14</f>
        <v>56</v>
      </c>
      <c r="AD287" s="10"/>
      <c r="AE287" s="50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9"/>
      <c r="BQ287" s="39"/>
      <c r="BR287" s="39"/>
      <c r="BS287" s="39"/>
      <c r="BT287" s="39"/>
      <c r="BU287" s="39"/>
      <c r="BV287" s="39"/>
      <c r="BW287" s="39"/>
      <c r="BX287" s="39"/>
      <c r="BY287" s="39"/>
      <c r="BZ287" s="39"/>
      <c r="CA287" s="39"/>
      <c r="CB287" s="39"/>
      <c r="CC287" s="39"/>
      <c r="CD287" s="39"/>
      <c r="CE287" s="39"/>
      <c r="CF287" s="39"/>
      <c r="CG287" s="39"/>
    </row>
    <row r="288" spans="1:85" s="18" customFormat="1" outlineLevel="1">
      <c r="A288" s="10"/>
      <c r="B288" s="10"/>
      <c r="C288" s="25"/>
      <c r="D288" s="10"/>
      <c r="E288" s="27"/>
      <c r="F288" s="10"/>
      <c r="G288" s="47" t="s">
        <v>2812</v>
      </c>
      <c r="H288" s="29"/>
      <c r="I288" s="10"/>
      <c r="J288" s="10"/>
      <c r="K288" s="10"/>
      <c r="L288" s="10"/>
      <c r="M288" s="29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28"/>
      <c r="Z288" s="10"/>
      <c r="AA288" s="28"/>
      <c r="AB288" s="28"/>
      <c r="AC288" s="28">
        <f>SUBTOTAL(9,AC286:AC287)</f>
        <v>81.939393939393938</v>
      </c>
      <c r="AD288" s="10"/>
      <c r="AE288" s="50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9"/>
      <c r="BQ288" s="39"/>
      <c r="BR288" s="39"/>
      <c r="BS288" s="39"/>
      <c r="BT288" s="39"/>
      <c r="BU288" s="39"/>
      <c r="BV288" s="39"/>
      <c r="BW288" s="39"/>
      <c r="BX288" s="39"/>
      <c r="BY288" s="39"/>
      <c r="BZ288" s="39"/>
      <c r="CA288" s="39"/>
      <c r="CB288" s="39"/>
      <c r="CC288" s="39"/>
      <c r="CD288" s="39"/>
      <c r="CE288" s="39"/>
      <c r="CF288" s="39"/>
      <c r="CG288" s="39"/>
    </row>
    <row r="289" spans="1:85" s="18" customFormat="1" outlineLevel="2">
      <c r="A289" s="10">
        <v>2015</v>
      </c>
      <c r="B289" s="21" t="s">
        <v>353</v>
      </c>
      <c r="C289" s="26" t="s">
        <v>354</v>
      </c>
      <c r="D289" s="21" t="s">
        <v>1383</v>
      </c>
      <c r="E289" s="21" t="s">
        <v>2293</v>
      </c>
      <c r="F289" s="10">
        <v>3</v>
      </c>
      <c r="G289" s="21" t="s">
        <v>299</v>
      </c>
      <c r="H289" s="21" t="s">
        <v>300</v>
      </c>
      <c r="I289" s="21" t="s">
        <v>87</v>
      </c>
      <c r="J289" s="21" t="s">
        <v>53</v>
      </c>
      <c r="K289" s="21" t="s">
        <v>301</v>
      </c>
      <c r="L289" s="10">
        <v>35</v>
      </c>
      <c r="M289" s="10">
        <v>50</v>
      </c>
      <c r="N289" s="21" t="s">
        <v>357</v>
      </c>
      <c r="O289" s="21" t="s">
        <v>362</v>
      </c>
      <c r="P289" s="21" t="s">
        <v>29</v>
      </c>
      <c r="Q289" s="21" t="s">
        <v>77</v>
      </c>
      <c r="R289" s="21" t="s">
        <v>363</v>
      </c>
      <c r="S289" s="10">
        <v>1</v>
      </c>
      <c r="T289" s="10">
        <v>48</v>
      </c>
      <c r="U289" s="10">
        <v>44</v>
      </c>
      <c r="V289" s="10">
        <v>4</v>
      </c>
      <c r="W289" s="21" t="s">
        <v>32</v>
      </c>
      <c r="X289" s="10">
        <v>1</v>
      </c>
      <c r="Y289" s="28">
        <f>IF(M289&lt;25,1,1+(M289-25)/M289)</f>
        <v>1.5</v>
      </c>
      <c r="Z289" s="10">
        <v>1</v>
      </c>
      <c r="AA289" s="28">
        <f>U289*Y289*Z289</f>
        <v>66</v>
      </c>
      <c r="AB289" s="28">
        <f>X289*V289*Y289</f>
        <v>6</v>
      </c>
      <c r="AC289" s="28">
        <f>AA289+AB289</f>
        <v>72</v>
      </c>
      <c r="AD289" s="10"/>
      <c r="AE289" s="50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9"/>
      <c r="BQ289" s="39"/>
      <c r="BR289" s="39"/>
      <c r="BS289" s="39"/>
      <c r="BT289" s="39"/>
      <c r="BU289" s="39"/>
      <c r="BV289" s="39"/>
      <c r="BW289" s="39"/>
      <c r="BX289" s="39"/>
      <c r="BY289" s="39"/>
      <c r="BZ289" s="39"/>
      <c r="CA289" s="39"/>
      <c r="CB289" s="39"/>
      <c r="CC289" s="39"/>
      <c r="CD289" s="39"/>
      <c r="CE289" s="39"/>
      <c r="CF289" s="39"/>
      <c r="CG289" s="39"/>
    </row>
    <row r="290" spans="1:85" s="18" customFormat="1" outlineLevel="2">
      <c r="A290" s="21"/>
      <c r="B290" s="21"/>
      <c r="C290" s="21" t="s">
        <v>2615</v>
      </c>
      <c r="D290" s="21" t="s">
        <v>2594</v>
      </c>
      <c r="E290" s="21" t="s">
        <v>2595</v>
      </c>
      <c r="F290" s="21"/>
      <c r="G290" s="21" t="s">
        <v>299</v>
      </c>
      <c r="H290" s="21" t="s">
        <v>2618</v>
      </c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 t="s">
        <v>30</v>
      </c>
      <c r="AC290" s="21" t="s">
        <v>2602</v>
      </c>
      <c r="AD290" s="21" t="s">
        <v>2597</v>
      </c>
      <c r="AE290" s="50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9"/>
      <c r="BQ290" s="39"/>
      <c r="BR290" s="39"/>
      <c r="BS290" s="39"/>
      <c r="BT290" s="39"/>
      <c r="BU290" s="39"/>
      <c r="BV290" s="39"/>
      <c r="BW290" s="39"/>
      <c r="BX290" s="39"/>
      <c r="BY290" s="39"/>
      <c r="BZ290" s="39"/>
      <c r="CA290" s="39"/>
      <c r="CB290" s="39"/>
      <c r="CC290" s="39"/>
      <c r="CD290" s="39"/>
      <c r="CE290" s="39"/>
      <c r="CF290" s="39"/>
      <c r="CG290" s="39"/>
    </row>
    <row r="291" spans="1:85" s="18" customFormat="1" outlineLevel="2">
      <c r="A291" s="10"/>
      <c r="B291" s="10"/>
      <c r="C291" s="25"/>
      <c r="D291" s="10"/>
      <c r="E291" s="27" t="s">
        <v>2329</v>
      </c>
      <c r="F291" s="10"/>
      <c r="G291" s="21" t="s">
        <v>299</v>
      </c>
      <c r="H291" s="29" t="s">
        <v>300</v>
      </c>
      <c r="I291" s="10"/>
      <c r="J291" s="10"/>
      <c r="K291" s="10"/>
      <c r="L291" s="10"/>
      <c r="M291" s="29">
        <v>7</v>
      </c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28"/>
      <c r="Z291" s="10"/>
      <c r="AA291" s="28"/>
      <c r="AB291" s="28"/>
      <c r="AC291" s="28">
        <f>M291*14</f>
        <v>98</v>
      </c>
      <c r="AD291" s="10"/>
      <c r="AE291" s="50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9"/>
      <c r="BQ291" s="39"/>
      <c r="BR291" s="39"/>
      <c r="BS291" s="39"/>
      <c r="BT291" s="39"/>
      <c r="BU291" s="39"/>
      <c r="BV291" s="39"/>
      <c r="BW291" s="39"/>
      <c r="BX291" s="39"/>
      <c r="BY291" s="39"/>
      <c r="BZ291" s="39"/>
      <c r="CA291" s="39"/>
      <c r="CB291" s="39"/>
      <c r="CC291" s="39"/>
      <c r="CD291" s="39"/>
      <c r="CE291" s="39"/>
      <c r="CF291" s="39"/>
      <c r="CG291" s="39"/>
    </row>
    <row r="292" spans="1:85" s="18" customFormat="1" outlineLevel="1">
      <c r="A292" s="10"/>
      <c r="B292" s="10"/>
      <c r="C292" s="25"/>
      <c r="D292" s="10"/>
      <c r="E292" s="27"/>
      <c r="F292" s="10"/>
      <c r="G292" s="47" t="s">
        <v>2813</v>
      </c>
      <c r="H292" s="29"/>
      <c r="I292" s="10"/>
      <c r="J292" s="10"/>
      <c r="K292" s="10"/>
      <c r="L292" s="10"/>
      <c r="M292" s="29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28"/>
      <c r="Z292" s="10"/>
      <c r="AA292" s="28"/>
      <c r="AB292" s="28"/>
      <c r="AC292" s="28">
        <f>SUBTOTAL(9,AC289:AC291)</f>
        <v>170</v>
      </c>
      <c r="AD292" s="10"/>
      <c r="AE292" s="50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9"/>
      <c r="BQ292" s="39"/>
      <c r="BR292" s="39"/>
      <c r="BS292" s="39"/>
      <c r="BT292" s="39"/>
      <c r="BU292" s="39"/>
      <c r="BV292" s="39"/>
      <c r="BW292" s="39"/>
      <c r="BX292" s="39"/>
      <c r="BY292" s="39"/>
      <c r="BZ292" s="39"/>
      <c r="CA292" s="39"/>
      <c r="CB292" s="39"/>
      <c r="CC292" s="39"/>
      <c r="CD292" s="39"/>
      <c r="CE292" s="39"/>
      <c r="CF292" s="39"/>
      <c r="CG292" s="39"/>
    </row>
    <row r="293" spans="1:85" s="18" customFormat="1" outlineLevel="2">
      <c r="A293" s="10">
        <v>2016</v>
      </c>
      <c r="B293" s="21" t="s">
        <v>146</v>
      </c>
      <c r="C293" s="26" t="s">
        <v>147</v>
      </c>
      <c r="D293" s="21" t="s">
        <v>1383</v>
      </c>
      <c r="E293" s="21" t="s">
        <v>2286</v>
      </c>
      <c r="F293" s="10">
        <v>4</v>
      </c>
      <c r="G293" s="21" t="s">
        <v>148</v>
      </c>
      <c r="H293" s="21" t="s">
        <v>149</v>
      </c>
      <c r="I293" s="21" t="s">
        <v>42</v>
      </c>
      <c r="J293" s="21" t="s">
        <v>25</v>
      </c>
      <c r="K293" s="21" t="s">
        <v>46</v>
      </c>
      <c r="L293" s="10">
        <v>120</v>
      </c>
      <c r="M293" s="10">
        <v>43</v>
      </c>
      <c r="N293" s="21" t="s">
        <v>150</v>
      </c>
      <c r="O293" s="21" t="s">
        <v>151</v>
      </c>
      <c r="P293" s="21" t="s">
        <v>29</v>
      </c>
      <c r="Q293" s="21" t="s">
        <v>152</v>
      </c>
      <c r="R293" s="21" t="s">
        <v>153</v>
      </c>
      <c r="S293" s="10">
        <v>1</v>
      </c>
      <c r="T293" s="10">
        <v>64</v>
      </c>
      <c r="U293" s="10">
        <v>64</v>
      </c>
      <c r="V293" s="21" t="s">
        <v>32</v>
      </c>
      <c r="W293" s="21" t="s">
        <v>32</v>
      </c>
      <c r="X293" s="10"/>
      <c r="Y293" s="28">
        <f>IF(M293&lt;25,1,1+(M293-25)/M293)</f>
        <v>1.4186046511627908</v>
      </c>
      <c r="Z293" s="10">
        <v>1</v>
      </c>
      <c r="AA293" s="28">
        <f>U293*Y293*Z293</f>
        <v>90.79069767441861</v>
      </c>
      <c r="AB293" s="28"/>
      <c r="AC293" s="28">
        <f>AA293+AB293</f>
        <v>90.79069767441861</v>
      </c>
      <c r="AD293" s="10"/>
      <c r="AE293" s="50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9"/>
      <c r="BQ293" s="39"/>
      <c r="BR293" s="39"/>
      <c r="BS293" s="39"/>
      <c r="BT293" s="39"/>
      <c r="BU293" s="39"/>
      <c r="BV293" s="39"/>
      <c r="BW293" s="39"/>
      <c r="BX293" s="39"/>
      <c r="BY293" s="39"/>
      <c r="BZ293" s="39"/>
      <c r="CA293" s="39"/>
      <c r="CB293" s="39"/>
      <c r="CC293" s="39"/>
      <c r="CD293" s="39"/>
      <c r="CE293" s="39"/>
      <c r="CF293" s="39"/>
      <c r="CG293" s="39"/>
    </row>
    <row r="294" spans="1:85" s="18" customFormat="1" outlineLevel="2">
      <c r="A294" s="10">
        <v>2016</v>
      </c>
      <c r="B294" s="21" t="s">
        <v>1010</v>
      </c>
      <c r="C294" s="26" t="s">
        <v>1011</v>
      </c>
      <c r="D294" s="21" t="s">
        <v>1383</v>
      </c>
      <c r="E294" s="21" t="s">
        <v>2294</v>
      </c>
      <c r="F294" s="10">
        <v>6</v>
      </c>
      <c r="G294" s="21" t="s">
        <v>148</v>
      </c>
      <c r="H294" s="21" t="s">
        <v>149</v>
      </c>
      <c r="I294" s="21" t="s">
        <v>42</v>
      </c>
      <c r="J294" s="21" t="s">
        <v>25</v>
      </c>
      <c r="K294" s="21" t="s">
        <v>46</v>
      </c>
      <c r="L294" s="10">
        <v>35</v>
      </c>
      <c r="M294" s="10">
        <v>31</v>
      </c>
      <c r="N294" s="21" t="s">
        <v>1012</v>
      </c>
      <c r="O294" s="21" t="s">
        <v>1013</v>
      </c>
      <c r="P294" s="21" t="s">
        <v>29</v>
      </c>
      <c r="Q294" s="21" t="s">
        <v>193</v>
      </c>
      <c r="R294" s="21" t="s">
        <v>1014</v>
      </c>
      <c r="S294" s="10">
        <v>1</v>
      </c>
      <c r="T294" s="10">
        <v>96</v>
      </c>
      <c r="U294" s="10">
        <v>64</v>
      </c>
      <c r="V294" s="21" t="s">
        <v>32</v>
      </c>
      <c r="W294" s="10">
        <v>32</v>
      </c>
      <c r="X294" s="10"/>
      <c r="Y294" s="28">
        <f>IF(M294&lt;25,1,1+(M294-25)/M294)</f>
        <v>1.1935483870967742</v>
      </c>
      <c r="Z294" s="10">
        <v>2</v>
      </c>
      <c r="AA294" s="28">
        <f>T294*Y294*Z294</f>
        <v>229.16129032258067</v>
      </c>
      <c r="AB294" s="28"/>
      <c r="AC294" s="28">
        <f>AA294+AB294</f>
        <v>229.16129032258067</v>
      </c>
      <c r="AD294" s="10"/>
      <c r="AE294" s="50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9"/>
      <c r="BQ294" s="39"/>
      <c r="BR294" s="39"/>
      <c r="BS294" s="39"/>
      <c r="BT294" s="39"/>
      <c r="BU294" s="39"/>
      <c r="BV294" s="39"/>
      <c r="BW294" s="39"/>
      <c r="BX294" s="39"/>
      <c r="BY294" s="39"/>
      <c r="BZ294" s="39"/>
      <c r="CA294" s="39"/>
      <c r="CB294" s="39"/>
      <c r="CC294" s="39"/>
      <c r="CD294" s="39"/>
      <c r="CE294" s="39"/>
      <c r="CF294" s="39"/>
      <c r="CG294" s="39"/>
    </row>
    <row r="295" spans="1:85" s="18" customFormat="1" outlineLevel="2">
      <c r="A295" s="21"/>
      <c r="B295" s="21"/>
      <c r="C295" s="21" t="s">
        <v>2662</v>
      </c>
      <c r="D295" s="21" t="s">
        <v>2594</v>
      </c>
      <c r="E295" s="21" t="s">
        <v>2595</v>
      </c>
      <c r="F295" s="21"/>
      <c r="G295" s="21" t="s">
        <v>148</v>
      </c>
      <c r="H295" s="21" t="s">
        <v>2663</v>
      </c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 t="s">
        <v>2602</v>
      </c>
      <c r="AD295" s="21" t="s">
        <v>2597</v>
      </c>
      <c r="AE295" s="50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9"/>
      <c r="BQ295" s="39"/>
      <c r="BR295" s="39"/>
      <c r="BS295" s="39"/>
      <c r="BT295" s="39"/>
      <c r="BU295" s="39"/>
      <c r="BV295" s="39"/>
      <c r="BW295" s="39"/>
      <c r="BX295" s="39"/>
      <c r="BY295" s="39"/>
      <c r="BZ295" s="39"/>
      <c r="CA295" s="39"/>
      <c r="CB295" s="39"/>
      <c r="CC295" s="39"/>
      <c r="CD295" s="39"/>
      <c r="CE295" s="39"/>
      <c r="CF295" s="39"/>
      <c r="CG295" s="39"/>
    </row>
    <row r="296" spans="1:85" s="18" customFormat="1" outlineLevel="2">
      <c r="A296" s="10"/>
      <c r="B296" s="10"/>
      <c r="C296" s="25"/>
      <c r="D296" s="10"/>
      <c r="E296" s="27" t="s">
        <v>2329</v>
      </c>
      <c r="F296" s="10"/>
      <c r="G296" s="21" t="s">
        <v>148</v>
      </c>
      <c r="H296" s="29" t="s">
        <v>149</v>
      </c>
      <c r="I296" s="10"/>
      <c r="J296" s="10"/>
      <c r="K296" s="10"/>
      <c r="L296" s="10"/>
      <c r="M296" s="29">
        <v>7</v>
      </c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28"/>
      <c r="Z296" s="10"/>
      <c r="AA296" s="28"/>
      <c r="AB296" s="28"/>
      <c r="AC296" s="28">
        <f>M296*14</f>
        <v>98</v>
      </c>
      <c r="AD296" s="10"/>
      <c r="AE296" s="50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9"/>
      <c r="BQ296" s="39"/>
      <c r="BR296" s="39"/>
      <c r="BS296" s="39"/>
      <c r="BT296" s="39"/>
      <c r="BU296" s="39"/>
      <c r="BV296" s="39"/>
      <c r="BW296" s="39"/>
      <c r="BX296" s="39"/>
      <c r="BY296" s="39"/>
      <c r="BZ296" s="39"/>
      <c r="CA296" s="39"/>
      <c r="CB296" s="39"/>
      <c r="CC296" s="39"/>
      <c r="CD296" s="39"/>
      <c r="CE296" s="39"/>
      <c r="CF296" s="39"/>
      <c r="CG296" s="39"/>
    </row>
    <row r="297" spans="1:85" s="18" customFormat="1" outlineLevel="1">
      <c r="A297" s="10"/>
      <c r="B297" s="10"/>
      <c r="C297" s="25"/>
      <c r="D297" s="10"/>
      <c r="E297" s="27"/>
      <c r="F297" s="10"/>
      <c r="G297" s="47" t="s">
        <v>2814</v>
      </c>
      <c r="H297" s="29"/>
      <c r="I297" s="10"/>
      <c r="J297" s="10"/>
      <c r="K297" s="10"/>
      <c r="L297" s="10"/>
      <c r="M297" s="29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28"/>
      <c r="Z297" s="10"/>
      <c r="AA297" s="28"/>
      <c r="AB297" s="28"/>
      <c r="AC297" s="28">
        <f>SUBTOTAL(9,AC293:AC296)</f>
        <v>417.95198799699926</v>
      </c>
      <c r="AD297" s="10"/>
      <c r="AE297" s="50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9"/>
      <c r="BQ297" s="39"/>
      <c r="BR297" s="39"/>
      <c r="BS297" s="39"/>
      <c r="BT297" s="39"/>
      <c r="BU297" s="39"/>
      <c r="BV297" s="39"/>
      <c r="BW297" s="39"/>
      <c r="BX297" s="39"/>
      <c r="BY297" s="39"/>
      <c r="BZ297" s="39"/>
      <c r="CA297" s="39"/>
      <c r="CB297" s="39"/>
      <c r="CC297" s="39"/>
      <c r="CD297" s="39"/>
      <c r="CE297" s="39"/>
      <c r="CF297" s="39"/>
      <c r="CG297" s="39"/>
    </row>
    <row r="298" spans="1:85" s="18" customFormat="1" outlineLevel="2">
      <c r="A298" s="10">
        <v>2017</v>
      </c>
      <c r="B298" s="21" t="s">
        <v>793</v>
      </c>
      <c r="C298" s="26" t="s">
        <v>794</v>
      </c>
      <c r="D298" s="21" t="s">
        <v>1383</v>
      </c>
      <c r="E298" s="21" t="s">
        <v>2277</v>
      </c>
      <c r="F298" s="10">
        <v>1</v>
      </c>
      <c r="G298" s="21" t="s">
        <v>795</v>
      </c>
      <c r="H298" s="21" t="s">
        <v>2514</v>
      </c>
      <c r="I298" s="21" t="s">
        <v>796</v>
      </c>
      <c r="J298" s="21" t="s">
        <v>121</v>
      </c>
      <c r="K298" s="21" t="s">
        <v>712</v>
      </c>
      <c r="L298" s="10">
        <v>600</v>
      </c>
      <c r="M298" s="10">
        <v>80</v>
      </c>
      <c r="N298" s="21" t="s">
        <v>713</v>
      </c>
      <c r="O298" s="21" t="s">
        <v>422</v>
      </c>
      <c r="P298" s="21" t="s">
        <v>29</v>
      </c>
      <c r="Q298" s="21" t="s">
        <v>385</v>
      </c>
      <c r="R298" s="21" t="s">
        <v>797</v>
      </c>
      <c r="S298" s="10">
        <v>1</v>
      </c>
      <c r="T298" s="10">
        <v>16</v>
      </c>
      <c r="U298" s="10">
        <v>16</v>
      </c>
      <c r="V298" s="21" t="s">
        <v>32</v>
      </c>
      <c r="W298" s="21" t="s">
        <v>32</v>
      </c>
      <c r="X298" s="10"/>
      <c r="Y298" s="28">
        <f>IF(M298&lt;25,1,1+(M298-25)/M298)</f>
        <v>1.6875</v>
      </c>
      <c r="Z298" s="10">
        <v>1</v>
      </c>
      <c r="AA298" s="28">
        <f>U298*Y298*Z298</f>
        <v>27</v>
      </c>
      <c r="AB298" s="28"/>
      <c r="AC298" s="28">
        <f>AA298+AB298</f>
        <v>27</v>
      </c>
      <c r="AD298" s="10"/>
      <c r="AE298" s="50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9"/>
      <c r="BQ298" s="39"/>
      <c r="BR298" s="39"/>
      <c r="BS298" s="39"/>
      <c r="BT298" s="39"/>
      <c r="BU298" s="39"/>
      <c r="BV298" s="39"/>
      <c r="BW298" s="39"/>
      <c r="BX298" s="39"/>
      <c r="BY298" s="39"/>
      <c r="BZ298" s="39"/>
      <c r="CA298" s="39"/>
      <c r="CB298" s="39"/>
      <c r="CC298" s="39"/>
      <c r="CD298" s="39"/>
      <c r="CE298" s="39"/>
      <c r="CF298" s="39"/>
      <c r="CG298" s="39"/>
    </row>
    <row r="299" spans="1:85" s="18" customFormat="1" outlineLevel="2">
      <c r="A299" s="10">
        <v>2015</v>
      </c>
      <c r="B299" s="21" t="s">
        <v>1674</v>
      </c>
      <c r="C299" s="26" t="s">
        <v>1675</v>
      </c>
      <c r="D299" s="21" t="s">
        <v>1417</v>
      </c>
      <c r="E299" s="21" t="s">
        <v>2286</v>
      </c>
      <c r="F299" s="10">
        <v>3</v>
      </c>
      <c r="G299" s="21" t="s">
        <v>795</v>
      </c>
      <c r="H299" s="21" t="s">
        <v>1357</v>
      </c>
      <c r="I299" s="21" t="s">
        <v>164</v>
      </c>
      <c r="J299" s="21" t="s">
        <v>25</v>
      </c>
      <c r="K299" s="21" t="s">
        <v>26</v>
      </c>
      <c r="L299" s="10">
        <v>108</v>
      </c>
      <c r="M299" s="10">
        <v>36</v>
      </c>
      <c r="N299" s="21" t="s">
        <v>1429</v>
      </c>
      <c r="O299" s="21" t="s">
        <v>426</v>
      </c>
      <c r="P299" s="21" t="s">
        <v>29</v>
      </c>
      <c r="Q299" s="21" t="s">
        <v>43</v>
      </c>
      <c r="R299" s="21" t="s">
        <v>1787</v>
      </c>
      <c r="S299" s="10">
        <v>1</v>
      </c>
      <c r="T299" s="10">
        <v>48</v>
      </c>
      <c r="U299" s="10">
        <v>48</v>
      </c>
      <c r="V299" s="21" t="s">
        <v>32</v>
      </c>
      <c r="W299" s="21" t="s">
        <v>32</v>
      </c>
      <c r="X299" s="10"/>
      <c r="Y299" s="28">
        <f>IF(M299&lt;25,1,1+(M299-25)/M299)</f>
        <v>1.3055555555555556</v>
      </c>
      <c r="Z299" s="10">
        <v>1</v>
      </c>
      <c r="AA299" s="28">
        <f>U299*Y299*Z299</f>
        <v>62.666666666666671</v>
      </c>
      <c r="AB299" s="28"/>
      <c r="AC299" s="28">
        <f>AA299+AB299</f>
        <v>62.666666666666671</v>
      </c>
      <c r="AD299" s="10"/>
      <c r="AE299" s="50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9"/>
      <c r="BQ299" s="39"/>
      <c r="BR299" s="39"/>
      <c r="BS299" s="39"/>
      <c r="BT299" s="39"/>
      <c r="BU299" s="39"/>
      <c r="BV299" s="39"/>
      <c r="BW299" s="39"/>
      <c r="BX299" s="39"/>
      <c r="BY299" s="39"/>
      <c r="BZ299" s="39"/>
      <c r="CA299" s="39"/>
      <c r="CB299" s="39"/>
      <c r="CC299" s="39"/>
      <c r="CD299" s="39"/>
      <c r="CE299" s="39"/>
      <c r="CF299" s="39"/>
      <c r="CG299" s="39"/>
    </row>
    <row r="300" spans="1:85" s="18" customFormat="1" outlineLevel="2">
      <c r="A300" s="21"/>
      <c r="B300" s="21"/>
      <c r="C300" s="21" t="s">
        <v>1651</v>
      </c>
      <c r="D300" s="21" t="s">
        <v>1384</v>
      </c>
      <c r="E300" s="21" t="s">
        <v>2592</v>
      </c>
      <c r="F300" s="21"/>
      <c r="G300" s="21" t="s">
        <v>795</v>
      </c>
      <c r="H300" s="21" t="s">
        <v>2571</v>
      </c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>
        <v>32</v>
      </c>
      <c r="AD300" s="21" t="s">
        <v>2588</v>
      </c>
      <c r="AE300" s="50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9"/>
      <c r="BQ300" s="39"/>
      <c r="BR300" s="39"/>
      <c r="BS300" s="39"/>
      <c r="BT300" s="39"/>
      <c r="BU300" s="39"/>
      <c r="BV300" s="39"/>
      <c r="BW300" s="39"/>
      <c r="BX300" s="39"/>
      <c r="BY300" s="39"/>
      <c r="BZ300" s="39"/>
      <c r="CA300" s="39"/>
      <c r="CB300" s="39"/>
      <c r="CC300" s="39"/>
      <c r="CD300" s="39"/>
      <c r="CE300" s="39"/>
      <c r="CF300" s="39"/>
      <c r="CG300" s="39"/>
    </row>
    <row r="301" spans="1:85" s="18" customFormat="1" outlineLevel="2">
      <c r="A301" s="10"/>
      <c r="B301" s="10"/>
      <c r="C301" s="25"/>
      <c r="D301" s="10"/>
      <c r="E301" s="27" t="s">
        <v>2329</v>
      </c>
      <c r="F301" s="10"/>
      <c r="G301" s="21" t="s">
        <v>795</v>
      </c>
      <c r="H301" s="29" t="s">
        <v>1357</v>
      </c>
      <c r="I301" s="10"/>
      <c r="J301" s="10"/>
      <c r="K301" s="10"/>
      <c r="L301" s="10"/>
      <c r="M301" s="29">
        <v>3</v>
      </c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28"/>
      <c r="Z301" s="10"/>
      <c r="AA301" s="28"/>
      <c r="AB301" s="28"/>
      <c r="AC301" s="28">
        <f>M301*14</f>
        <v>42</v>
      </c>
      <c r="AD301" s="10"/>
      <c r="AE301" s="50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9"/>
      <c r="BQ301" s="39"/>
      <c r="BR301" s="39"/>
      <c r="BS301" s="39"/>
      <c r="BT301" s="39"/>
      <c r="BU301" s="39"/>
      <c r="BV301" s="39"/>
      <c r="BW301" s="39"/>
      <c r="BX301" s="39"/>
      <c r="BY301" s="39"/>
      <c r="BZ301" s="39"/>
      <c r="CA301" s="39"/>
      <c r="CB301" s="39"/>
      <c r="CC301" s="39"/>
      <c r="CD301" s="39"/>
      <c r="CE301" s="39"/>
      <c r="CF301" s="39"/>
      <c r="CG301" s="39"/>
    </row>
    <row r="302" spans="1:85" s="18" customFormat="1" outlineLevel="2">
      <c r="A302" s="10">
        <v>2014</v>
      </c>
      <c r="B302" s="21" t="s">
        <v>1655</v>
      </c>
      <c r="C302" s="26" t="s">
        <v>1656</v>
      </c>
      <c r="D302" s="21" t="s">
        <v>1417</v>
      </c>
      <c r="E302" s="21" t="s">
        <v>2283</v>
      </c>
      <c r="F302" s="10">
        <v>2</v>
      </c>
      <c r="G302" s="21" t="s">
        <v>795</v>
      </c>
      <c r="H302" s="21" t="s">
        <v>1357</v>
      </c>
      <c r="I302" s="21" t="s">
        <v>164</v>
      </c>
      <c r="J302" s="21" t="s">
        <v>25</v>
      </c>
      <c r="K302" s="21" t="s">
        <v>26</v>
      </c>
      <c r="L302" s="10">
        <v>28</v>
      </c>
      <c r="M302" s="10">
        <v>29</v>
      </c>
      <c r="N302" s="21" t="s">
        <v>1602</v>
      </c>
      <c r="O302" s="21" t="s">
        <v>1657</v>
      </c>
      <c r="P302" s="21" t="s">
        <v>29</v>
      </c>
      <c r="Q302" s="21" t="s">
        <v>1355</v>
      </c>
      <c r="R302" s="21" t="s">
        <v>1658</v>
      </c>
      <c r="S302" s="10">
        <v>1</v>
      </c>
      <c r="T302" s="21" t="s">
        <v>32</v>
      </c>
      <c r="U302" s="21" t="s">
        <v>32</v>
      </c>
      <c r="V302" s="21" t="s">
        <v>32</v>
      </c>
      <c r="W302" s="21" t="s">
        <v>32</v>
      </c>
      <c r="X302" s="10"/>
      <c r="Y302" s="28">
        <f>IF(M302&lt;25,1,1+(M302-25)/M302)</f>
        <v>1.1379310344827587</v>
      </c>
      <c r="Z302" s="10"/>
      <c r="AA302" s="28"/>
      <c r="AB302" s="28"/>
      <c r="AC302" s="28">
        <f>32*Y302*F302</f>
        <v>72.827586206896555</v>
      </c>
      <c r="AD302" s="10"/>
      <c r="AE302" s="50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9"/>
      <c r="BQ302" s="39"/>
      <c r="BR302" s="39"/>
      <c r="BS302" s="39"/>
      <c r="BT302" s="39"/>
      <c r="BU302" s="39"/>
      <c r="BV302" s="39"/>
      <c r="BW302" s="39"/>
      <c r="BX302" s="39"/>
      <c r="BY302" s="39"/>
      <c r="BZ302" s="39"/>
      <c r="CA302" s="39"/>
      <c r="CB302" s="39"/>
      <c r="CC302" s="39"/>
      <c r="CD302" s="39"/>
      <c r="CE302" s="39"/>
      <c r="CF302" s="39"/>
      <c r="CG302" s="39"/>
    </row>
    <row r="303" spans="1:85" s="18" customFormat="1" outlineLevel="1">
      <c r="A303" s="10"/>
      <c r="B303" s="21"/>
      <c r="C303" s="26"/>
      <c r="D303" s="21"/>
      <c r="E303" s="21"/>
      <c r="F303" s="10"/>
      <c r="G303" s="47" t="s">
        <v>2815</v>
      </c>
      <c r="H303" s="21"/>
      <c r="I303" s="21"/>
      <c r="J303" s="21"/>
      <c r="K303" s="21"/>
      <c r="L303" s="10"/>
      <c r="M303" s="10"/>
      <c r="N303" s="21"/>
      <c r="O303" s="21"/>
      <c r="P303" s="21"/>
      <c r="Q303" s="21"/>
      <c r="R303" s="21"/>
      <c r="S303" s="10"/>
      <c r="T303" s="21"/>
      <c r="U303" s="21"/>
      <c r="V303" s="21"/>
      <c r="W303" s="21"/>
      <c r="X303" s="10"/>
      <c r="Y303" s="28"/>
      <c r="Z303" s="10"/>
      <c r="AA303" s="28"/>
      <c r="AB303" s="28"/>
      <c r="AC303" s="28">
        <f>SUBTOTAL(9,AC298:AC302)</f>
        <v>236.49425287356325</v>
      </c>
      <c r="AD303" s="10"/>
      <c r="AE303" s="50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9"/>
      <c r="BQ303" s="39"/>
      <c r="BR303" s="39"/>
      <c r="BS303" s="39"/>
      <c r="BT303" s="39"/>
      <c r="BU303" s="39"/>
      <c r="BV303" s="39"/>
      <c r="BW303" s="39"/>
      <c r="BX303" s="39"/>
      <c r="BY303" s="39"/>
      <c r="BZ303" s="39"/>
      <c r="CA303" s="39"/>
      <c r="CB303" s="39"/>
      <c r="CC303" s="39"/>
      <c r="CD303" s="39"/>
      <c r="CE303" s="39"/>
      <c r="CF303" s="39"/>
      <c r="CG303" s="39"/>
    </row>
    <row r="304" spans="1:85" s="18" customFormat="1" outlineLevel="2">
      <c r="A304" s="10">
        <v>2014</v>
      </c>
      <c r="B304" s="21" t="s">
        <v>1698</v>
      </c>
      <c r="C304" s="26" t="s">
        <v>952</v>
      </c>
      <c r="D304" s="21" t="s">
        <v>1417</v>
      </c>
      <c r="E304" s="19" t="s">
        <v>2276</v>
      </c>
      <c r="F304" s="10">
        <v>2</v>
      </c>
      <c r="G304" s="21" t="s">
        <v>1751</v>
      </c>
      <c r="H304" s="21" t="s">
        <v>1752</v>
      </c>
      <c r="I304" s="21" t="s">
        <v>42</v>
      </c>
      <c r="J304" s="21" t="s">
        <v>25</v>
      </c>
      <c r="K304" s="21" t="s">
        <v>26</v>
      </c>
      <c r="L304" s="10">
        <v>38</v>
      </c>
      <c r="M304" s="10">
        <v>34</v>
      </c>
      <c r="N304" s="21" t="s">
        <v>1566</v>
      </c>
      <c r="O304" s="21" t="s">
        <v>513</v>
      </c>
      <c r="P304" s="21" t="s">
        <v>29</v>
      </c>
      <c r="Q304" s="21" t="s">
        <v>1364</v>
      </c>
      <c r="R304" s="21" t="s">
        <v>1753</v>
      </c>
      <c r="S304" s="10">
        <v>1</v>
      </c>
      <c r="T304" s="10">
        <v>32</v>
      </c>
      <c r="U304" s="10">
        <v>32</v>
      </c>
      <c r="V304" s="21" t="s">
        <v>32</v>
      </c>
      <c r="W304" s="21" t="s">
        <v>32</v>
      </c>
      <c r="X304" s="10"/>
      <c r="Y304" s="28">
        <f>IF(M304&lt;25,1,1+(M304-25)/M304)</f>
        <v>1.2647058823529411</v>
      </c>
      <c r="Z304" s="10">
        <v>1</v>
      </c>
      <c r="AA304" s="28">
        <f>U304*Y304*Z304</f>
        <v>40.470588235294116</v>
      </c>
      <c r="AB304" s="28"/>
      <c r="AC304" s="28">
        <f>AA304+AB304</f>
        <v>40.470588235294116</v>
      </c>
      <c r="AD304" s="10"/>
      <c r="AE304" s="50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9"/>
      <c r="BQ304" s="39"/>
      <c r="BR304" s="39"/>
      <c r="BS304" s="39"/>
      <c r="BT304" s="39"/>
      <c r="BU304" s="39"/>
      <c r="BV304" s="39"/>
      <c r="BW304" s="39"/>
      <c r="BX304" s="39"/>
      <c r="BY304" s="39"/>
      <c r="BZ304" s="39"/>
      <c r="CA304" s="39"/>
      <c r="CB304" s="39"/>
      <c r="CC304" s="39"/>
      <c r="CD304" s="39"/>
      <c r="CE304" s="39"/>
      <c r="CF304" s="39"/>
      <c r="CG304" s="39"/>
    </row>
    <row r="305" spans="1:85" s="18" customFormat="1" outlineLevel="2">
      <c r="A305" s="10"/>
      <c r="B305" s="10"/>
      <c r="C305" s="25"/>
      <c r="D305" s="10"/>
      <c r="E305" s="27" t="s">
        <v>2329</v>
      </c>
      <c r="F305" s="10"/>
      <c r="G305" s="21" t="s">
        <v>1751</v>
      </c>
      <c r="H305" s="29" t="s">
        <v>1752</v>
      </c>
      <c r="I305" s="10"/>
      <c r="J305" s="10"/>
      <c r="K305" s="10"/>
      <c r="L305" s="10"/>
      <c r="M305" s="29">
        <v>3</v>
      </c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28"/>
      <c r="Z305" s="10"/>
      <c r="AA305" s="28"/>
      <c r="AB305" s="28"/>
      <c r="AC305" s="28">
        <f>M305*14</f>
        <v>42</v>
      </c>
      <c r="AD305" s="10"/>
      <c r="AE305" s="50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9"/>
      <c r="BQ305" s="39"/>
      <c r="BR305" s="39"/>
      <c r="BS305" s="39"/>
      <c r="BT305" s="39"/>
      <c r="BU305" s="39"/>
      <c r="BV305" s="39"/>
      <c r="BW305" s="39"/>
      <c r="BX305" s="39"/>
      <c r="BY305" s="39"/>
      <c r="BZ305" s="39"/>
      <c r="CA305" s="39"/>
      <c r="CB305" s="39"/>
      <c r="CC305" s="39"/>
      <c r="CD305" s="39"/>
      <c r="CE305" s="39"/>
      <c r="CF305" s="39"/>
      <c r="CG305" s="39"/>
    </row>
    <row r="306" spans="1:85" s="18" customFormat="1" ht="27" outlineLevel="2">
      <c r="A306" s="21"/>
      <c r="B306" s="21"/>
      <c r="C306" s="26" t="s">
        <v>2399</v>
      </c>
      <c r="D306" s="21"/>
      <c r="E306" s="21" t="s">
        <v>2394</v>
      </c>
      <c r="F306" s="21"/>
      <c r="G306" s="21" t="s">
        <v>1751</v>
      </c>
      <c r="H306" s="21" t="s">
        <v>2464</v>
      </c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8">
        <v>15</v>
      </c>
      <c r="AD306" s="10"/>
      <c r="AE306" s="50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9"/>
      <c r="BQ306" s="39"/>
      <c r="BR306" s="39"/>
      <c r="BS306" s="39"/>
      <c r="BT306" s="39"/>
      <c r="BU306" s="39"/>
      <c r="BV306" s="39"/>
      <c r="BW306" s="39"/>
      <c r="BX306" s="39"/>
      <c r="BY306" s="39"/>
      <c r="BZ306" s="39"/>
      <c r="CA306" s="39"/>
      <c r="CB306" s="39"/>
      <c r="CC306" s="39"/>
      <c r="CD306" s="39"/>
      <c r="CE306" s="39"/>
      <c r="CF306" s="39"/>
      <c r="CG306" s="39"/>
    </row>
    <row r="307" spans="1:85" s="18" customFormat="1" outlineLevel="2">
      <c r="A307" s="10">
        <v>2014</v>
      </c>
      <c r="B307" s="21" t="s">
        <v>1351</v>
      </c>
      <c r="C307" s="26" t="s">
        <v>1352</v>
      </c>
      <c r="D307" s="21" t="s">
        <v>1383</v>
      </c>
      <c r="E307" s="19" t="s">
        <v>2541</v>
      </c>
      <c r="F307" s="10" t="s">
        <v>2542</v>
      </c>
      <c r="G307" s="21" t="s">
        <v>1751</v>
      </c>
      <c r="H307" s="51" t="s">
        <v>1752</v>
      </c>
      <c r="I307" s="53"/>
      <c r="J307" s="53"/>
      <c r="K307" s="53"/>
      <c r="L307" s="53"/>
      <c r="M307" s="52">
        <v>2</v>
      </c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5"/>
      <c r="Y307" s="56"/>
      <c r="Z307" s="55"/>
      <c r="AA307" s="56"/>
      <c r="AB307" s="56"/>
      <c r="AC307" s="14">
        <v>7.8</v>
      </c>
      <c r="AD307" s="55"/>
      <c r="AE307" s="50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9"/>
      <c r="BQ307" s="39"/>
      <c r="BR307" s="39"/>
      <c r="BS307" s="39"/>
      <c r="BT307" s="39"/>
      <c r="BU307" s="39"/>
      <c r="BV307" s="39"/>
      <c r="BW307" s="39"/>
      <c r="BX307" s="39"/>
      <c r="BY307" s="39"/>
      <c r="BZ307" s="39"/>
      <c r="CA307" s="39"/>
      <c r="CB307" s="39"/>
      <c r="CC307" s="39"/>
      <c r="CD307" s="39"/>
      <c r="CE307" s="39"/>
      <c r="CF307" s="39"/>
      <c r="CG307" s="39"/>
    </row>
    <row r="308" spans="1:85" s="18" customFormat="1" outlineLevel="1">
      <c r="A308" s="10"/>
      <c r="B308" s="21"/>
      <c r="C308" s="26"/>
      <c r="D308" s="21"/>
      <c r="E308" s="19"/>
      <c r="F308" s="10"/>
      <c r="G308" s="47" t="s">
        <v>2816</v>
      </c>
      <c r="H308" s="51"/>
      <c r="I308" s="53"/>
      <c r="J308" s="53"/>
      <c r="K308" s="53"/>
      <c r="L308" s="53"/>
      <c r="M308" s="52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5"/>
      <c r="Y308" s="56"/>
      <c r="Z308" s="55"/>
      <c r="AA308" s="56"/>
      <c r="AB308" s="56"/>
      <c r="AC308" s="14">
        <f>SUBTOTAL(9,AC304:AC307)</f>
        <v>105.27058823529411</v>
      </c>
      <c r="AD308" s="55"/>
      <c r="AE308" s="50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9"/>
      <c r="BQ308" s="39"/>
      <c r="BR308" s="39"/>
      <c r="BS308" s="39"/>
      <c r="BT308" s="39"/>
      <c r="BU308" s="39"/>
      <c r="BV308" s="39"/>
      <c r="BW308" s="39"/>
      <c r="BX308" s="39"/>
      <c r="BY308" s="39"/>
      <c r="BZ308" s="39"/>
      <c r="CA308" s="39"/>
      <c r="CB308" s="39"/>
      <c r="CC308" s="39"/>
      <c r="CD308" s="39"/>
      <c r="CE308" s="39"/>
      <c r="CF308" s="39"/>
      <c r="CG308" s="39"/>
    </row>
    <row r="309" spans="1:85" s="18" customFormat="1" outlineLevel="2">
      <c r="A309" s="10">
        <v>2016</v>
      </c>
      <c r="B309" s="21" t="s">
        <v>408</v>
      </c>
      <c r="C309" s="26" t="s">
        <v>409</v>
      </c>
      <c r="D309" s="21" t="s">
        <v>1417</v>
      </c>
      <c r="E309" s="21" t="s">
        <v>2301</v>
      </c>
      <c r="F309" s="10">
        <v>3</v>
      </c>
      <c r="G309" s="21" t="s">
        <v>429</v>
      </c>
      <c r="H309" s="21" t="s">
        <v>430</v>
      </c>
      <c r="I309" s="21" t="s">
        <v>24</v>
      </c>
      <c r="J309" s="21" t="s">
        <v>25</v>
      </c>
      <c r="K309" s="21" t="s">
        <v>26</v>
      </c>
      <c r="L309" s="10">
        <v>88</v>
      </c>
      <c r="M309" s="10">
        <v>88</v>
      </c>
      <c r="N309" s="21" t="s">
        <v>1992</v>
      </c>
      <c r="O309" s="21" t="s">
        <v>422</v>
      </c>
      <c r="P309" s="21" t="s">
        <v>29</v>
      </c>
      <c r="Q309" s="21" t="s">
        <v>30</v>
      </c>
      <c r="R309" s="21" t="s">
        <v>2193</v>
      </c>
      <c r="S309" s="10">
        <v>1</v>
      </c>
      <c r="T309" s="10">
        <v>48</v>
      </c>
      <c r="U309" s="10">
        <v>32</v>
      </c>
      <c r="V309" s="10"/>
      <c r="W309" s="10">
        <v>16</v>
      </c>
      <c r="X309" s="27">
        <v>1</v>
      </c>
      <c r="Y309" s="28">
        <f>IF(M309&lt;25,1,1+(M309-25)/M309)</f>
        <v>1.7159090909090908</v>
      </c>
      <c r="Z309" s="10">
        <v>1</v>
      </c>
      <c r="AA309" s="28">
        <f>U309*Y309*Z309</f>
        <v>54.909090909090907</v>
      </c>
      <c r="AB309" s="28">
        <f>X309*W309*Y309</f>
        <v>27.454545454545453</v>
      </c>
      <c r="AC309" s="28">
        <f>AA309+AB309</f>
        <v>82.36363636363636</v>
      </c>
      <c r="AD309" s="10"/>
      <c r="AE309" s="50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9"/>
      <c r="BQ309" s="39"/>
      <c r="BR309" s="39"/>
      <c r="BS309" s="39"/>
      <c r="BT309" s="39"/>
      <c r="BU309" s="39"/>
      <c r="BV309" s="39"/>
      <c r="BW309" s="39"/>
      <c r="BX309" s="39"/>
      <c r="BY309" s="39"/>
      <c r="BZ309" s="39"/>
      <c r="CA309" s="39"/>
      <c r="CB309" s="39"/>
      <c r="CC309" s="39"/>
      <c r="CD309" s="39"/>
      <c r="CE309" s="39"/>
      <c r="CF309" s="39"/>
      <c r="CG309" s="39"/>
    </row>
    <row r="310" spans="1:85" s="18" customFormat="1" outlineLevel="2">
      <c r="A310" s="10">
        <v>2017</v>
      </c>
      <c r="B310" s="21" t="s">
        <v>408</v>
      </c>
      <c r="C310" s="26" t="s">
        <v>409</v>
      </c>
      <c r="D310" s="21" t="s">
        <v>1383</v>
      </c>
      <c r="E310" s="21" t="s">
        <v>2301</v>
      </c>
      <c r="F310" s="10">
        <v>3</v>
      </c>
      <c r="G310" s="21" t="s">
        <v>429</v>
      </c>
      <c r="H310" s="21" t="s">
        <v>430</v>
      </c>
      <c r="I310" s="21" t="s">
        <v>24</v>
      </c>
      <c r="J310" s="21" t="s">
        <v>25</v>
      </c>
      <c r="K310" s="21" t="s">
        <v>26</v>
      </c>
      <c r="L310" s="10">
        <v>100</v>
      </c>
      <c r="M310" s="10">
        <v>101</v>
      </c>
      <c r="N310" s="21" t="s">
        <v>199</v>
      </c>
      <c r="O310" s="21" t="s">
        <v>431</v>
      </c>
      <c r="P310" s="21" t="s">
        <v>29</v>
      </c>
      <c r="Q310" s="21" t="s">
        <v>30</v>
      </c>
      <c r="R310" s="21" t="s">
        <v>432</v>
      </c>
      <c r="S310" s="10">
        <v>1</v>
      </c>
      <c r="T310" s="10">
        <v>48</v>
      </c>
      <c r="U310" s="10">
        <v>32</v>
      </c>
      <c r="V310" s="10"/>
      <c r="W310" s="10">
        <v>16</v>
      </c>
      <c r="X310" s="27">
        <v>1</v>
      </c>
      <c r="Y310" s="28">
        <f>IF(M310&lt;25,1,1+(M310-25)/M310)</f>
        <v>1.7524752475247525</v>
      </c>
      <c r="Z310" s="10">
        <v>1</v>
      </c>
      <c r="AA310" s="28">
        <f>U310*Y310*Z310</f>
        <v>56.079207920792079</v>
      </c>
      <c r="AB310" s="28">
        <f>X310*W310*Y310</f>
        <v>28.03960396039604</v>
      </c>
      <c r="AC310" s="28">
        <f>AA310+AB310</f>
        <v>84.118811881188122</v>
      </c>
      <c r="AD310" s="10"/>
      <c r="AE310" s="50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</row>
    <row r="311" spans="1:85" s="18" customFormat="1" outlineLevel="2">
      <c r="A311" s="10">
        <v>2014</v>
      </c>
      <c r="B311" s="21" t="s">
        <v>1465</v>
      </c>
      <c r="C311" s="26" t="s">
        <v>1466</v>
      </c>
      <c r="D311" s="21" t="s">
        <v>1417</v>
      </c>
      <c r="E311" s="21" t="s">
        <v>2293</v>
      </c>
      <c r="F311" s="10">
        <v>2</v>
      </c>
      <c r="G311" s="21" t="s">
        <v>429</v>
      </c>
      <c r="H311" s="21" t="s">
        <v>430</v>
      </c>
      <c r="I311" s="21" t="s">
        <v>24</v>
      </c>
      <c r="J311" s="21" t="s">
        <v>25</v>
      </c>
      <c r="K311" s="21" t="s">
        <v>26</v>
      </c>
      <c r="L311" s="10">
        <v>74</v>
      </c>
      <c r="M311" s="10">
        <v>30</v>
      </c>
      <c r="N311" s="21" t="s">
        <v>1443</v>
      </c>
      <c r="O311" s="21" t="s">
        <v>247</v>
      </c>
      <c r="P311" s="21" t="s">
        <v>29</v>
      </c>
      <c r="Q311" s="21" t="s">
        <v>1358</v>
      </c>
      <c r="R311" s="21" t="s">
        <v>1660</v>
      </c>
      <c r="S311" s="10">
        <v>1</v>
      </c>
      <c r="T311" s="10">
        <v>32</v>
      </c>
      <c r="U311" s="10">
        <v>28</v>
      </c>
      <c r="V311" s="10">
        <v>4</v>
      </c>
      <c r="W311" s="21" t="s">
        <v>32</v>
      </c>
      <c r="X311" s="10">
        <v>1</v>
      </c>
      <c r="Y311" s="28">
        <f>IF(M311&lt;25,1,1+(M311-25)/M311)</f>
        <v>1.1666666666666667</v>
      </c>
      <c r="Z311" s="10">
        <v>1</v>
      </c>
      <c r="AA311" s="28">
        <f>U311*Y311*Z311</f>
        <v>32.666666666666671</v>
      </c>
      <c r="AB311" s="28">
        <f>X311*V311*Y311</f>
        <v>4.666666666666667</v>
      </c>
      <c r="AC311" s="28">
        <f>AA311+AB311</f>
        <v>37.333333333333336</v>
      </c>
      <c r="AD311" s="10"/>
      <c r="AE311" s="50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</row>
    <row r="312" spans="1:85" s="18" customFormat="1" outlineLevel="2">
      <c r="A312" s="10"/>
      <c r="B312" s="10"/>
      <c r="C312" s="25"/>
      <c r="D312" s="10"/>
      <c r="E312" s="27" t="s">
        <v>2329</v>
      </c>
      <c r="F312" s="10"/>
      <c r="G312" s="21" t="s">
        <v>429</v>
      </c>
      <c r="H312" s="29" t="s">
        <v>430</v>
      </c>
      <c r="I312" s="10"/>
      <c r="J312" s="10"/>
      <c r="K312" s="10"/>
      <c r="L312" s="10"/>
      <c r="M312" s="29">
        <v>4</v>
      </c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28"/>
      <c r="Z312" s="10"/>
      <c r="AA312" s="28"/>
      <c r="AB312" s="28"/>
      <c r="AC312" s="28">
        <f>M312*14</f>
        <v>56</v>
      </c>
      <c r="AD312" s="10"/>
      <c r="AE312" s="50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</row>
    <row r="313" spans="1:85" s="18" customFormat="1" outlineLevel="1">
      <c r="A313" s="10"/>
      <c r="B313" s="10"/>
      <c r="C313" s="25"/>
      <c r="D313" s="10"/>
      <c r="E313" s="27"/>
      <c r="F313" s="10"/>
      <c r="G313" s="47" t="s">
        <v>2817</v>
      </c>
      <c r="H313" s="29"/>
      <c r="I313" s="10"/>
      <c r="J313" s="10"/>
      <c r="K313" s="10"/>
      <c r="L313" s="10"/>
      <c r="M313" s="29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28"/>
      <c r="Z313" s="10"/>
      <c r="AA313" s="28"/>
      <c r="AB313" s="28"/>
      <c r="AC313" s="28">
        <f>SUBTOTAL(9,AC309:AC312)</f>
        <v>259.81578157815784</v>
      </c>
      <c r="AD313" s="10"/>
      <c r="AE313" s="50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</row>
    <row r="314" spans="1:85" s="18" customFormat="1" outlineLevel="2">
      <c r="A314" s="10">
        <v>2015</v>
      </c>
      <c r="B314" s="21" t="s">
        <v>543</v>
      </c>
      <c r="C314" s="26" t="s">
        <v>544</v>
      </c>
      <c r="D314" s="21" t="s">
        <v>1383</v>
      </c>
      <c r="E314" s="21" t="s">
        <v>2293</v>
      </c>
      <c r="F314" s="10">
        <v>3</v>
      </c>
      <c r="G314" s="21" t="s">
        <v>545</v>
      </c>
      <c r="H314" s="21" t="s">
        <v>546</v>
      </c>
      <c r="I314" s="21" t="s">
        <v>24</v>
      </c>
      <c r="J314" s="21" t="s">
        <v>25</v>
      </c>
      <c r="K314" s="21" t="s">
        <v>26</v>
      </c>
      <c r="L314" s="10">
        <v>60</v>
      </c>
      <c r="M314" s="10">
        <v>28</v>
      </c>
      <c r="N314" s="21" t="s">
        <v>304</v>
      </c>
      <c r="O314" s="21" t="s">
        <v>233</v>
      </c>
      <c r="P314" s="21" t="s">
        <v>29</v>
      </c>
      <c r="Q314" s="21" t="s">
        <v>43</v>
      </c>
      <c r="R314" s="21" t="s">
        <v>547</v>
      </c>
      <c r="S314" s="10">
        <v>1</v>
      </c>
      <c r="T314" s="10">
        <v>48</v>
      </c>
      <c r="U314" s="10">
        <v>44</v>
      </c>
      <c r="V314" s="10">
        <v>4</v>
      </c>
      <c r="W314" s="21" t="s">
        <v>32</v>
      </c>
      <c r="X314" s="10">
        <v>1</v>
      </c>
      <c r="Y314" s="28">
        <f>IF(M314&lt;25,1,1+(M314-25)/M314)</f>
        <v>1.1071428571428572</v>
      </c>
      <c r="Z314" s="10">
        <v>1</v>
      </c>
      <c r="AA314" s="28">
        <f>U314*Y314*Z314</f>
        <v>48.714285714285715</v>
      </c>
      <c r="AB314" s="28">
        <f>X314*V314*Y314</f>
        <v>4.4285714285714288</v>
      </c>
      <c r="AC314" s="28">
        <f>AA314+AB314</f>
        <v>53.142857142857146</v>
      </c>
      <c r="AD314" s="10"/>
      <c r="AE314" s="50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</row>
    <row r="315" spans="1:85" s="18" customFormat="1" outlineLevel="2">
      <c r="A315" s="10">
        <v>2015</v>
      </c>
      <c r="B315" s="21" t="s">
        <v>543</v>
      </c>
      <c r="C315" s="26" t="s">
        <v>544</v>
      </c>
      <c r="D315" s="21" t="s">
        <v>1383</v>
      </c>
      <c r="E315" s="21" t="s">
        <v>2293</v>
      </c>
      <c r="F315" s="10">
        <v>3</v>
      </c>
      <c r="G315" s="21" t="s">
        <v>545</v>
      </c>
      <c r="H315" s="21" t="s">
        <v>546</v>
      </c>
      <c r="I315" s="21" t="s">
        <v>24</v>
      </c>
      <c r="J315" s="21" t="s">
        <v>25</v>
      </c>
      <c r="K315" s="21" t="s">
        <v>26</v>
      </c>
      <c r="L315" s="10">
        <v>64</v>
      </c>
      <c r="M315" s="10">
        <v>29</v>
      </c>
      <c r="N315" s="21" t="s">
        <v>199</v>
      </c>
      <c r="O315" s="21" t="s">
        <v>247</v>
      </c>
      <c r="P315" s="21" t="s">
        <v>29</v>
      </c>
      <c r="Q315" s="21" t="s">
        <v>43</v>
      </c>
      <c r="R315" s="21" t="s">
        <v>548</v>
      </c>
      <c r="S315" s="10">
        <v>1</v>
      </c>
      <c r="T315" s="10">
        <v>48</v>
      </c>
      <c r="U315" s="10">
        <v>44</v>
      </c>
      <c r="V315" s="10">
        <v>4</v>
      </c>
      <c r="W315" s="21" t="s">
        <v>32</v>
      </c>
      <c r="X315" s="10">
        <v>1</v>
      </c>
      <c r="Y315" s="28">
        <f>IF(M315&lt;25,1,1+(M315-25)/M315)</f>
        <v>1.1379310344827587</v>
      </c>
      <c r="Z315" s="10">
        <v>1</v>
      </c>
      <c r="AA315" s="28">
        <f>U315*Y315*Z315</f>
        <v>50.068965517241381</v>
      </c>
      <c r="AB315" s="28">
        <f>X315*V315*Y315</f>
        <v>4.5517241379310347</v>
      </c>
      <c r="AC315" s="28">
        <f>AA315+AB315</f>
        <v>54.620689655172413</v>
      </c>
      <c r="AD315" s="10"/>
      <c r="AE315" s="50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</row>
    <row r="316" spans="1:85" s="18" customFormat="1" outlineLevel="2">
      <c r="A316" s="21"/>
      <c r="B316" s="21"/>
      <c r="C316" s="21" t="s">
        <v>2641</v>
      </c>
      <c r="D316" s="21" t="s">
        <v>2594</v>
      </c>
      <c r="E316" s="21" t="s">
        <v>2595</v>
      </c>
      <c r="F316" s="21"/>
      <c r="G316" s="21" t="s">
        <v>545</v>
      </c>
      <c r="H316" s="21" t="s">
        <v>2642</v>
      </c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 t="s">
        <v>30</v>
      </c>
      <c r="AC316" s="21" t="s">
        <v>2602</v>
      </c>
      <c r="AD316" s="21" t="s">
        <v>2597</v>
      </c>
      <c r="AE316" s="50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</row>
    <row r="317" spans="1:85" s="18" customFormat="1" outlineLevel="2">
      <c r="A317" s="10"/>
      <c r="B317" s="10"/>
      <c r="C317" s="25"/>
      <c r="D317" s="10"/>
      <c r="E317" s="27" t="s">
        <v>2329</v>
      </c>
      <c r="F317" s="10"/>
      <c r="G317" s="21" t="s">
        <v>545</v>
      </c>
      <c r="H317" s="29" t="s">
        <v>546</v>
      </c>
      <c r="I317" s="10"/>
      <c r="J317" s="10"/>
      <c r="K317" s="10"/>
      <c r="L317" s="10"/>
      <c r="M317" s="29">
        <v>6</v>
      </c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28"/>
      <c r="Z317" s="10"/>
      <c r="AA317" s="28"/>
      <c r="AB317" s="28"/>
      <c r="AC317" s="28">
        <f>M317*14</f>
        <v>84</v>
      </c>
      <c r="AD317" s="10"/>
      <c r="AE317" s="50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9"/>
      <c r="BQ317" s="39"/>
      <c r="BR317" s="39"/>
      <c r="BS317" s="39"/>
      <c r="BT317" s="39"/>
      <c r="BU317" s="39"/>
      <c r="BV317" s="39"/>
      <c r="BW317" s="39"/>
      <c r="BX317" s="39"/>
      <c r="BY317" s="39"/>
      <c r="BZ317" s="39"/>
      <c r="CA317" s="39"/>
      <c r="CB317" s="39"/>
      <c r="CC317" s="39"/>
      <c r="CD317" s="39"/>
      <c r="CE317" s="39"/>
      <c r="CF317" s="39"/>
      <c r="CG317" s="39"/>
    </row>
    <row r="318" spans="1:85" s="18" customFormat="1" outlineLevel="1">
      <c r="A318" s="10"/>
      <c r="B318" s="10"/>
      <c r="C318" s="25"/>
      <c r="D318" s="10"/>
      <c r="E318" s="27"/>
      <c r="F318" s="10"/>
      <c r="G318" s="47" t="s">
        <v>2818</v>
      </c>
      <c r="H318" s="29"/>
      <c r="I318" s="10"/>
      <c r="J318" s="10"/>
      <c r="K318" s="10"/>
      <c r="L318" s="10"/>
      <c r="M318" s="29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28"/>
      <c r="Z318" s="10"/>
      <c r="AA318" s="28"/>
      <c r="AB318" s="28"/>
      <c r="AC318" s="28">
        <f>SUBTOTAL(9,AC314:AC317)</f>
        <v>191.76354679802955</v>
      </c>
      <c r="AD318" s="10"/>
      <c r="AE318" s="50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9"/>
      <c r="BQ318" s="39"/>
      <c r="BR318" s="39"/>
      <c r="BS318" s="39"/>
      <c r="BT318" s="39"/>
      <c r="BU318" s="39"/>
      <c r="BV318" s="39"/>
      <c r="BW318" s="39"/>
      <c r="BX318" s="39"/>
      <c r="BY318" s="39"/>
      <c r="BZ318" s="39"/>
      <c r="CA318" s="39"/>
      <c r="CB318" s="39"/>
      <c r="CC318" s="39"/>
      <c r="CD318" s="39"/>
      <c r="CE318" s="39"/>
      <c r="CF318" s="39"/>
      <c r="CG318" s="39"/>
    </row>
    <row r="319" spans="1:85" s="18" customFormat="1" outlineLevel="2">
      <c r="A319" s="10">
        <v>2015</v>
      </c>
      <c r="B319" s="21" t="s">
        <v>1096</v>
      </c>
      <c r="C319" s="26" t="s">
        <v>1097</v>
      </c>
      <c r="D319" s="21" t="s">
        <v>1383</v>
      </c>
      <c r="E319" s="21" t="s">
        <v>2286</v>
      </c>
      <c r="F319" s="10">
        <v>3</v>
      </c>
      <c r="G319" s="21" t="s">
        <v>1101</v>
      </c>
      <c r="H319" s="21" t="s">
        <v>1102</v>
      </c>
      <c r="I319" s="21" t="s">
        <v>164</v>
      </c>
      <c r="J319" s="21" t="s">
        <v>25</v>
      </c>
      <c r="K319" s="21" t="s">
        <v>26</v>
      </c>
      <c r="L319" s="10">
        <v>104</v>
      </c>
      <c r="M319" s="10">
        <v>19</v>
      </c>
      <c r="N319" s="21" t="s">
        <v>1103</v>
      </c>
      <c r="O319" s="21" t="s">
        <v>1104</v>
      </c>
      <c r="P319" s="21" t="s">
        <v>29</v>
      </c>
      <c r="Q319" s="21" t="s">
        <v>261</v>
      </c>
      <c r="R319" s="21" t="s">
        <v>1105</v>
      </c>
      <c r="S319" s="10">
        <v>1</v>
      </c>
      <c r="T319" s="10">
        <v>48</v>
      </c>
      <c r="U319" s="10">
        <v>48</v>
      </c>
      <c r="V319" s="21" t="s">
        <v>32</v>
      </c>
      <c r="W319" s="21" t="s">
        <v>32</v>
      </c>
      <c r="X319" s="10"/>
      <c r="Y319" s="28">
        <f>IF(M319&lt;25,1,1+(M319-25)/M319)</f>
        <v>1</v>
      </c>
      <c r="Z319" s="10">
        <v>1</v>
      </c>
      <c r="AA319" s="28">
        <f>U319*Y319*Z319</f>
        <v>48</v>
      </c>
      <c r="AB319" s="28"/>
      <c r="AC319" s="28">
        <f>AA319+AB319</f>
        <v>48</v>
      </c>
      <c r="AD319" s="10"/>
      <c r="AE319" s="50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9"/>
      <c r="BQ319" s="39"/>
      <c r="BR319" s="39"/>
      <c r="BS319" s="39"/>
      <c r="BT319" s="39"/>
      <c r="BU319" s="39"/>
      <c r="BV319" s="39"/>
      <c r="BW319" s="39"/>
      <c r="BX319" s="39"/>
      <c r="BY319" s="39"/>
      <c r="BZ319" s="39"/>
      <c r="CA319" s="39"/>
      <c r="CB319" s="39"/>
      <c r="CC319" s="39"/>
      <c r="CD319" s="39"/>
      <c r="CE319" s="39"/>
      <c r="CF319" s="39"/>
      <c r="CG319" s="39"/>
    </row>
    <row r="320" spans="1:85" s="18" customFormat="1" outlineLevel="2">
      <c r="A320" s="21"/>
      <c r="B320" s="21"/>
      <c r="C320" s="21" t="s">
        <v>2679</v>
      </c>
      <c r="D320" s="21" t="s">
        <v>2594</v>
      </c>
      <c r="E320" s="21" t="s">
        <v>2595</v>
      </c>
      <c r="F320" s="21"/>
      <c r="G320" s="21" t="s">
        <v>1101</v>
      </c>
      <c r="H320" s="21" t="s">
        <v>2681</v>
      </c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 t="s">
        <v>30</v>
      </c>
      <c r="AC320" s="21" t="s">
        <v>2602</v>
      </c>
      <c r="AD320" s="21" t="s">
        <v>2597</v>
      </c>
      <c r="AE320" s="50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9"/>
      <c r="BQ320" s="39"/>
      <c r="BR320" s="39"/>
      <c r="BS320" s="39"/>
      <c r="BT320" s="39"/>
      <c r="BU320" s="39"/>
      <c r="BV320" s="39"/>
      <c r="BW320" s="39"/>
      <c r="BX320" s="39"/>
      <c r="BY320" s="39"/>
      <c r="BZ320" s="39"/>
      <c r="CA320" s="39"/>
      <c r="CB320" s="39"/>
      <c r="CC320" s="39"/>
      <c r="CD320" s="39"/>
      <c r="CE320" s="39"/>
      <c r="CF320" s="39"/>
      <c r="CG320" s="39"/>
    </row>
    <row r="321" spans="1:85" s="18" customFormat="1" outlineLevel="2">
      <c r="A321" s="10"/>
      <c r="B321" s="10"/>
      <c r="C321" s="25"/>
      <c r="D321" s="10"/>
      <c r="E321" s="27" t="s">
        <v>2329</v>
      </c>
      <c r="F321" s="10"/>
      <c r="G321" s="21" t="s">
        <v>1101</v>
      </c>
      <c r="H321" s="29" t="s">
        <v>1102</v>
      </c>
      <c r="I321" s="10"/>
      <c r="J321" s="10"/>
      <c r="K321" s="10"/>
      <c r="L321" s="10"/>
      <c r="M321" s="29">
        <v>3</v>
      </c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28"/>
      <c r="Z321" s="10"/>
      <c r="AA321" s="28"/>
      <c r="AB321" s="28"/>
      <c r="AC321" s="28">
        <f>M321*14</f>
        <v>42</v>
      </c>
      <c r="AD321" s="10"/>
      <c r="AE321" s="50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9"/>
      <c r="BQ321" s="39"/>
      <c r="BR321" s="39"/>
      <c r="BS321" s="39"/>
      <c r="BT321" s="39"/>
      <c r="BU321" s="39"/>
      <c r="BV321" s="39"/>
      <c r="BW321" s="39"/>
      <c r="BX321" s="39"/>
      <c r="BY321" s="39"/>
      <c r="BZ321" s="39"/>
      <c r="CA321" s="39"/>
      <c r="CB321" s="39"/>
      <c r="CC321" s="39"/>
      <c r="CD321" s="39"/>
      <c r="CE321" s="39"/>
      <c r="CF321" s="39"/>
      <c r="CG321" s="39"/>
    </row>
    <row r="322" spans="1:85" s="18" customFormat="1" outlineLevel="1">
      <c r="A322" s="10"/>
      <c r="B322" s="10"/>
      <c r="C322" s="25"/>
      <c r="D322" s="10"/>
      <c r="E322" s="27"/>
      <c r="F322" s="10"/>
      <c r="G322" s="47" t="s">
        <v>2819</v>
      </c>
      <c r="H322" s="29"/>
      <c r="I322" s="10"/>
      <c r="J322" s="10"/>
      <c r="K322" s="10"/>
      <c r="L322" s="10"/>
      <c r="M322" s="29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28"/>
      <c r="Z322" s="10"/>
      <c r="AA322" s="28"/>
      <c r="AB322" s="28"/>
      <c r="AC322" s="28">
        <f>SUBTOTAL(9,AC319:AC321)</f>
        <v>90</v>
      </c>
      <c r="AD322" s="10"/>
      <c r="AE322" s="50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9"/>
      <c r="BQ322" s="39"/>
      <c r="BR322" s="39"/>
      <c r="BS322" s="39"/>
      <c r="BT322" s="39"/>
      <c r="BU322" s="39"/>
      <c r="BV322" s="39"/>
      <c r="BW322" s="39"/>
      <c r="BX322" s="39"/>
      <c r="BY322" s="39"/>
      <c r="BZ322" s="39"/>
      <c r="CA322" s="39"/>
      <c r="CB322" s="39"/>
      <c r="CC322" s="39"/>
      <c r="CD322" s="39"/>
      <c r="CE322" s="39"/>
      <c r="CF322" s="39"/>
      <c r="CG322" s="39"/>
    </row>
    <row r="323" spans="1:85" s="18" customFormat="1" outlineLevel="2">
      <c r="A323" s="10">
        <v>2016</v>
      </c>
      <c r="B323" s="21" t="s">
        <v>695</v>
      </c>
      <c r="C323" s="26" t="s">
        <v>696</v>
      </c>
      <c r="D323" s="21" t="s">
        <v>1417</v>
      </c>
      <c r="E323" s="21" t="s">
        <v>2286</v>
      </c>
      <c r="F323" s="10">
        <v>4</v>
      </c>
      <c r="G323" s="21" t="s">
        <v>928</v>
      </c>
      <c r="H323" s="21" t="s">
        <v>929</v>
      </c>
      <c r="I323" s="21" t="s">
        <v>24</v>
      </c>
      <c r="J323" s="21" t="s">
        <v>25</v>
      </c>
      <c r="K323" s="21" t="s">
        <v>81</v>
      </c>
      <c r="L323" s="10">
        <v>203</v>
      </c>
      <c r="M323" s="10">
        <v>87</v>
      </c>
      <c r="N323" s="21" t="s">
        <v>1886</v>
      </c>
      <c r="O323" s="21" t="s">
        <v>2186</v>
      </c>
      <c r="P323" s="21" t="s">
        <v>29</v>
      </c>
      <c r="Q323" s="21" t="s">
        <v>167</v>
      </c>
      <c r="R323" s="21" t="s">
        <v>2187</v>
      </c>
      <c r="S323" s="10">
        <v>1</v>
      </c>
      <c r="T323" s="10">
        <v>64</v>
      </c>
      <c r="U323" s="10">
        <v>64</v>
      </c>
      <c r="V323" s="21" t="s">
        <v>32</v>
      </c>
      <c r="W323" s="21" t="s">
        <v>32</v>
      </c>
      <c r="X323" s="10"/>
      <c r="Y323" s="28">
        <f>IF(M323&lt;25,1,1+(M323-25)/M323)</f>
        <v>1.7126436781609196</v>
      </c>
      <c r="Z323" s="10">
        <v>1</v>
      </c>
      <c r="AA323" s="28">
        <f>U323*Y323*Z323</f>
        <v>109.60919540229885</v>
      </c>
      <c r="AB323" s="28"/>
      <c r="AC323" s="28">
        <f>AA323+AB323</f>
        <v>109.60919540229885</v>
      </c>
      <c r="AD323" s="10"/>
      <c r="AE323" s="50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9"/>
      <c r="BQ323" s="39"/>
      <c r="BR323" s="39"/>
      <c r="BS323" s="39"/>
      <c r="BT323" s="39"/>
      <c r="BU323" s="39"/>
      <c r="BV323" s="39"/>
      <c r="BW323" s="39"/>
      <c r="BX323" s="39"/>
      <c r="BY323" s="39"/>
      <c r="BZ323" s="39"/>
      <c r="CA323" s="39"/>
      <c r="CB323" s="39"/>
      <c r="CC323" s="39"/>
      <c r="CD323" s="39"/>
      <c r="CE323" s="39"/>
      <c r="CF323" s="39"/>
      <c r="CG323" s="39"/>
    </row>
    <row r="324" spans="1:85" s="18" customFormat="1" outlineLevel="2">
      <c r="A324" s="10">
        <v>2016</v>
      </c>
      <c r="B324" s="21" t="s">
        <v>695</v>
      </c>
      <c r="C324" s="26" t="s">
        <v>696</v>
      </c>
      <c r="D324" s="21" t="s">
        <v>1417</v>
      </c>
      <c r="E324" s="21" t="s">
        <v>2286</v>
      </c>
      <c r="F324" s="10">
        <v>4</v>
      </c>
      <c r="G324" s="21" t="s">
        <v>928</v>
      </c>
      <c r="H324" s="21" t="s">
        <v>929</v>
      </c>
      <c r="I324" s="21" t="s">
        <v>24</v>
      </c>
      <c r="J324" s="21" t="s">
        <v>25</v>
      </c>
      <c r="K324" s="21" t="s">
        <v>81</v>
      </c>
      <c r="L324" s="10">
        <v>62</v>
      </c>
      <c r="M324" s="10">
        <v>71</v>
      </c>
      <c r="N324" s="21" t="s">
        <v>2119</v>
      </c>
      <c r="O324" s="21" t="s">
        <v>2129</v>
      </c>
      <c r="P324" s="21" t="s">
        <v>29</v>
      </c>
      <c r="Q324" s="21" t="s">
        <v>466</v>
      </c>
      <c r="R324" s="21" t="s">
        <v>2130</v>
      </c>
      <c r="S324" s="10">
        <v>1</v>
      </c>
      <c r="T324" s="10">
        <v>64</v>
      </c>
      <c r="U324" s="10">
        <v>64</v>
      </c>
      <c r="V324" s="21" t="s">
        <v>32</v>
      </c>
      <c r="W324" s="21" t="s">
        <v>32</v>
      </c>
      <c r="X324" s="10"/>
      <c r="Y324" s="28">
        <f>IF(M324&lt;25,1,1+(M324-25)/M324)</f>
        <v>1.647887323943662</v>
      </c>
      <c r="Z324" s="10">
        <v>1</v>
      </c>
      <c r="AA324" s="28">
        <f>U324*Y324*Z324</f>
        <v>105.46478873239437</v>
      </c>
      <c r="AB324" s="28"/>
      <c r="AC324" s="28">
        <f>AA324+AB324</f>
        <v>105.46478873239437</v>
      </c>
      <c r="AD324" s="10"/>
      <c r="AE324" s="50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9"/>
      <c r="BQ324" s="39"/>
      <c r="BR324" s="39"/>
      <c r="BS324" s="39"/>
      <c r="BT324" s="39"/>
      <c r="BU324" s="39"/>
      <c r="BV324" s="39"/>
      <c r="BW324" s="39"/>
      <c r="BX324" s="39"/>
      <c r="BY324" s="39"/>
      <c r="BZ324" s="39"/>
      <c r="CA324" s="39"/>
      <c r="CB324" s="39"/>
      <c r="CC324" s="39"/>
      <c r="CD324" s="39"/>
      <c r="CE324" s="39"/>
      <c r="CF324" s="39"/>
      <c r="CG324" s="39"/>
    </row>
    <row r="325" spans="1:85" s="18" customFormat="1" outlineLevel="2">
      <c r="A325" s="10">
        <v>2016</v>
      </c>
      <c r="B325" s="21" t="s">
        <v>926</v>
      </c>
      <c r="C325" s="26" t="s">
        <v>927</v>
      </c>
      <c r="D325" s="21" t="s">
        <v>1383</v>
      </c>
      <c r="E325" s="21" t="s">
        <v>2286</v>
      </c>
      <c r="F325" s="10">
        <v>4</v>
      </c>
      <c r="G325" s="21" t="s">
        <v>928</v>
      </c>
      <c r="H325" s="21" t="s">
        <v>929</v>
      </c>
      <c r="I325" s="21" t="s">
        <v>24</v>
      </c>
      <c r="J325" s="21" t="s">
        <v>25</v>
      </c>
      <c r="K325" s="21" t="s">
        <v>81</v>
      </c>
      <c r="L325" s="10">
        <v>160</v>
      </c>
      <c r="M325" s="10">
        <v>96</v>
      </c>
      <c r="N325" s="21" t="s">
        <v>150</v>
      </c>
      <c r="O325" s="21" t="s">
        <v>930</v>
      </c>
      <c r="P325" s="21" t="s">
        <v>29</v>
      </c>
      <c r="Q325" s="21" t="s">
        <v>167</v>
      </c>
      <c r="R325" s="21" t="s">
        <v>931</v>
      </c>
      <c r="S325" s="10">
        <v>1</v>
      </c>
      <c r="T325" s="10">
        <v>64</v>
      </c>
      <c r="U325" s="10">
        <v>64</v>
      </c>
      <c r="V325" s="21" t="s">
        <v>32</v>
      </c>
      <c r="W325" s="21" t="s">
        <v>32</v>
      </c>
      <c r="X325" s="10"/>
      <c r="Y325" s="28">
        <f>IF(M325&lt;25,1,1+(M325-25)/M325)</f>
        <v>1.7395833333333335</v>
      </c>
      <c r="Z325" s="10">
        <v>1</v>
      </c>
      <c r="AA325" s="28">
        <f>U325*Y325*Z325</f>
        <v>111.33333333333334</v>
      </c>
      <c r="AB325" s="28"/>
      <c r="AC325" s="28">
        <f>AA325+AB325</f>
        <v>111.33333333333334</v>
      </c>
      <c r="AD325" s="10"/>
      <c r="AE325" s="50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9"/>
      <c r="BQ325" s="39"/>
      <c r="BR325" s="39"/>
      <c r="BS325" s="39"/>
      <c r="BT325" s="39"/>
      <c r="BU325" s="39"/>
      <c r="BV325" s="39"/>
      <c r="BW325" s="39"/>
      <c r="BX325" s="39"/>
      <c r="BY325" s="39"/>
      <c r="BZ325" s="39"/>
      <c r="CA325" s="39"/>
      <c r="CB325" s="39"/>
      <c r="CC325" s="39"/>
      <c r="CD325" s="39"/>
      <c r="CE325" s="39"/>
      <c r="CF325" s="39"/>
      <c r="CG325" s="39"/>
    </row>
    <row r="326" spans="1:85" s="18" customFormat="1" outlineLevel="2">
      <c r="A326" s="10">
        <v>2016</v>
      </c>
      <c r="B326" s="21" t="s">
        <v>926</v>
      </c>
      <c r="C326" s="26" t="s">
        <v>927</v>
      </c>
      <c r="D326" s="21" t="s">
        <v>1383</v>
      </c>
      <c r="E326" s="21" t="s">
        <v>2286</v>
      </c>
      <c r="F326" s="10">
        <v>4</v>
      </c>
      <c r="G326" s="21" t="s">
        <v>928</v>
      </c>
      <c r="H326" s="21" t="s">
        <v>929</v>
      </c>
      <c r="I326" s="21" t="s">
        <v>24</v>
      </c>
      <c r="J326" s="21" t="s">
        <v>25</v>
      </c>
      <c r="K326" s="21" t="s">
        <v>81</v>
      </c>
      <c r="L326" s="10">
        <v>150</v>
      </c>
      <c r="M326" s="10">
        <v>106</v>
      </c>
      <c r="N326" s="21" t="s">
        <v>619</v>
      </c>
      <c r="O326" s="21" t="s">
        <v>930</v>
      </c>
      <c r="P326" s="21" t="s">
        <v>29</v>
      </c>
      <c r="Q326" s="21" t="s">
        <v>160</v>
      </c>
      <c r="R326" s="21" t="s">
        <v>932</v>
      </c>
      <c r="S326" s="10">
        <v>1</v>
      </c>
      <c r="T326" s="10">
        <v>64</v>
      </c>
      <c r="U326" s="10">
        <v>64</v>
      </c>
      <c r="V326" s="21" t="s">
        <v>32</v>
      </c>
      <c r="W326" s="21" t="s">
        <v>32</v>
      </c>
      <c r="X326" s="10"/>
      <c r="Y326" s="28">
        <f>IF(M326&lt;25,1,1+(M326-25)/M326)</f>
        <v>1.7641509433962264</v>
      </c>
      <c r="Z326" s="10">
        <v>1</v>
      </c>
      <c r="AA326" s="28">
        <f>U326*Y326*Z326</f>
        <v>112.90566037735849</v>
      </c>
      <c r="AB326" s="28"/>
      <c r="AC326" s="28">
        <f>AA326+AB326</f>
        <v>112.90566037735849</v>
      </c>
      <c r="AD326" s="10"/>
      <c r="AE326" s="50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9"/>
      <c r="BQ326" s="39"/>
      <c r="BR326" s="39"/>
      <c r="BS326" s="39"/>
      <c r="BT326" s="39"/>
      <c r="BU326" s="39"/>
      <c r="BV326" s="39"/>
      <c r="BW326" s="39"/>
      <c r="BX326" s="39"/>
      <c r="BY326" s="39"/>
      <c r="BZ326" s="39"/>
      <c r="CA326" s="39"/>
      <c r="CB326" s="39"/>
      <c r="CC326" s="39"/>
      <c r="CD326" s="39"/>
      <c r="CE326" s="39"/>
      <c r="CF326" s="39"/>
      <c r="CG326" s="39"/>
    </row>
    <row r="327" spans="1:85" s="18" customFormat="1" outlineLevel="2">
      <c r="A327" s="10">
        <v>2015</v>
      </c>
      <c r="B327" s="21" t="s">
        <v>1072</v>
      </c>
      <c r="C327" s="26" t="s">
        <v>1073</v>
      </c>
      <c r="D327" s="21" t="s">
        <v>1417</v>
      </c>
      <c r="E327" s="21" t="s">
        <v>2286</v>
      </c>
      <c r="F327" s="10">
        <v>3</v>
      </c>
      <c r="G327" s="21" t="s">
        <v>928</v>
      </c>
      <c r="H327" s="21" t="s">
        <v>929</v>
      </c>
      <c r="I327" s="21" t="s">
        <v>24</v>
      </c>
      <c r="J327" s="21" t="s">
        <v>25</v>
      </c>
      <c r="K327" s="21" t="s">
        <v>81</v>
      </c>
      <c r="L327" s="10">
        <v>74</v>
      </c>
      <c r="M327" s="10">
        <v>73</v>
      </c>
      <c r="N327" s="21" t="s">
        <v>1543</v>
      </c>
      <c r="O327" s="21" t="s">
        <v>2153</v>
      </c>
      <c r="P327" s="21" t="s">
        <v>29</v>
      </c>
      <c r="Q327" s="21" t="s">
        <v>218</v>
      </c>
      <c r="R327" s="21" t="s">
        <v>2154</v>
      </c>
      <c r="S327" s="10">
        <v>1</v>
      </c>
      <c r="T327" s="10">
        <v>48</v>
      </c>
      <c r="U327" s="10">
        <v>48</v>
      </c>
      <c r="V327" s="21" t="s">
        <v>32</v>
      </c>
      <c r="W327" s="21" t="s">
        <v>32</v>
      </c>
      <c r="X327" s="10"/>
      <c r="Y327" s="28">
        <f>IF(M327&lt;25,1,1+(M327-25)/M327)</f>
        <v>1.6575342465753424</v>
      </c>
      <c r="Z327" s="10">
        <v>1</v>
      </c>
      <c r="AA327" s="28">
        <f>U327*Y327*Z327</f>
        <v>79.561643835616437</v>
      </c>
      <c r="AB327" s="28"/>
      <c r="AC327" s="28">
        <f>AA327+AB327</f>
        <v>79.561643835616437</v>
      </c>
      <c r="AD327" s="10"/>
      <c r="AE327" s="50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9"/>
      <c r="BQ327" s="39"/>
      <c r="BR327" s="39"/>
      <c r="BS327" s="39"/>
      <c r="BT327" s="39"/>
      <c r="BU327" s="39"/>
      <c r="BV327" s="39"/>
      <c r="BW327" s="39"/>
      <c r="BX327" s="39"/>
      <c r="BY327" s="39"/>
      <c r="BZ327" s="39"/>
      <c r="CA327" s="39"/>
      <c r="CB327" s="39"/>
      <c r="CC327" s="39"/>
      <c r="CD327" s="39"/>
      <c r="CE327" s="39"/>
      <c r="CF327" s="39"/>
      <c r="CG327" s="39"/>
    </row>
    <row r="328" spans="1:85" s="18" customFormat="1" outlineLevel="1">
      <c r="A328" s="10"/>
      <c r="B328" s="21"/>
      <c r="C328" s="26"/>
      <c r="D328" s="21"/>
      <c r="E328" s="21"/>
      <c r="F328" s="10"/>
      <c r="G328" s="47" t="s">
        <v>2820</v>
      </c>
      <c r="H328" s="21"/>
      <c r="I328" s="21"/>
      <c r="J328" s="21"/>
      <c r="K328" s="21"/>
      <c r="L328" s="10"/>
      <c r="M328" s="10"/>
      <c r="N328" s="21"/>
      <c r="O328" s="21"/>
      <c r="P328" s="21"/>
      <c r="Q328" s="21"/>
      <c r="R328" s="21"/>
      <c r="S328" s="10"/>
      <c r="T328" s="10"/>
      <c r="U328" s="10"/>
      <c r="V328" s="21"/>
      <c r="W328" s="21"/>
      <c r="X328" s="10"/>
      <c r="Y328" s="28"/>
      <c r="Z328" s="10"/>
      <c r="AA328" s="28"/>
      <c r="AB328" s="28"/>
      <c r="AC328" s="28">
        <f>SUBTOTAL(9,AC323:AC327)</f>
        <v>518.87462168100149</v>
      </c>
      <c r="AD328" s="10"/>
      <c r="AE328" s="50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9"/>
      <c r="BQ328" s="39"/>
      <c r="BR328" s="39"/>
      <c r="BS328" s="39"/>
      <c r="BT328" s="39"/>
      <c r="BU328" s="39"/>
      <c r="BV328" s="39"/>
      <c r="BW328" s="39"/>
      <c r="BX328" s="39"/>
      <c r="BY328" s="39"/>
      <c r="BZ328" s="39"/>
      <c r="CA328" s="39"/>
      <c r="CB328" s="39"/>
      <c r="CC328" s="39"/>
      <c r="CD328" s="39"/>
      <c r="CE328" s="39"/>
      <c r="CF328" s="39"/>
      <c r="CG328" s="39"/>
    </row>
    <row r="329" spans="1:85" s="18" customFormat="1" outlineLevel="2">
      <c r="A329" s="10">
        <v>2014</v>
      </c>
      <c r="B329" s="21" t="s">
        <v>1731</v>
      </c>
      <c r="C329" s="26" t="s">
        <v>1732</v>
      </c>
      <c r="D329" s="21" t="s">
        <v>1417</v>
      </c>
      <c r="E329" s="21" t="s">
        <v>2293</v>
      </c>
      <c r="F329" s="10">
        <v>3</v>
      </c>
      <c r="G329" s="21" t="s">
        <v>1682</v>
      </c>
      <c r="H329" s="21" t="s">
        <v>1683</v>
      </c>
      <c r="I329" s="21" t="s">
        <v>42</v>
      </c>
      <c r="J329" s="21" t="s">
        <v>25</v>
      </c>
      <c r="K329" s="21" t="s">
        <v>81</v>
      </c>
      <c r="L329" s="10">
        <v>32</v>
      </c>
      <c r="M329" s="10">
        <v>32</v>
      </c>
      <c r="N329" s="21" t="s">
        <v>1580</v>
      </c>
      <c r="O329" s="21" t="s">
        <v>242</v>
      </c>
      <c r="P329" s="21" t="s">
        <v>29</v>
      </c>
      <c r="Q329" s="21" t="s">
        <v>1359</v>
      </c>
      <c r="R329" s="21" t="s">
        <v>1733</v>
      </c>
      <c r="S329" s="10">
        <v>1</v>
      </c>
      <c r="T329" s="10">
        <v>48</v>
      </c>
      <c r="U329" s="10">
        <v>40</v>
      </c>
      <c r="V329" s="10">
        <v>8</v>
      </c>
      <c r="W329" s="21" t="s">
        <v>32</v>
      </c>
      <c r="X329" s="10">
        <v>1</v>
      </c>
      <c r="Y329" s="28">
        <f>IF(M329&lt;25,1,1+(M329-25)/M329)</f>
        <v>1.21875</v>
      </c>
      <c r="Z329" s="10">
        <v>1</v>
      </c>
      <c r="AA329" s="28">
        <f>U329*Y329*Z329</f>
        <v>48.75</v>
      </c>
      <c r="AB329" s="28">
        <f>X329*V329*Y329</f>
        <v>9.75</v>
      </c>
      <c r="AC329" s="28">
        <f>AA329+AB329</f>
        <v>58.5</v>
      </c>
      <c r="AD329" s="10"/>
      <c r="AE329" s="50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9"/>
      <c r="BQ329" s="39"/>
      <c r="BR329" s="39"/>
      <c r="BS329" s="39"/>
      <c r="BT329" s="39"/>
      <c r="BU329" s="39"/>
      <c r="BV329" s="39"/>
      <c r="BW329" s="39"/>
      <c r="BX329" s="39"/>
      <c r="BY329" s="39"/>
      <c r="BZ329" s="39"/>
      <c r="CA329" s="39"/>
      <c r="CB329" s="39"/>
      <c r="CC329" s="39"/>
      <c r="CD329" s="39"/>
      <c r="CE329" s="39"/>
      <c r="CF329" s="39"/>
      <c r="CG329" s="39"/>
    </row>
    <row r="330" spans="1:85" s="18" customFormat="1" outlineLevel="2">
      <c r="A330" s="10"/>
      <c r="B330" s="10"/>
      <c r="C330" s="25"/>
      <c r="D330" s="10"/>
      <c r="E330" s="27" t="s">
        <v>2329</v>
      </c>
      <c r="F330" s="10"/>
      <c r="G330" s="21" t="s">
        <v>1682</v>
      </c>
      <c r="H330" s="29" t="s">
        <v>1683</v>
      </c>
      <c r="I330" s="10"/>
      <c r="J330" s="10"/>
      <c r="K330" s="10"/>
      <c r="L330" s="10"/>
      <c r="M330" s="29">
        <v>1</v>
      </c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28"/>
      <c r="Z330" s="10"/>
      <c r="AA330" s="28"/>
      <c r="AB330" s="28"/>
      <c r="AC330" s="28">
        <f>M330*14</f>
        <v>14</v>
      </c>
      <c r="AD330" s="10"/>
      <c r="AE330" s="50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9"/>
      <c r="BQ330" s="39"/>
      <c r="BR330" s="39"/>
      <c r="BS330" s="39"/>
      <c r="BT330" s="39"/>
      <c r="BU330" s="39"/>
      <c r="BV330" s="39"/>
      <c r="BW330" s="39"/>
      <c r="BX330" s="39"/>
      <c r="BY330" s="39"/>
      <c r="BZ330" s="39"/>
      <c r="CA330" s="39"/>
      <c r="CB330" s="39"/>
      <c r="CC330" s="39"/>
      <c r="CD330" s="39"/>
      <c r="CE330" s="39"/>
      <c r="CF330" s="39"/>
      <c r="CG330" s="39"/>
    </row>
    <row r="331" spans="1:85" s="18" customFormat="1" outlineLevel="2">
      <c r="A331" s="10">
        <v>2014</v>
      </c>
      <c r="B331" s="21" t="s">
        <v>1680</v>
      </c>
      <c r="C331" s="26" t="s">
        <v>1681</v>
      </c>
      <c r="D331" s="21" t="s">
        <v>1417</v>
      </c>
      <c r="E331" s="21" t="s">
        <v>2283</v>
      </c>
      <c r="F331" s="10">
        <v>1</v>
      </c>
      <c r="G331" s="21" t="s">
        <v>1682</v>
      </c>
      <c r="H331" s="21" t="s">
        <v>1683</v>
      </c>
      <c r="I331" s="21" t="s">
        <v>42</v>
      </c>
      <c r="J331" s="21" t="s">
        <v>25</v>
      </c>
      <c r="K331" s="21" t="s">
        <v>81</v>
      </c>
      <c r="L331" s="10">
        <v>32</v>
      </c>
      <c r="M331" s="10">
        <v>30</v>
      </c>
      <c r="N331" s="21" t="s">
        <v>1684</v>
      </c>
      <c r="O331" s="21" t="s">
        <v>1644</v>
      </c>
      <c r="P331" s="21" t="s">
        <v>29</v>
      </c>
      <c r="Q331" s="21" t="s">
        <v>1359</v>
      </c>
      <c r="R331" s="21" t="s">
        <v>1685</v>
      </c>
      <c r="S331" s="10">
        <v>1</v>
      </c>
      <c r="T331" s="21" t="s">
        <v>32</v>
      </c>
      <c r="U331" s="21" t="s">
        <v>32</v>
      </c>
      <c r="V331" s="21" t="s">
        <v>32</v>
      </c>
      <c r="W331" s="21" t="s">
        <v>32</v>
      </c>
      <c r="X331" s="10"/>
      <c r="Y331" s="28">
        <f>IF(M331&lt;25,1,1+(M331-25)/M331)</f>
        <v>1.1666666666666667</v>
      </c>
      <c r="Z331" s="10"/>
      <c r="AA331" s="28"/>
      <c r="AB331" s="28"/>
      <c r="AC331" s="28">
        <f>32*Y331*F331</f>
        <v>37.333333333333336</v>
      </c>
      <c r="AD331" s="10"/>
      <c r="AE331" s="50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9"/>
      <c r="BQ331" s="39"/>
      <c r="BR331" s="39"/>
      <c r="BS331" s="39"/>
      <c r="BT331" s="39"/>
      <c r="BU331" s="39"/>
      <c r="BV331" s="39"/>
      <c r="BW331" s="39"/>
      <c r="BX331" s="39"/>
      <c r="BY331" s="39"/>
      <c r="BZ331" s="39"/>
      <c r="CA331" s="39"/>
      <c r="CB331" s="39"/>
      <c r="CC331" s="39"/>
      <c r="CD331" s="39"/>
      <c r="CE331" s="39"/>
      <c r="CF331" s="39"/>
      <c r="CG331" s="39"/>
    </row>
    <row r="332" spans="1:85" s="18" customFormat="1" outlineLevel="1">
      <c r="A332" s="10"/>
      <c r="B332" s="21"/>
      <c r="C332" s="26"/>
      <c r="D332" s="21"/>
      <c r="E332" s="21"/>
      <c r="F332" s="10"/>
      <c r="G332" s="47" t="s">
        <v>2821</v>
      </c>
      <c r="H332" s="21"/>
      <c r="I332" s="21"/>
      <c r="J332" s="21"/>
      <c r="K332" s="21"/>
      <c r="L332" s="10"/>
      <c r="M332" s="10"/>
      <c r="N332" s="21"/>
      <c r="O332" s="21"/>
      <c r="P332" s="21"/>
      <c r="Q332" s="21"/>
      <c r="R332" s="21"/>
      <c r="S332" s="10"/>
      <c r="T332" s="21"/>
      <c r="U332" s="21"/>
      <c r="V332" s="21"/>
      <c r="W332" s="21"/>
      <c r="X332" s="10"/>
      <c r="Y332" s="28"/>
      <c r="Z332" s="10"/>
      <c r="AA332" s="28"/>
      <c r="AB332" s="28"/>
      <c r="AC332" s="28">
        <f>SUBTOTAL(9,AC329:AC331)</f>
        <v>109.83333333333334</v>
      </c>
      <c r="AD332" s="10"/>
      <c r="AE332" s="50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9"/>
      <c r="BQ332" s="39"/>
      <c r="BR332" s="39"/>
      <c r="BS332" s="39"/>
      <c r="BT332" s="39"/>
      <c r="BU332" s="39"/>
      <c r="BV332" s="39"/>
      <c r="BW332" s="39"/>
      <c r="BX332" s="39"/>
      <c r="BY332" s="39"/>
      <c r="BZ332" s="39"/>
      <c r="CA332" s="39"/>
      <c r="CB332" s="39"/>
      <c r="CC332" s="39"/>
      <c r="CD332" s="39"/>
      <c r="CE332" s="39"/>
      <c r="CF332" s="39"/>
      <c r="CG332" s="39"/>
    </row>
    <row r="333" spans="1:85" s="18" customFormat="1" outlineLevel="2">
      <c r="A333" s="10">
        <v>2015</v>
      </c>
      <c r="B333" s="21" t="s">
        <v>476</v>
      </c>
      <c r="C333" s="26" t="s">
        <v>477</v>
      </c>
      <c r="D333" s="21" t="s">
        <v>1383</v>
      </c>
      <c r="E333" s="21" t="s">
        <v>2286</v>
      </c>
      <c r="F333" s="10">
        <v>3</v>
      </c>
      <c r="G333" s="21" t="s">
        <v>478</v>
      </c>
      <c r="H333" s="21" t="s">
        <v>479</v>
      </c>
      <c r="I333" s="21" t="s">
        <v>42</v>
      </c>
      <c r="J333" s="21" t="s">
        <v>25</v>
      </c>
      <c r="K333" s="21" t="s">
        <v>26</v>
      </c>
      <c r="L333" s="10">
        <v>70</v>
      </c>
      <c r="M333" s="10">
        <v>41</v>
      </c>
      <c r="N333" s="21" t="s">
        <v>88</v>
      </c>
      <c r="O333" s="21" t="s">
        <v>426</v>
      </c>
      <c r="P333" s="21" t="s">
        <v>29</v>
      </c>
      <c r="Q333" s="21" t="s">
        <v>43</v>
      </c>
      <c r="R333" s="21" t="s">
        <v>480</v>
      </c>
      <c r="S333" s="10">
        <v>1</v>
      </c>
      <c r="T333" s="10">
        <v>48</v>
      </c>
      <c r="U333" s="10">
        <v>48</v>
      </c>
      <c r="V333" s="21" t="s">
        <v>32</v>
      </c>
      <c r="W333" s="21" t="s">
        <v>32</v>
      </c>
      <c r="X333" s="10"/>
      <c r="Y333" s="28">
        <f>IF(M333&lt;25,1,1+(M333-25)/M333)</f>
        <v>1.3902439024390243</v>
      </c>
      <c r="Z333" s="10">
        <v>1</v>
      </c>
      <c r="AA333" s="28">
        <f>U333*Y333*Z333</f>
        <v>66.731707317073159</v>
      </c>
      <c r="AB333" s="28"/>
      <c r="AC333" s="28">
        <f>AA333+AB333</f>
        <v>66.731707317073159</v>
      </c>
      <c r="AD333" s="10"/>
      <c r="AE333" s="50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9"/>
      <c r="BQ333" s="39"/>
      <c r="BR333" s="39"/>
      <c r="BS333" s="39"/>
      <c r="BT333" s="39"/>
      <c r="BU333" s="39"/>
      <c r="BV333" s="39"/>
      <c r="BW333" s="39"/>
      <c r="BX333" s="39"/>
      <c r="BY333" s="39"/>
      <c r="BZ333" s="39"/>
      <c r="CA333" s="39"/>
      <c r="CB333" s="39"/>
      <c r="CC333" s="39"/>
      <c r="CD333" s="39"/>
      <c r="CE333" s="39"/>
      <c r="CF333" s="39"/>
      <c r="CG333" s="39"/>
    </row>
    <row r="334" spans="1:85" s="18" customFormat="1" outlineLevel="2">
      <c r="A334" s="10">
        <v>2015</v>
      </c>
      <c r="B334" s="21" t="s">
        <v>2053</v>
      </c>
      <c r="C334" s="26" t="s">
        <v>2054</v>
      </c>
      <c r="D334" s="21" t="s">
        <v>1417</v>
      </c>
      <c r="E334" s="21" t="s">
        <v>2286</v>
      </c>
      <c r="F334" s="10">
        <v>3</v>
      </c>
      <c r="G334" s="21" t="s">
        <v>478</v>
      </c>
      <c r="H334" s="21" t="s">
        <v>479</v>
      </c>
      <c r="I334" s="21" t="s">
        <v>42</v>
      </c>
      <c r="J334" s="21" t="s">
        <v>25</v>
      </c>
      <c r="K334" s="21" t="s">
        <v>26</v>
      </c>
      <c r="L334" s="10">
        <v>66</v>
      </c>
      <c r="M334" s="10">
        <v>62</v>
      </c>
      <c r="N334" s="21" t="s">
        <v>2055</v>
      </c>
      <c r="O334" s="21" t="s">
        <v>317</v>
      </c>
      <c r="P334" s="21" t="s">
        <v>29</v>
      </c>
      <c r="Q334" s="21" t="s">
        <v>1528</v>
      </c>
      <c r="R334" s="21" t="s">
        <v>2091</v>
      </c>
      <c r="S334" s="10">
        <v>1</v>
      </c>
      <c r="T334" s="10">
        <v>48</v>
      </c>
      <c r="U334" s="10">
        <v>48</v>
      </c>
      <c r="V334" s="21" t="s">
        <v>32</v>
      </c>
      <c r="W334" s="21" t="s">
        <v>32</v>
      </c>
      <c r="X334" s="10"/>
      <c r="Y334" s="28">
        <f>IF(M334&lt;25,1,1+(M334-25)/M334)</f>
        <v>1.596774193548387</v>
      </c>
      <c r="Z334" s="10">
        <v>1</v>
      </c>
      <c r="AA334" s="28">
        <f>U334*Y334*Z334</f>
        <v>76.645161290322577</v>
      </c>
      <c r="AB334" s="28"/>
      <c r="AC334" s="28">
        <f>AA334+AB334</f>
        <v>76.645161290322577</v>
      </c>
      <c r="AD334" s="10"/>
      <c r="AE334" s="50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9"/>
      <c r="BQ334" s="39"/>
      <c r="BR334" s="39"/>
      <c r="BS334" s="39"/>
      <c r="BT334" s="39"/>
      <c r="BU334" s="39"/>
      <c r="BV334" s="39"/>
      <c r="BW334" s="39"/>
      <c r="BX334" s="39"/>
      <c r="BY334" s="39"/>
      <c r="BZ334" s="39"/>
      <c r="CA334" s="39"/>
      <c r="CB334" s="39"/>
      <c r="CC334" s="39"/>
      <c r="CD334" s="39"/>
      <c r="CE334" s="39"/>
      <c r="CF334" s="39"/>
      <c r="CG334" s="39"/>
    </row>
    <row r="335" spans="1:85" s="18" customFormat="1" outlineLevel="2">
      <c r="A335" s="21"/>
      <c r="B335" s="21"/>
      <c r="C335" s="21" t="s">
        <v>2633</v>
      </c>
      <c r="D335" s="21" t="s">
        <v>2594</v>
      </c>
      <c r="E335" s="21" t="s">
        <v>2595</v>
      </c>
      <c r="F335" s="21"/>
      <c r="G335" s="21" t="s">
        <v>478</v>
      </c>
      <c r="H335" s="21" t="s">
        <v>2634</v>
      </c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 t="s">
        <v>30</v>
      </c>
      <c r="AC335" s="21" t="s">
        <v>2602</v>
      </c>
      <c r="AD335" s="21" t="s">
        <v>2597</v>
      </c>
      <c r="AE335" s="50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9"/>
      <c r="BQ335" s="39"/>
      <c r="BR335" s="39"/>
      <c r="BS335" s="39"/>
      <c r="BT335" s="39"/>
      <c r="BU335" s="39"/>
      <c r="BV335" s="39"/>
      <c r="BW335" s="39"/>
      <c r="BX335" s="39"/>
      <c r="BY335" s="39"/>
      <c r="BZ335" s="39"/>
      <c r="CA335" s="39"/>
      <c r="CB335" s="39"/>
      <c r="CC335" s="39"/>
      <c r="CD335" s="39"/>
      <c r="CE335" s="39"/>
      <c r="CF335" s="39"/>
      <c r="CG335" s="39"/>
    </row>
    <row r="336" spans="1:85" s="18" customFormat="1" outlineLevel="2">
      <c r="A336" s="21"/>
      <c r="B336" s="21"/>
      <c r="C336" s="21" t="s">
        <v>1862</v>
      </c>
      <c r="D336" s="21" t="s">
        <v>1384</v>
      </c>
      <c r="E336" s="21" t="s">
        <v>2592</v>
      </c>
      <c r="F336" s="21"/>
      <c r="G336" s="21" t="s">
        <v>478</v>
      </c>
      <c r="H336" s="21" t="s">
        <v>2576</v>
      </c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>
        <v>16</v>
      </c>
      <c r="AD336" s="21" t="s">
        <v>2588</v>
      </c>
      <c r="AE336" s="50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9"/>
      <c r="BQ336" s="39"/>
      <c r="BR336" s="39"/>
      <c r="BS336" s="39"/>
      <c r="BT336" s="39"/>
      <c r="BU336" s="39"/>
      <c r="BV336" s="39"/>
      <c r="BW336" s="39"/>
      <c r="BX336" s="39"/>
      <c r="BY336" s="39"/>
      <c r="BZ336" s="39"/>
      <c r="CA336" s="39"/>
      <c r="CB336" s="39"/>
      <c r="CC336" s="39"/>
      <c r="CD336" s="39"/>
      <c r="CE336" s="39"/>
      <c r="CF336" s="39"/>
      <c r="CG336" s="39"/>
    </row>
    <row r="337" spans="1:85" s="18" customFormat="1" outlineLevel="2">
      <c r="A337" s="10"/>
      <c r="B337" s="10"/>
      <c r="C337" s="25"/>
      <c r="D337" s="10"/>
      <c r="E337" s="27" t="s">
        <v>2329</v>
      </c>
      <c r="F337" s="10"/>
      <c r="G337" s="21" t="s">
        <v>478</v>
      </c>
      <c r="H337" s="29" t="s">
        <v>479</v>
      </c>
      <c r="I337" s="10"/>
      <c r="J337" s="10"/>
      <c r="K337" s="10"/>
      <c r="L337" s="10"/>
      <c r="M337" s="29">
        <v>6</v>
      </c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28"/>
      <c r="Z337" s="10"/>
      <c r="AA337" s="28"/>
      <c r="AB337" s="28"/>
      <c r="AC337" s="28">
        <f>M337*14</f>
        <v>84</v>
      </c>
      <c r="AD337" s="10"/>
      <c r="AE337" s="50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9"/>
      <c r="BQ337" s="39"/>
      <c r="BR337" s="39"/>
      <c r="BS337" s="39"/>
      <c r="BT337" s="39"/>
      <c r="BU337" s="39"/>
      <c r="BV337" s="39"/>
      <c r="BW337" s="39"/>
      <c r="BX337" s="39"/>
      <c r="BY337" s="39"/>
      <c r="BZ337" s="39"/>
      <c r="CA337" s="39"/>
      <c r="CB337" s="39"/>
      <c r="CC337" s="39"/>
      <c r="CD337" s="39"/>
      <c r="CE337" s="39"/>
      <c r="CF337" s="39"/>
      <c r="CG337" s="39"/>
    </row>
    <row r="338" spans="1:85" s="18" customFormat="1" outlineLevel="1">
      <c r="A338" s="10"/>
      <c r="B338" s="10"/>
      <c r="C338" s="25"/>
      <c r="D338" s="10"/>
      <c r="E338" s="27"/>
      <c r="F338" s="10"/>
      <c r="G338" s="47" t="s">
        <v>2822</v>
      </c>
      <c r="H338" s="29"/>
      <c r="I338" s="10"/>
      <c r="J338" s="10"/>
      <c r="K338" s="10"/>
      <c r="L338" s="10"/>
      <c r="M338" s="29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28"/>
      <c r="Z338" s="10"/>
      <c r="AA338" s="28"/>
      <c r="AB338" s="28"/>
      <c r="AC338" s="28">
        <f>SUBTOTAL(9,AC333:AC337)</f>
        <v>243.37686860739575</v>
      </c>
      <c r="AD338" s="10"/>
      <c r="AE338" s="50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9"/>
      <c r="BQ338" s="39"/>
      <c r="BR338" s="39"/>
      <c r="BS338" s="39"/>
      <c r="BT338" s="39"/>
      <c r="BU338" s="39"/>
      <c r="BV338" s="39"/>
      <c r="BW338" s="39"/>
      <c r="BX338" s="39"/>
      <c r="BY338" s="39"/>
      <c r="BZ338" s="39"/>
      <c r="CA338" s="39"/>
      <c r="CB338" s="39"/>
      <c r="CC338" s="39"/>
      <c r="CD338" s="39"/>
      <c r="CE338" s="39"/>
      <c r="CF338" s="39"/>
      <c r="CG338" s="39"/>
    </row>
    <row r="339" spans="1:85" s="18" customFormat="1" outlineLevel="2">
      <c r="A339" s="10">
        <v>2015</v>
      </c>
      <c r="B339" s="21" t="s">
        <v>665</v>
      </c>
      <c r="C339" s="26" t="s">
        <v>666</v>
      </c>
      <c r="D339" s="21" t="s">
        <v>1383</v>
      </c>
      <c r="E339" s="21" t="s">
        <v>2286</v>
      </c>
      <c r="F339" s="10">
        <v>3</v>
      </c>
      <c r="G339" s="21" t="s">
        <v>667</v>
      </c>
      <c r="H339" s="21" t="s">
        <v>668</v>
      </c>
      <c r="I339" s="21" t="s">
        <v>42</v>
      </c>
      <c r="J339" s="21" t="s">
        <v>25</v>
      </c>
      <c r="K339" s="21" t="s">
        <v>26</v>
      </c>
      <c r="L339" s="10">
        <v>33</v>
      </c>
      <c r="M339" s="10">
        <v>43</v>
      </c>
      <c r="N339" s="21" t="s">
        <v>288</v>
      </c>
      <c r="O339" s="21" t="s">
        <v>669</v>
      </c>
      <c r="P339" s="21" t="s">
        <v>29</v>
      </c>
      <c r="Q339" s="21" t="s">
        <v>218</v>
      </c>
      <c r="R339" s="21" t="s">
        <v>670</v>
      </c>
      <c r="S339" s="10">
        <v>1</v>
      </c>
      <c r="T339" s="10">
        <v>48</v>
      </c>
      <c r="U339" s="10">
        <v>48</v>
      </c>
      <c r="V339" s="21" t="s">
        <v>32</v>
      </c>
      <c r="W339" s="21" t="s">
        <v>32</v>
      </c>
      <c r="X339" s="10"/>
      <c r="Y339" s="28">
        <f>IF(M339&lt;25,1,1+(M339-25)/M339)</f>
        <v>1.4186046511627908</v>
      </c>
      <c r="Z339" s="10">
        <v>1</v>
      </c>
      <c r="AA339" s="28">
        <f>U339*Y339*Z339</f>
        <v>68.093023255813961</v>
      </c>
      <c r="AB339" s="28"/>
      <c r="AC339" s="28">
        <f>AA339+AB339</f>
        <v>68.093023255813961</v>
      </c>
      <c r="AD339" s="10"/>
      <c r="AE339" s="50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9"/>
      <c r="BQ339" s="39"/>
      <c r="BR339" s="39"/>
      <c r="BS339" s="39"/>
      <c r="BT339" s="39"/>
      <c r="BU339" s="39"/>
      <c r="BV339" s="39"/>
      <c r="BW339" s="39"/>
      <c r="BX339" s="39"/>
      <c r="BY339" s="39"/>
      <c r="BZ339" s="39"/>
      <c r="CA339" s="39"/>
      <c r="CB339" s="39"/>
      <c r="CC339" s="39"/>
      <c r="CD339" s="39"/>
      <c r="CE339" s="39"/>
      <c r="CF339" s="39"/>
      <c r="CG339" s="39"/>
    </row>
    <row r="340" spans="1:85" s="18" customFormat="1" outlineLevel="2">
      <c r="A340" s="10">
        <v>2014</v>
      </c>
      <c r="B340" s="21" t="s">
        <v>1489</v>
      </c>
      <c r="C340" s="26" t="s">
        <v>1490</v>
      </c>
      <c r="D340" s="21" t="s">
        <v>1417</v>
      </c>
      <c r="E340" s="21" t="s">
        <v>2286</v>
      </c>
      <c r="F340" s="10">
        <v>3</v>
      </c>
      <c r="G340" s="21" t="s">
        <v>667</v>
      </c>
      <c r="H340" s="21" t="s">
        <v>668</v>
      </c>
      <c r="I340" s="21" t="s">
        <v>42</v>
      </c>
      <c r="J340" s="21" t="s">
        <v>25</v>
      </c>
      <c r="K340" s="21" t="s">
        <v>26</v>
      </c>
      <c r="L340" s="10">
        <v>10</v>
      </c>
      <c r="M340" s="10">
        <v>20</v>
      </c>
      <c r="N340" s="21" t="s">
        <v>1429</v>
      </c>
      <c r="O340" s="21" t="s">
        <v>1511</v>
      </c>
      <c r="P340" s="21" t="s">
        <v>29</v>
      </c>
      <c r="Q340" s="21" t="s">
        <v>1361</v>
      </c>
      <c r="R340" s="21" t="s">
        <v>1512</v>
      </c>
      <c r="S340" s="10">
        <v>1</v>
      </c>
      <c r="T340" s="10">
        <v>48</v>
      </c>
      <c r="U340" s="10">
        <v>48</v>
      </c>
      <c r="V340" s="21" t="s">
        <v>32</v>
      </c>
      <c r="W340" s="21" t="s">
        <v>32</v>
      </c>
      <c r="X340" s="10"/>
      <c r="Y340" s="28">
        <f>IF(M340&lt;25,1,1+(M340-25)/M340)</f>
        <v>1</v>
      </c>
      <c r="Z340" s="10">
        <v>1</v>
      </c>
      <c r="AA340" s="28">
        <f>U340*Y340*Z340</f>
        <v>48</v>
      </c>
      <c r="AB340" s="28"/>
      <c r="AC340" s="28">
        <f>AA340+AB340</f>
        <v>48</v>
      </c>
      <c r="AD340" s="10"/>
      <c r="AE340" s="50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9"/>
      <c r="BQ340" s="39"/>
      <c r="BR340" s="39"/>
      <c r="BS340" s="39"/>
      <c r="BT340" s="39"/>
      <c r="BU340" s="39"/>
      <c r="BV340" s="39"/>
      <c r="BW340" s="39"/>
      <c r="BX340" s="39"/>
      <c r="BY340" s="39"/>
      <c r="BZ340" s="39"/>
      <c r="CA340" s="39"/>
      <c r="CB340" s="39"/>
      <c r="CC340" s="39"/>
      <c r="CD340" s="39"/>
      <c r="CE340" s="39"/>
      <c r="CF340" s="39"/>
      <c r="CG340" s="39"/>
    </row>
    <row r="341" spans="1:85" s="18" customFormat="1" outlineLevel="2">
      <c r="A341" s="10">
        <v>2014</v>
      </c>
      <c r="B341" s="21" t="s">
        <v>2026</v>
      </c>
      <c r="C341" s="26" t="s">
        <v>2027</v>
      </c>
      <c r="D341" s="21" t="s">
        <v>1417</v>
      </c>
      <c r="E341" s="21" t="s">
        <v>2289</v>
      </c>
      <c r="F341" s="10">
        <v>3</v>
      </c>
      <c r="G341" s="21" t="s">
        <v>667</v>
      </c>
      <c r="H341" s="21" t="s">
        <v>668</v>
      </c>
      <c r="I341" s="21" t="s">
        <v>42</v>
      </c>
      <c r="J341" s="21" t="s">
        <v>25</v>
      </c>
      <c r="K341" s="21" t="s">
        <v>26</v>
      </c>
      <c r="L341" s="10">
        <v>60</v>
      </c>
      <c r="M341" s="10">
        <v>58</v>
      </c>
      <c r="N341" s="21" t="s">
        <v>1453</v>
      </c>
      <c r="O341" s="21" t="s">
        <v>129</v>
      </c>
      <c r="P341" s="21" t="s">
        <v>29</v>
      </c>
      <c r="Q341" s="21" t="s">
        <v>1361</v>
      </c>
      <c r="R341" s="21" t="s">
        <v>2028</v>
      </c>
      <c r="S341" s="10">
        <v>1</v>
      </c>
      <c r="T341" s="10">
        <v>48</v>
      </c>
      <c r="U341" s="10">
        <v>48</v>
      </c>
      <c r="V341" s="21" t="s">
        <v>32</v>
      </c>
      <c r="W341" s="21" t="s">
        <v>32</v>
      </c>
      <c r="X341" s="10"/>
      <c r="Y341" s="28">
        <f>IF(M341&lt;25,1,1+(M341-25)/M341)</f>
        <v>1.5689655172413794</v>
      </c>
      <c r="Z341" s="10">
        <v>1.2</v>
      </c>
      <c r="AA341" s="28">
        <f>U341*Y341*Z341</f>
        <v>90.372413793103462</v>
      </c>
      <c r="AB341" s="28"/>
      <c r="AC341" s="28">
        <f>AA341+AB341</f>
        <v>90.372413793103462</v>
      </c>
      <c r="AD341" s="10"/>
      <c r="AE341" s="50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9"/>
      <c r="BQ341" s="39"/>
      <c r="BR341" s="39"/>
      <c r="BS341" s="39"/>
      <c r="BT341" s="39"/>
      <c r="BU341" s="39"/>
      <c r="BV341" s="39"/>
      <c r="BW341" s="39"/>
      <c r="BX341" s="39"/>
      <c r="BY341" s="39"/>
      <c r="BZ341" s="39"/>
      <c r="CA341" s="39"/>
      <c r="CB341" s="39"/>
      <c r="CC341" s="39"/>
      <c r="CD341" s="39"/>
      <c r="CE341" s="39"/>
      <c r="CF341" s="39"/>
      <c r="CG341" s="39"/>
    </row>
    <row r="342" spans="1:85" s="18" customFormat="1" outlineLevel="2">
      <c r="A342" s="10">
        <v>2015</v>
      </c>
      <c r="B342" s="21" t="s">
        <v>1252</v>
      </c>
      <c r="C342" s="26" t="s">
        <v>1253</v>
      </c>
      <c r="D342" s="21" t="s">
        <v>1383</v>
      </c>
      <c r="E342" s="21" t="s">
        <v>2289</v>
      </c>
      <c r="F342" s="10">
        <v>3</v>
      </c>
      <c r="G342" s="21" t="s">
        <v>667</v>
      </c>
      <c r="H342" s="21" t="s">
        <v>668</v>
      </c>
      <c r="I342" s="21" t="s">
        <v>42</v>
      </c>
      <c r="J342" s="21" t="s">
        <v>25</v>
      </c>
      <c r="K342" s="21" t="s">
        <v>26</v>
      </c>
      <c r="L342" s="10">
        <v>30</v>
      </c>
      <c r="M342" s="10">
        <v>42</v>
      </c>
      <c r="N342" s="21" t="s">
        <v>47</v>
      </c>
      <c r="O342" s="21" t="s">
        <v>426</v>
      </c>
      <c r="P342" s="21" t="s">
        <v>29</v>
      </c>
      <c r="Q342" s="21" t="s">
        <v>218</v>
      </c>
      <c r="R342" s="21" t="s">
        <v>1254</v>
      </c>
      <c r="S342" s="10">
        <v>1</v>
      </c>
      <c r="T342" s="10">
        <v>48</v>
      </c>
      <c r="U342" s="10">
        <v>48</v>
      </c>
      <c r="V342" s="21" t="s">
        <v>32</v>
      </c>
      <c r="W342" s="21" t="s">
        <v>32</v>
      </c>
      <c r="X342" s="10"/>
      <c r="Y342" s="28">
        <f>IF(M342&lt;25,1,1+(M342-25)/M342)</f>
        <v>1.4047619047619047</v>
      </c>
      <c r="Z342" s="10">
        <v>1.2</v>
      </c>
      <c r="AA342" s="28">
        <f>U342*Y342*Z342</f>
        <v>80.914285714285697</v>
      </c>
      <c r="AB342" s="28"/>
      <c r="AC342" s="28">
        <f>AA342+AB342</f>
        <v>80.914285714285697</v>
      </c>
      <c r="AD342" s="10"/>
      <c r="AE342" s="50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9"/>
      <c r="BQ342" s="39"/>
      <c r="BR342" s="39"/>
      <c r="BS342" s="39"/>
      <c r="BT342" s="39"/>
      <c r="BU342" s="39"/>
      <c r="BV342" s="39"/>
      <c r="BW342" s="39"/>
      <c r="BX342" s="39"/>
      <c r="BY342" s="39"/>
      <c r="BZ342" s="39"/>
      <c r="CA342" s="39"/>
      <c r="CB342" s="39"/>
      <c r="CC342" s="39"/>
      <c r="CD342" s="39"/>
      <c r="CE342" s="39"/>
      <c r="CF342" s="39"/>
      <c r="CG342" s="39"/>
    </row>
    <row r="343" spans="1:85" s="18" customFormat="1" outlineLevel="2">
      <c r="A343" s="21"/>
      <c r="B343" s="21"/>
      <c r="C343" s="21" t="s">
        <v>2660</v>
      </c>
      <c r="D343" s="21" t="s">
        <v>2594</v>
      </c>
      <c r="E343" s="21" t="s">
        <v>2595</v>
      </c>
      <c r="F343" s="21"/>
      <c r="G343" s="21" t="s">
        <v>667</v>
      </c>
      <c r="H343" s="21" t="s">
        <v>2740</v>
      </c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 t="s">
        <v>30</v>
      </c>
      <c r="AC343" s="21" t="s">
        <v>2732</v>
      </c>
      <c r="AD343" s="21" t="s">
        <v>2597</v>
      </c>
      <c r="AE343" s="50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9"/>
      <c r="BQ343" s="39"/>
      <c r="BR343" s="39"/>
      <c r="BS343" s="39"/>
      <c r="BT343" s="39"/>
      <c r="BU343" s="39"/>
      <c r="BV343" s="39"/>
      <c r="BW343" s="39"/>
      <c r="BX343" s="39"/>
      <c r="BY343" s="39"/>
      <c r="BZ343" s="39"/>
      <c r="CA343" s="39"/>
      <c r="CB343" s="39"/>
      <c r="CC343" s="39"/>
      <c r="CD343" s="39"/>
      <c r="CE343" s="39"/>
      <c r="CF343" s="39"/>
      <c r="CG343" s="39"/>
    </row>
    <row r="344" spans="1:85" s="18" customFormat="1" outlineLevel="2">
      <c r="A344" s="21"/>
      <c r="B344" s="21"/>
      <c r="C344" s="21" t="s">
        <v>1446</v>
      </c>
      <c r="D344" s="21" t="s">
        <v>1384</v>
      </c>
      <c r="E344" s="21" t="s">
        <v>2592</v>
      </c>
      <c r="F344" s="21"/>
      <c r="G344" s="21" t="s">
        <v>667</v>
      </c>
      <c r="H344" s="21" t="s">
        <v>668</v>
      </c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>
        <v>32</v>
      </c>
      <c r="AD344" s="21" t="s">
        <v>2588</v>
      </c>
      <c r="AE344" s="50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9"/>
      <c r="BQ344" s="39"/>
      <c r="BR344" s="39"/>
      <c r="BS344" s="39"/>
      <c r="BT344" s="39"/>
      <c r="BU344" s="39"/>
      <c r="BV344" s="39"/>
      <c r="BW344" s="39"/>
      <c r="BX344" s="39"/>
      <c r="BY344" s="39"/>
      <c r="BZ344" s="39"/>
      <c r="CA344" s="39"/>
      <c r="CB344" s="39"/>
      <c r="CC344" s="39"/>
      <c r="CD344" s="39"/>
      <c r="CE344" s="39"/>
      <c r="CF344" s="39"/>
      <c r="CG344" s="39"/>
    </row>
    <row r="345" spans="1:85" s="18" customFormat="1" outlineLevel="2">
      <c r="A345" s="21"/>
      <c r="B345" s="21"/>
      <c r="C345" s="21" t="s">
        <v>1804</v>
      </c>
      <c r="D345" s="21" t="s">
        <v>1384</v>
      </c>
      <c r="E345" s="21" t="s">
        <v>2592</v>
      </c>
      <c r="F345" s="21"/>
      <c r="G345" s="21" t="s">
        <v>667</v>
      </c>
      <c r="H345" s="21" t="s">
        <v>668</v>
      </c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>
        <v>32</v>
      </c>
      <c r="AD345" s="21" t="s">
        <v>2588</v>
      </c>
      <c r="AE345" s="50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9"/>
      <c r="BQ345" s="39"/>
      <c r="BR345" s="39"/>
      <c r="BS345" s="39"/>
      <c r="BT345" s="39"/>
      <c r="BU345" s="39"/>
      <c r="BV345" s="39"/>
      <c r="BW345" s="39"/>
      <c r="BX345" s="39"/>
      <c r="BY345" s="39"/>
      <c r="BZ345" s="39"/>
      <c r="CA345" s="39"/>
      <c r="CB345" s="39"/>
      <c r="CC345" s="39"/>
      <c r="CD345" s="39"/>
      <c r="CE345" s="39"/>
      <c r="CF345" s="39"/>
      <c r="CG345" s="39"/>
    </row>
    <row r="346" spans="1:85" s="18" customFormat="1" outlineLevel="2">
      <c r="A346" s="21"/>
      <c r="B346" s="21"/>
      <c r="C346" s="21" t="s">
        <v>2653</v>
      </c>
      <c r="D346" s="21" t="s">
        <v>2594</v>
      </c>
      <c r="E346" s="21" t="s">
        <v>2595</v>
      </c>
      <c r="F346" s="21"/>
      <c r="G346" s="21" t="s">
        <v>667</v>
      </c>
      <c r="H346" s="21" t="s">
        <v>2740</v>
      </c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 t="s">
        <v>30</v>
      </c>
      <c r="AC346" s="21" t="s">
        <v>2732</v>
      </c>
      <c r="AD346" s="21" t="s">
        <v>2597</v>
      </c>
      <c r="AE346" s="50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9"/>
      <c r="BQ346" s="39"/>
      <c r="BR346" s="39"/>
      <c r="BS346" s="39"/>
      <c r="BT346" s="39"/>
      <c r="BU346" s="39"/>
      <c r="BV346" s="39"/>
      <c r="BW346" s="39"/>
      <c r="BX346" s="39"/>
      <c r="BY346" s="39"/>
      <c r="BZ346" s="39"/>
      <c r="CA346" s="39"/>
      <c r="CB346" s="39"/>
      <c r="CC346" s="39"/>
      <c r="CD346" s="39"/>
      <c r="CE346" s="39"/>
      <c r="CF346" s="39"/>
      <c r="CG346" s="39"/>
    </row>
    <row r="347" spans="1:85" s="18" customFormat="1" outlineLevel="2">
      <c r="A347" s="10"/>
      <c r="B347" s="10"/>
      <c r="C347" s="25"/>
      <c r="D347" s="10"/>
      <c r="E347" s="27" t="s">
        <v>2329</v>
      </c>
      <c r="F347" s="10"/>
      <c r="G347" s="21" t="s">
        <v>667</v>
      </c>
      <c r="H347" s="29" t="s">
        <v>668</v>
      </c>
      <c r="I347" s="10"/>
      <c r="J347" s="10"/>
      <c r="K347" s="10"/>
      <c r="L347" s="10"/>
      <c r="M347" s="29">
        <v>5</v>
      </c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28"/>
      <c r="Z347" s="10"/>
      <c r="AA347" s="28"/>
      <c r="AB347" s="28"/>
      <c r="AC347" s="28">
        <f>M347*14</f>
        <v>70</v>
      </c>
      <c r="AD347" s="10"/>
      <c r="AE347" s="50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9"/>
      <c r="BQ347" s="39"/>
      <c r="BR347" s="39"/>
      <c r="BS347" s="39"/>
      <c r="BT347" s="39"/>
      <c r="BU347" s="39"/>
      <c r="BV347" s="39"/>
      <c r="BW347" s="39"/>
      <c r="BX347" s="39"/>
      <c r="BY347" s="39"/>
      <c r="BZ347" s="39"/>
      <c r="CA347" s="39"/>
      <c r="CB347" s="39"/>
      <c r="CC347" s="39"/>
      <c r="CD347" s="39"/>
      <c r="CE347" s="39"/>
      <c r="CF347" s="39"/>
      <c r="CG347" s="39"/>
    </row>
    <row r="348" spans="1:85" s="18" customFormat="1" ht="27" outlineLevel="2">
      <c r="A348" s="21"/>
      <c r="B348" s="21"/>
      <c r="C348" s="26" t="s">
        <v>2339</v>
      </c>
      <c r="D348" s="21"/>
      <c r="E348" s="21" t="s">
        <v>2394</v>
      </c>
      <c r="F348" s="21"/>
      <c r="G348" s="21" t="s">
        <v>667</v>
      </c>
      <c r="H348" s="21" t="s">
        <v>2370</v>
      </c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8">
        <v>15</v>
      </c>
      <c r="AD348" s="10"/>
      <c r="AE348" s="50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9"/>
      <c r="BQ348" s="39"/>
      <c r="BR348" s="39"/>
      <c r="BS348" s="39"/>
      <c r="BT348" s="39"/>
      <c r="BU348" s="39"/>
      <c r="BV348" s="39"/>
      <c r="BW348" s="39"/>
      <c r="BX348" s="39"/>
      <c r="BY348" s="39"/>
      <c r="BZ348" s="39"/>
      <c r="CA348" s="39"/>
      <c r="CB348" s="39"/>
      <c r="CC348" s="39"/>
      <c r="CD348" s="39"/>
      <c r="CE348" s="39"/>
      <c r="CF348" s="39"/>
      <c r="CG348" s="39"/>
    </row>
    <row r="349" spans="1:85" s="18" customFormat="1" outlineLevel="2">
      <c r="A349" s="21"/>
      <c r="B349" s="21"/>
      <c r="C349" s="26" t="s">
        <v>2452</v>
      </c>
      <c r="D349" s="21"/>
      <c r="E349" s="21" t="s">
        <v>2394</v>
      </c>
      <c r="F349" s="21"/>
      <c r="G349" s="21" t="s">
        <v>667</v>
      </c>
      <c r="H349" s="21" t="s">
        <v>2477</v>
      </c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8">
        <v>15</v>
      </c>
      <c r="AD349" s="10"/>
      <c r="AE349" s="50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9"/>
      <c r="BQ349" s="39"/>
      <c r="BR349" s="39"/>
      <c r="BS349" s="39"/>
      <c r="BT349" s="39"/>
      <c r="BU349" s="39"/>
      <c r="BV349" s="39"/>
      <c r="BW349" s="39"/>
      <c r="BX349" s="39"/>
      <c r="BY349" s="39"/>
      <c r="BZ349" s="39"/>
      <c r="CA349" s="39"/>
      <c r="CB349" s="39"/>
      <c r="CC349" s="39"/>
      <c r="CD349" s="39"/>
      <c r="CE349" s="39"/>
      <c r="CF349" s="39"/>
      <c r="CG349" s="39"/>
    </row>
    <row r="350" spans="1:85" s="18" customFormat="1" ht="27" outlineLevel="2">
      <c r="A350" s="21"/>
      <c r="B350" s="21"/>
      <c r="C350" s="26" t="s">
        <v>2414</v>
      </c>
      <c r="D350" s="21"/>
      <c r="E350" s="21" t="s">
        <v>2394</v>
      </c>
      <c r="F350" s="21"/>
      <c r="G350" s="21" t="s">
        <v>667</v>
      </c>
      <c r="H350" s="21" t="s">
        <v>2477</v>
      </c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8">
        <v>15</v>
      </c>
      <c r="AD350" s="10"/>
      <c r="AE350" s="50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9"/>
      <c r="BQ350" s="39"/>
      <c r="BR350" s="39"/>
      <c r="BS350" s="39"/>
      <c r="BT350" s="39"/>
      <c r="BU350" s="39"/>
      <c r="BV350" s="39"/>
      <c r="BW350" s="39"/>
      <c r="BX350" s="39"/>
      <c r="BY350" s="39"/>
      <c r="BZ350" s="39"/>
      <c r="CA350" s="39"/>
      <c r="CB350" s="39"/>
      <c r="CC350" s="39"/>
      <c r="CD350" s="39"/>
      <c r="CE350" s="39"/>
      <c r="CF350" s="39"/>
      <c r="CG350" s="39"/>
    </row>
    <row r="351" spans="1:85" s="18" customFormat="1" ht="27" outlineLevel="2">
      <c r="A351" s="21"/>
      <c r="B351" s="21"/>
      <c r="C351" s="26" t="s">
        <v>2442</v>
      </c>
      <c r="D351" s="21"/>
      <c r="E351" s="21" t="s">
        <v>2394</v>
      </c>
      <c r="F351" s="21"/>
      <c r="G351" s="21" t="s">
        <v>667</v>
      </c>
      <c r="H351" s="21" t="s">
        <v>2477</v>
      </c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8">
        <v>15</v>
      </c>
      <c r="AD351" s="10"/>
      <c r="AE351" s="50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9"/>
      <c r="BQ351" s="39"/>
      <c r="BR351" s="39"/>
      <c r="BS351" s="39"/>
      <c r="BT351" s="39"/>
      <c r="BU351" s="39"/>
      <c r="BV351" s="39"/>
      <c r="BW351" s="39"/>
      <c r="BX351" s="39"/>
      <c r="BY351" s="39"/>
      <c r="BZ351" s="39"/>
      <c r="CA351" s="39"/>
      <c r="CB351" s="39"/>
      <c r="CC351" s="39"/>
      <c r="CD351" s="39"/>
      <c r="CE351" s="39"/>
      <c r="CF351" s="39"/>
      <c r="CG351" s="39"/>
    </row>
    <row r="352" spans="1:85" s="18" customFormat="1" outlineLevel="1">
      <c r="A352" s="21"/>
      <c r="B352" s="21"/>
      <c r="C352" s="26"/>
      <c r="D352" s="21"/>
      <c r="E352" s="21"/>
      <c r="F352" s="21"/>
      <c r="G352" s="47" t="s">
        <v>2823</v>
      </c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8">
        <f>SUBTOTAL(9,AC339:AC351)</f>
        <v>481.37972276320312</v>
      </c>
      <c r="AD352" s="10"/>
      <c r="AE352" s="50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9"/>
      <c r="BQ352" s="39"/>
      <c r="BR352" s="39"/>
      <c r="BS352" s="39"/>
      <c r="BT352" s="39"/>
      <c r="BU352" s="39"/>
      <c r="BV352" s="39"/>
      <c r="BW352" s="39"/>
      <c r="BX352" s="39"/>
      <c r="BY352" s="39"/>
      <c r="BZ352" s="39"/>
      <c r="CA352" s="39"/>
      <c r="CB352" s="39"/>
      <c r="CC352" s="39"/>
      <c r="CD352" s="39"/>
      <c r="CE352" s="39"/>
      <c r="CF352" s="39"/>
      <c r="CG352" s="39"/>
    </row>
    <row r="353" spans="1:85" s="18" customFormat="1" outlineLevel="2">
      <c r="A353" s="10">
        <v>2014</v>
      </c>
      <c r="B353" s="21" t="s">
        <v>1480</v>
      </c>
      <c r="C353" s="26" t="s">
        <v>1481</v>
      </c>
      <c r="D353" s="21" t="s">
        <v>1417</v>
      </c>
      <c r="E353" s="19" t="s">
        <v>2276</v>
      </c>
      <c r="F353" s="10">
        <v>2</v>
      </c>
      <c r="G353" s="21" t="s">
        <v>1482</v>
      </c>
      <c r="H353" s="21" t="s">
        <v>1483</v>
      </c>
      <c r="I353" s="21" t="s">
        <v>24</v>
      </c>
      <c r="J353" s="21" t="s">
        <v>25</v>
      </c>
      <c r="K353" s="21" t="s">
        <v>46</v>
      </c>
      <c r="L353" s="10">
        <v>29</v>
      </c>
      <c r="M353" s="10">
        <v>18</v>
      </c>
      <c r="N353" s="21" t="s">
        <v>1484</v>
      </c>
      <c r="O353" s="21" t="s">
        <v>366</v>
      </c>
      <c r="P353" s="21" t="s">
        <v>29</v>
      </c>
      <c r="Q353" s="21" t="s">
        <v>1362</v>
      </c>
      <c r="R353" s="21" t="s">
        <v>1485</v>
      </c>
      <c r="S353" s="10">
        <v>1</v>
      </c>
      <c r="T353" s="10">
        <v>32</v>
      </c>
      <c r="U353" s="10">
        <v>32</v>
      </c>
      <c r="V353" s="21" t="s">
        <v>32</v>
      </c>
      <c r="W353" s="21" t="s">
        <v>32</v>
      </c>
      <c r="X353" s="10"/>
      <c r="Y353" s="28">
        <f>IF(M353&lt;25,1,1+(M353-25)/M353)</f>
        <v>1</v>
      </c>
      <c r="Z353" s="10">
        <v>1</v>
      </c>
      <c r="AA353" s="28">
        <f>U353*Y353*Z353</f>
        <v>32</v>
      </c>
      <c r="AB353" s="28"/>
      <c r="AC353" s="28">
        <f>AA353+AB353</f>
        <v>32</v>
      </c>
      <c r="AD353" s="10"/>
      <c r="AE353" s="50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9"/>
      <c r="BQ353" s="39"/>
      <c r="BR353" s="39"/>
      <c r="BS353" s="39"/>
      <c r="BT353" s="39"/>
      <c r="BU353" s="39"/>
      <c r="BV353" s="39"/>
      <c r="BW353" s="39"/>
      <c r="BX353" s="39"/>
      <c r="BY353" s="39"/>
      <c r="BZ353" s="39"/>
      <c r="CA353" s="39"/>
      <c r="CB353" s="39"/>
      <c r="CC353" s="39"/>
      <c r="CD353" s="39"/>
      <c r="CE353" s="39"/>
      <c r="CF353" s="39"/>
      <c r="CG353" s="39"/>
    </row>
    <row r="354" spans="1:85" s="18" customFormat="1" outlineLevel="2">
      <c r="A354" s="10">
        <v>2014</v>
      </c>
      <c r="B354" s="21" t="s">
        <v>1582</v>
      </c>
      <c r="C354" s="26" t="s">
        <v>1583</v>
      </c>
      <c r="D354" s="21" t="s">
        <v>1417</v>
      </c>
      <c r="E354" s="21" t="s">
        <v>2281</v>
      </c>
      <c r="F354" s="10">
        <v>2</v>
      </c>
      <c r="G354" s="21" t="s">
        <v>1482</v>
      </c>
      <c r="H354" s="21" t="s">
        <v>1483</v>
      </c>
      <c r="I354" s="21" t="s">
        <v>24</v>
      </c>
      <c r="J354" s="21" t="s">
        <v>25</v>
      </c>
      <c r="K354" s="21" t="s">
        <v>46</v>
      </c>
      <c r="L354" s="10">
        <v>40</v>
      </c>
      <c r="M354" s="10">
        <v>26</v>
      </c>
      <c r="N354" s="21" t="s">
        <v>1533</v>
      </c>
      <c r="O354" s="21" t="s">
        <v>282</v>
      </c>
      <c r="P354" s="21" t="s">
        <v>29</v>
      </c>
      <c r="Q354" s="21" t="s">
        <v>1365</v>
      </c>
      <c r="R354" s="21" t="s">
        <v>1584</v>
      </c>
      <c r="S354" s="10">
        <v>1</v>
      </c>
      <c r="T354" s="10">
        <v>32</v>
      </c>
      <c r="U354" s="10">
        <v>32</v>
      </c>
      <c r="V354" s="21" t="s">
        <v>32</v>
      </c>
      <c r="W354" s="21" t="s">
        <v>32</v>
      </c>
      <c r="X354" s="10"/>
      <c r="Y354" s="28">
        <f>IF(M354&lt;25,1,1+(M354-25)/M354)</f>
        <v>1.0384615384615385</v>
      </c>
      <c r="Z354" s="10">
        <v>1</v>
      </c>
      <c r="AA354" s="28">
        <f>U354*Y354*Z354</f>
        <v>33.230769230769234</v>
      </c>
      <c r="AB354" s="28"/>
      <c r="AC354" s="28">
        <f>AA354+AB354</f>
        <v>33.230769230769234</v>
      </c>
      <c r="AD354" s="10"/>
      <c r="AE354" s="50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9"/>
      <c r="BQ354" s="39"/>
      <c r="BR354" s="39"/>
      <c r="BS354" s="39"/>
      <c r="BT354" s="39"/>
      <c r="BU354" s="39"/>
      <c r="BV354" s="39"/>
      <c r="BW354" s="39"/>
      <c r="BX354" s="39"/>
      <c r="BY354" s="39"/>
      <c r="BZ354" s="39"/>
      <c r="CA354" s="39"/>
      <c r="CB354" s="39"/>
      <c r="CC354" s="39"/>
      <c r="CD354" s="39"/>
      <c r="CE354" s="39"/>
      <c r="CF354" s="39"/>
      <c r="CG354" s="39"/>
    </row>
    <row r="355" spans="1:85" s="18" customFormat="1" outlineLevel="2">
      <c r="A355" s="10"/>
      <c r="B355" s="10"/>
      <c r="C355" s="25"/>
      <c r="D355" s="10"/>
      <c r="E355" s="27" t="s">
        <v>2329</v>
      </c>
      <c r="F355" s="10"/>
      <c r="G355" s="21" t="s">
        <v>1482</v>
      </c>
      <c r="H355" s="29" t="s">
        <v>1483</v>
      </c>
      <c r="I355" s="10"/>
      <c r="J355" s="10"/>
      <c r="K355" s="10"/>
      <c r="L355" s="10"/>
      <c r="M355" s="29">
        <v>4</v>
      </c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28"/>
      <c r="Z355" s="10"/>
      <c r="AA355" s="28"/>
      <c r="AB355" s="28"/>
      <c r="AC355" s="28">
        <f>M355*14</f>
        <v>56</v>
      </c>
      <c r="AD355" s="10"/>
      <c r="AE355" s="50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9"/>
      <c r="BQ355" s="39"/>
      <c r="BR355" s="39"/>
      <c r="BS355" s="39"/>
      <c r="BT355" s="39"/>
      <c r="BU355" s="39"/>
      <c r="BV355" s="39"/>
      <c r="BW355" s="39"/>
      <c r="BX355" s="39"/>
      <c r="BY355" s="39"/>
      <c r="BZ355" s="39"/>
      <c r="CA355" s="39"/>
      <c r="CB355" s="39"/>
      <c r="CC355" s="39"/>
      <c r="CD355" s="39"/>
      <c r="CE355" s="39"/>
      <c r="CF355" s="39"/>
      <c r="CG355" s="39"/>
    </row>
    <row r="356" spans="1:85" s="18" customFormat="1" outlineLevel="1">
      <c r="A356" s="10"/>
      <c r="B356" s="10"/>
      <c r="C356" s="25"/>
      <c r="D356" s="10"/>
      <c r="E356" s="27"/>
      <c r="F356" s="10"/>
      <c r="G356" s="47" t="s">
        <v>2824</v>
      </c>
      <c r="H356" s="29"/>
      <c r="I356" s="10"/>
      <c r="J356" s="10"/>
      <c r="K356" s="10"/>
      <c r="L356" s="10"/>
      <c r="M356" s="29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28"/>
      <c r="Z356" s="10"/>
      <c r="AA356" s="28"/>
      <c r="AB356" s="28"/>
      <c r="AC356" s="28">
        <f>SUBTOTAL(9,AC353:AC355)</f>
        <v>121.23076923076923</v>
      </c>
      <c r="AD356" s="10"/>
      <c r="AE356" s="50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9"/>
      <c r="BQ356" s="39"/>
      <c r="BR356" s="39"/>
      <c r="BS356" s="39"/>
      <c r="BT356" s="39"/>
      <c r="BU356" s="39"/>
      <c r="BV356" s="39"/>
      <c r="BW356" s="39"/>
      <c r="BX356" s="39"/>
      <c r="BY356" s="39"/>
      <c r="BZ356" s="39"/>
      <c r="CA356" s="39"/>
      <c r="CB356" s="39"/>
      <c r="CC356" s="39"/>
      <c r="CD356" s="39"/>
      <c r="CE356" s="39"/>
      <c r="CF356" s="39"/>
      <c r="CG356" s="39"/>
    </row>
    <row r="357" spans="1:85" s="18" customFormat="1" outlineLevel="2">
      <c r="A357" s="10">
        <v>2014</v>
      </c>
      <c r="B357" s="21" t="s">
        <v>1470</v>
      </c>
      <c r="C357" s="26" t="s">
        <v>1471</v>
      </c>
      <c r="D357" s="21" t="s">
        <v>1417</v>
      </c>
      <c r="E357" s="19" t="s">
        <v>2276</v>
      </c>
      <c r="F357" s="10">
        <v>2</v>
      </c>
      <c r="G357" s="21" t="s">
        <v>1677</v>
      </c>
      <c r="H357" s="21" t="s">
        <v>1678</v>
      </c>
      <c r="I357" s="21" t="s">
        <v>42</v>
      </c>
      <c r="J357" s="21" t="s">
        <v>25</v>
      </c>
      <c r="K357" s="21" t="s">
        <v>81</v>
      </c>
      <c r="L357" s="10">
        <v>40</v>
      </c>
      <c r="M357" s="10">
        <v>40</v>
      </c>
      <c r="N357" s="21" t="s">
        <v>1437</v>
      </c>
      <c r="O357" s="21" t="s">
        <v>513</v>
      </c>
      <c r="P357" s="21" t="s">
        <v>29</v>
      </c>
      <c r="Q357" s="21" t="s">
        <v>1365</v>
      </c>
      <c r="R357" s="21" t="s">
        <v>1841</v>
      </c>
      <c r="S357" s="10">
        <v>1</v>
      </c>
      <c r="T357" s="10">
        <v>32</v>
      </c>
      <c r="U357" s="10">
        <v>32</v>
      </c>
      <c r="V357" s="21" t="s">
        <v>32</v>
      </c>
      <c r="W357" s="21" t="s">
        <v>32</v>
      </c>
      <c r="X357" s="10"/>
      <c r="Y357" s="28">
        <f>IF(M357&lt;25,1,1+(M357-25)/M357)</f>
        <v>1.375</v>
      </c>
      <c r="Z357" s="10">
        <v>1</v>
      </c>
      <c r="AA357" s="28">
        <f>U357*Y357*Z357</f>
        <v>44</v>
      </c>
      <c r="AB357" s="28"/>
      <c r="AC357" s="28">
        <f>AA357+AB357</f>
        <v>44</v>
      </c>
      <c r="AD357" s="10"/>
      <c r="AE357" s="50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9"/>
      <c r="BQ357" s="39"/>
      <c r="BR357" s="39"/>
      <c r="BS357" s="39"/>
      <c r="BT357" s="39"/>
      <c r="BU357" s="39"/>
      <c r="BV357" s="39"/>
      <c r="BW357" s="39"/>
      <c r="BX357" s="39"/>
      <c r="BY357" s="39"/>
      <c r="BZ357" s="39"/>
      <c r="CA357" s="39"/>
      <c r="CB357" s="39"/>
      <c r="CC357" s="39"/>
      <c r="CD357" s="39"/>
      <c r="CE357" s="39"/>
      <c r="CF357" s="39"/>
      <c r="CG357" s="39"/>
    </row>
    <row r="358" spans="1:85" s="18" customFormat="1" outlineLevel="2">
      <c r="A358" s="10">
        <v>2014</v>
      </c>
      <c r="B358" s="21" t="s">
        <v>1519</v>
      </c>
      <c r="C358" s="26" t="s">
        <v>1520</v>
      </c>
      <c r="D358" s="21" t="s">
        <v>1417</v>
      </c>
      <c r="E358" s="21" t="s">
        <v>2293</v>
      </c>
      <c r="F358" s="10">
        <v>2</v>
      </c>
      <c r="G358" s="21" t="s">
        <v>1677</v>
      </c>
      <c r="H358" s="21" t="s">
        <v>1678</v>
      </c>
      <c r="I358" s="21" t="s">
        <v>42</v>
      </c>
      <c r="J358" s="21" t="s">
        <v>25</v>
      </c>
      <c r="K358" s="21" t="s">
        <v>81</v>
      </c>
      <c r="L358" s="10">
        <v>74</v>
      </c>
      <c r="M358" s="10">
        <v>30</v>
      </c>
      <c r="N358" s="21" t="s">
        <v>1521</v>
      </c>
      <c r="O358" s="21" t="s">
        <v>89</v>
      </c>
      <c r="P358" s="21" t="s">
        <v>29</v>
      </c>
      <c r="Q358" s="21" t="s">
        <v>1365</v>
      </c>
      <c r="R358" s="21" t="s">
        <v>1679</v>
      </c>
      <c r="S358" s="10">
        <v>1</v>
      </c>
      <c r="T358" s="10">
        <v>32</v>
      </c>
      <c r="U358" s="10">
        <v>14</v>
      </c>
      <c r="V358" s="10">
        <v>18</v>
      </c>
      <c r="W358" s="21" t="s">
        <v>32</v>
      </c>
      <c r="X358" s="10">
        <v>1</v>
      </c>
      <c r="Y358" s="28">
        <f>IF(M358&lt;25,1,1+(M358-25)/M358)</f>
        <v>1.1666666666666667</v>
      </c>
      <c r="Z358" s="10">
        <v>1</v>
      </c>
      <c r="AA358" s="28">
        <f>U358*Y358*Z358</f>
        <v>16.333333333333336</v>
      </c>
      <c r="AB358" s="28">
        <f>X358*V358*Y358</f>
        <v>21</v>
      </c>
      <c r="AC358" s="28">
        <f>AA358+AB358</f>
        <v>37.333333333333336</v>
      </c>
      <c r="AD358" s="10"/>
      <c r="AE358" s="50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9"/>
      <c r="BQ358" s="39"/>
      <c r="BR358" s="39"/>
      <c r="BS358" s="39"/>
      <c r="BT358" s="39"/>
      <c r="BU358" s="39"/>
      <c r="BV358" s="39"/>
      <c r="BW358" s="39"/>
      <c r="BX358" s="39"/>
      <c r="BY358" s="39"/>
      <c r="BZ358" s="39"/>
      <c r="CA358" s="39"/>
      <c r="CB358" s="39"/>
      <c r="CC358" s="39"/>
      <c r="CD358" s="39"/>
      <c r="CE358" s="39"/>
      <c r="CF358" s="39"/>
      <c r="CG358" s="39"/>
    </row>
    <row r="359" spans="1:85" s="18" customFormat="1" outlineLevel="2">
      <c r="A359" s="21"/>
      <c r="B359" s="21"/>
      <c r="C359" s="21" t="s">
        <v>2138</v>
      </c>
      <c r="D359" s="21" t="s">
        <v>1417</v>
      </c>
      <c r="E359" s="21" t="s">
        <v>2592</v>
      </c>
      <c r="F359" s="21"/>
      <c r="G359" s="21" t="s">
        <v>1677</v>
      </c>
      <c r="H359" s="21" t="s">
        <v>1678</v>
      </c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>
        <v>16</v>
      </c>
      <c r="AD359" s="21" t="s">
        <v>2591</v>
      </c>
      <c r="AE359" s="50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9"/>
      <c r="BQ359" s="39"/>
      <c r="BR359" s="39"/>
      <c r="BS359" s="39"/>
      <c r="BT359" s="39"/>
      <c r="BU359" s="39"/>
      <c r="BV359" s="39"/>
      <c r="BW359" s="39"/>
      <c r="BX359" s="39"/>
      <c r="BY359" s="39"/>
      <c r="BZ359" s="39"/>
      <c r="CA359" s="39"/>
      <c r="CB359" s="39"/>
      <c r="CC359" s="39"/>
      <c r="CD359" s="39"/>
      <c r="CE359" s="39"/>
      <c r="CF359" s="39"/>
      <c r="CG359" s="39"/>
    </row>
    <row r="360" spans="1:85" s="18" customFormat="1" outlineLevel="2">
      <c r="A360" s="10"/>
      <c r="B360" s="10"/>
      <c r="C360" s="25"/>
      <c r="D360" s="10"/>
      <c r="E360" s="27" t="s">
        <v>2329</v>
      </c>
      <c r="F360" s="10"/>
      <c r="G360" s="21" t="s">
        <v>1677</v>
      </c>
      <c r="H360" s="29" t="s">
        <v>1678</v>
      </c>
      <c r="I360" s="10"/>
      <c r="J360" s="10"/>
      <c r="K360" s="10"/>
      <c r="L360" s="10"/>
      <c r="M360" s="29">
        <v>4</v>
      </c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28"/>
      <c r="Z360" s="10"/>
      <c r="AA360" s="28"/>
      <c r="AB360" s="28"/>
      <c r="AC360" s="28">
        <f>M360*14</f>
        <v>56</v>
      </c>
      <c r="AD360" s="10"/>
      <c r="AE360" s="50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9"/>
      <c r="BQ360" s="39"/>
      <c r="BR360" s="39"/>
      <c r="BS360" s="39"/>
      <c r="BT360" s="39"/>
      <c r="BU360" s="39"/>
      <c r="BV360" s="39"/>
      <c r="BW360" s="39"/>
      <c r="BX360" s="39"/>
      <c r="BY360" s="39"/>
      <c r="BZ360" s="39"/>
      <c r="CA360" s="39"/>
      <c r="CB360" s="39"/>
      <c r="CC360" s="39"/>
      <c r="CD360" s="39"/>
      <c r="CE360" s="39"/>
      <c r="CF360" s="39"/>
      <c r="CG360" s="39"/>
    </row>
    <row r="361" spans="1:85" s="18" customFormat="1" outlineLevel="2">
      <c r="A361" s="10">
        <v>2014</v>
      </c>
      <c r="B361" s="21" t="s">
        <v>1655</v>
      </c>
      <c r="C361" s="26" t="s">
        <v>1656</v>
      </c>
      <c r="D361" s="21" t="s">
        <v>1417</v>
      </c>
      <c r="E361" s="21" t="s">
        <v>2283</v>
      </c>
      <c r="F361" s="10">
        <v>2</v>
      </c>
      <c r="G361" s="21" t="s">
        <v>1677</v>
      </c>
      <c r="H361" s="21" t="s">
        <v>1678</v>
      </c>
      <c r="I361" s="21" t="s">
        <v>42</v>
      </c>
      <c r="J361" s="21" t="s">
        <v>25</v>
      </c>
      <c r="K361" s="21" t="s">
        <v>81</v>
      </c>
      <c r="L361" s="10">
        <v>74</v>
      </c>
      <c r="M361" s="10">
        <v>70</v>
      </c>
      <c r="N361" s="21" t="s">
        <v>1602</v>
      </c>
      <c r="O361" s="21" t="s">
        <v>2127</v>
      </c>
      <c r="P361" s="21" t="s">
        <v>29</v>
      </c>
      <c r="Q361" s="21" t="s">
        <v>1365</v>
      </c>
      <c r="R361" s="21" t="s">
        <v>2128</v>
      </c>
      <c r="S361" s="10">
        <v>1</v>
      </c>
      <c r="T361" s="21" t="s">
        <v>32</v>
      </c>
      <c r="U361" s="21" t="s">
        <v>32</v>
      </c>
      <c r="V361" s="21" t="s">
        <v>32</v>
      </c>
      <c r="W361" s="21" t="s">
        <v>32</v>
      </c>
      <c r="X361" s="10"/>
      <c r="Y361" s="28">
        <f>IF(M361&lt;25,1,1+(M361-25)/M361)</f>
        <v>1.6428571428571428</v>
      </c>
      <c r="Z361" s="10"/>
      <c r="AA361" s="28"/>
      <c r="AB361" s="28"/>
      <c r="AC361" s="28">
        <f>32*Y361*F361</f>
        <v>105.14285714285714</v>
      </c>
      <c r="AD361" s="10"/>
      <c r="AE361" s="50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9"/>
      <c r="BQ361" s="39"/>
      <c r="BR361" s="39"/>
      <c r="BS361" s="39"/>
      <c r="BT361" s="39"/>
      <c r="BU361" s="39"/>
      <c r="BV361" s="39"/>
      <c r="BW361" s="39"/>
      <c r="BX361" s="39"/>
      <c r="BY361" s="39"/>
      <c r="BZ361" s="39"/>
      <c r="CA361" s="39"/>
      <c r="CB361" s="39"/>
      <c r="CC361" s="39"/>
      <c r="CD361" s="39"/>
      <c r="CE361" s="39"/>
      <c r="CF361" s="39"/>
      <c r="CG361" s="39"/>
    </row>
    <row r="362" spans="1:85" s="18" customFormat="1" outlineLevel="1">
      <c r="A362" s="10"/>
      <c r="B362" s="21"/>
      <c r="C362" s="26"/>
      <c r="D362" s="21"/>
      <c r="E362" s="21"/>
      <c r="F362" s="10"/>
      <c r="G362" s="47" t="s">
        <v>2825</v>
      </c>
      <c r="H362" s="21"/>
      <c r="I362" s="21"/>
      <c r="J362" s="21"/>
      <c r="K362" s="21"/>
      <c r="L362" s="10"/>
      <c r="M362" s="10"/>
      <c r="N362" s="21"/>
      <c r="O362" s="21"/>
      <c r="P362" s="21"/>
      <c r="Q362" s="21"/>
      <c r="R362" s="21"/>
      <c r="S362" s="10"/>
      <c r="T362" s="21"/>
      <c r="U362" s="21"/>
      <c r="V362" s="21"/>
      <c r="W362" s="21"/>
      <c r="X362" s="10"/>
      <c r="Y362" s="28"/>
      <c r="Z362" s="10"/>
      <c r="AA362" s="28"/>
      <c r="AB362" s="28"/>
      <c r="AC362" s="28">
        <f>SUBTOTAL(9,AC357:AC361)</f>
        <v>258.47619047619048</v>
      </c>
      <c r="AD362" s="10"/>
      <c r="AE362" s="50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9"/>
      <c r="BQ362" s="39"/>
      <c r="BR362" s="39"/>
      <c r="BS362" s="39"/>
      <c r="BT362" s="39"/>
      <c r="BU362" s="39"/>
      <c r="BV362" s="39"/>
      <c r="BW362" s="39"/>
      <c r="BX362" s="39"/>
      <c r="BY362" s="39"/>
      <c r="BZ362" s="39"/>
      <c r="CA362" s="39"/>
      <c r="CB362" s="39"/>
      <c r="CC362" s="39"/>
      <c r="CD362" s="39"/>
      <c r="CE362" s="39"/>
      <c r="CF362" s="39"/>
      <c r="CG362" s="39"/>
    </row>
    <row r="363" spans="1:85" s="18" customFormat="1" outlineLevel="2">
      <c r="A363" s="10">
        <v>2015</v>
      </c>
      <c r="B363" s="21" t="s">
        <v>859</v>
      </c>
      <c r="C363" s="26" t="s">
        <v>860</v>
      </c>
      <c r="D363" s="21" t="s">
        <v>1383</v>
      </c>
      <c r="E363" s="21" t="s">
        <v>2286</v>
      </c>
      <c r="F363" s="10">
        <v>3</v>
      </c>
      <c r="G363" s="21" t="s">
        <v>861</v>
      </c>
      <c r="H363" s="21" t="s">
        <v>862</v>
      </c>
      <c r="I363" s="21" t="s">
        <v>24</v>
      </c>
      <c r="J363" s="21" t="s">
        <v>25</v>
      </c>
      <c r="K363" s="21" t="s">
        <v>46</v>
      </c>
      <c r="L363" s="10">
        <v>32</v>
      </c>
      <c r="M363" s="10">
        <v>8</v>
      </c>
      <c r="N363" s="21" t="s">
        <v>357</v>
      </c>
      <c r="O363" s="21" t="s">
        <v>863</v>
      </c>
      <c r="P363" s="21" t="s">
        <v>29</v>
      </c>
      <c r="Q363" s="21" t="s">
        <v>864</v>
      </c>
      <c r="R363" s="21" t="s">
        <v>865</v>
      </c>
      <c r="S363" s="10">
        <v>1</v>
      </c>
      <c r="T363" s="10">
        <v>48</v>
      </c>
      <c r="U363" s="10">
        <v>48</v>
      </c>
      <c r="V363" s="21" t="s">
        <v>32</v>
      </c>
      <c r="W363" s="21" t="s">
        <v>32</v>
      </c>
      <c r="X363" s="10"/>
      <c r="Y363" s="28">
        <f>IF(M363&lt;25,1,1+(M363-25)/M363)</f>
        <v>1</v>
      </c>
      <c r="Z363" s="10">
        <v>1</v>
      </c>
      <c r="AA363" s="28">
        <f>U363*Y363*Z363</f>
        <v>48</v>
      </c>
      <c r="AB363" s="28"/>
      <c r="AC363" s="28">
        <f>AA363+AB363</f>
        <v>48</v>
      </c>
      <c r="AD363" s="10"/>
      <c r="AE363" s="50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9"/>
      <c r="BQ363" s="39"/>
      <c r="BR363" s="39"/>
      <c r="BS363" s="39"/>
      <c r="BT363" s="39"/>
      <c r="BU363" s="39"/>
      <c r="BV363" s="39"/>
      <c r="BW363" s="39"/>
      <c r="BX363" s="39"/>
      <c r="BY363" s="39"/>
      <c r="BZ363" s="39"/>
      <c r="CA363" s="39"/>
      <c r="CB363" s="39"/>
      <c r="CC363" s="39"/>
      <c r="CD363" s="39"/>
      <c r="CE363" s="39"/>
      <c r="CF363" s="39"/>
      <c r="CG363" s="39"/>
    </row>
    <row r="364" spans="1:85" s="18" customFormat="1" outlineLevel="2">
      <c r="A364" s="10">
        <v>2014</v>
      </c>
      <c r="B364" s="21" t="s">
        <v>1694</v>
      </c>
      <c r="C364" s="26" t="s">
        <v>1695</v>
      </c>
      <c r="D364" s="21" t="s">
        <v>1417</v>
      </c>
      <c r="E364" s="21" t="s">
        <v>2293</v>
      </c>
      <c r="F364" s="10">
        <v>3</v>
      </c>
      <c r="G364" s="21" t="s">
        <v>861</v>
      </c>
      <c r="H364" s="21" t="s">
        <v>2498</v>
      </c>
      <c r="I364" s="21" t="s">
        <v>813</v>
      </c>
      <c r="J364" s="21" t="s">
        <v>121</v>
      </c>
      <c r="K364" s="21" t="s">
        <v>1696</v>
      </c>
      <c r="L364" s="10">
        <v>32</v>
      </c>
      <c r="M364" s="10">
        <v>31</v>
      </c>
      <c r="N364" s="21" t="s">
        <v>1453</v>
      </c>
      <c r="O364" s="21" t="s">
        <v>988</v>
      </c>
      <c r="P364" s="21" t="s">
        <v>29</v>
      </c>
      <c r="Q364" s="21" t="s">
        <v>1359</v>
      </c>
      <c r="R364" s="21" t="s">
        <v>1697</v>
      </c>
      <c r="S364" s="10">
        <v>1</v>
      </c>
      <c r="T364" s="10">
        <v>48</v>
      </c>
      <c r="U364" s="10">
        <v>40</v>
      </c>
      <c r="V364" s="10">
        <v>8</v>
      </c>
      <c r="W364" s="21" t="s">
        <v>32</v>
      </c>
      <c r="X364" s="10">
        <v>1</v>
      </c>
      <c r="Y364" s="28">
        <f>IF(M364&lt;25,1,1+(M364-25)/M364)</f>
        <v>1.1935483870967742</v>
      </c>
      <c r="Z364" s="10">
        <v>1</v>
      </c>
      <c r="AA364" s="28">
        <f>U364*Y364*Z364</f>
        <v>47.741935483870968</v>
      </c>
      <c r="AB364" s="28">
        <f>X364*V364*Y364</f>
        <v>9.5483870967741939</v>
      </c>
      <c r="AC364" s="28">
        <f>AA364+AB364</f>
        <v>57.29032258064516</v>
      </c>
      <c r="AD364" s="10"/>
      <c r="AE364" s="50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9"/>
      <c r="BQ364" s="39"/>
      <c r="BR364" s="39"/>
      <c r="BS364" s="39"/>
      <c r="BT364" s="39"/>
      <c r="BU364" s="39"/>
      <c r="BV364" s="39"/>
      <c r="BW364" s="39"/>
      <c r="BX364" s="39"/>
      <c r="BY364" s="39"/>
      <c r="BZ364" s="39"/>
      <c r="CA364" s="39"/>
      <c r="CB364" s="39"/>
      <c r="CC364" s="39"/>
      <c r="CD364" s="39"/>
      <c r="CE364" s="39"/>
      <c r="CF364" s="39"/>
      <c r="CG364" s="39"/>
    </row>
    <row r="365" spans="1:85" s="18" customFormat="1" outlineLevel="2">
      <c r="A365" s="21"/>
      <c r="B365" s="21"/>
      <c r="C365" s="21" t="s">
        <v>2688</v>
      </c>
      <c r="D365" s="21" t="s">
        <v>2594</v>
      </c>
      <c r="E365" s="21" t="s">
        <v>2595</v>
      </c>
      <c r="F365" s="21"/>
      <c r="G365" s="21" t="s">
        <v>861</v>
      </c>
      <c r="H365" s="21" t="s">
        <v>2689</v>
      </c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 t="s">
        <v>30</v>
      </c>
      <c r="AC365" s="21" t="s">
        <v>2602</v>
      </c>
      <c r="AD365" s="21" t="s">
        <v>2597</v>
      </c>
      <c r="AE365" s="50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9"/>
      <c r="BQ365" s="39"/>
      <c r="BR365" s="39"/>
      <c r="BS365" s="39"/>
      <c r="BT365" s="39"/>
      <c r="BU365" s="39"/>
      <c r="BV365" s="39"/>
      <c r="BW365" s="39"/>
      <c r="BX365" s="39"/>
      <c r="BY365" s="39"/>
      <c r="BZ365" s="39"/>
      <c r="CA365" s="39"/>
      <c r="CB365" s="39"/>
      <c r="CC365" s="39"/>
      <c r="CD365" s="39"/>
      <c r="CE365" s="39"/>
      <c r="CF365" s="39"/>
      <c r="CG365" s="39"/>
    </row>
    <row r="366" spans="1:85" s="18" customFormat="1" outlineLevel="2">
      <c r="A366" s="10"/>
      <c r="B366" s="10"/>
      <c r="C366" s="25"/>
      <c r="D366" s="10"/>
      <c r="E366" s="27" t="s">
        <v>2329</v>
      </c>
      <c r="F366" s="10"/>
      <c r="G366" s="21" t="s">
        <v>861</v>
      </c>
      <c r="H366" s="29" t="s">
        <v>862</v>
      </c>
      <c r="I366" s="10"/>
      <c r="J366" s="10"/>
      <c r="K366" s="10"/>
      <c r="L366" s="10"/>
      <c r="M366" s="29">
        <v>6</v>
      </c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28"/>
      <c r="Z366" s="10"/>
      <c r="AA366" s="28"/>
      <c r="AB366" s="28"/>
      <c r="AC366" s="28">
        <f>M366*14</f>
        <v>84</v>
      </c>
      <c r="AD366" s="10"/>
      <c r="AE366" s="50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9"/>
      <c r="BQ366" s="39"/>
      <c r="BR366" s="39"/>
      <c r="BS366" s="39"/>
      <c r="BT366" s="39"/>
      <c r="BU366" s="39"/>
      <c r="BV366" s="39"/>
      <c r="BW366" s="39"/>
      <c r="BX366" s="39"/>
      <c r="BY366" s="39"/>
      <c r="BZ366" s="39"/>
      <c r="CA366" s="39"/>
      <c r="CB366" s="39"/>
      <c r="CC366" s="39"/>
      <c r="CD366" s="39"/>
      <c r="CE366" s="39"/>
      <c r="CF366" s="39"/>
      <c r="CG366" s="39"/>
    </row>
    <row r="367" spans="1:85" s="18" customFormat="1" ht="27" outlineLevel="2">
      <c r="A367" s="21"/>
      <c r="B367" s="21"/>
      <c r="C367" s="26" t="s">
        <v>2345</v>
      </c>
      <c r="D367" s="21"/>
      <c r="E367" s="21" t="s">
        <v>2394</v>
      </c>
      <c r="F367" s="21"/>
      <c r="G367" s="21" t="s">
        <v>861</v>
      </c>
      <c r="H367" s="21" t="s">
        <v>2376</v>
      </c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8">
        <v>15</v>
      </c>
      <c r="AD367" s="10"/>
      <c r="AE367" s="50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  <c r="BO367" s="39"/>
      <c r="BP367" s="39"/>
      <c r="BQ367" s="39"/>
      <c r="BR367" s="39"/>
      <c r="BS367" s="39"/>
      <c r="BT367" s="39"/>
      <c r="BU367" s="39"/>
      <c r="BV367" s="39"/>
      <c r="BW367" s="39"/>
      <c r="BX367" s="39"/>
      <c r="BY367" s="39"/>
      <c r="BZ367" s="39"/>
      <c r="CA367" s="39"/>
      <c r="CB367" s="39"/>
      <c r="CC367" s="39"/>
      <c r="CD367" s="39"/>
      <c r="CE367" s="39"/>
      <c r="CF367" s="39"/>
      <c r="CG367" s="39"/>
    </row>
    <row r="368" spans="1:85" s="18" customFormat="1" ht="27" outlineLevel="2">
      <c r="A368" s="21"/>
      <c r="B368" s="21"/>
      <c r="C368" s="26" t="s">
        <v>2430</v>
      </c>
      <c r="D368" s="21"/>
      <c r="E368" s="21" t="s">
        <v>2394</v>
      </c>
      <c r="F368" s="21"/>
      <c r="G368" s="21" t="s">
        <v>861</v>
      </c>
      <c r="H368" s="21" t="s">
        <v>2485</v>
      </c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8">
        <v>15</v>
      </c>
      <c r="AD368" s="10"/>
      <c r="AE368" s="50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9"/>
      <c r="BQ368" s="39"/>
      <c r="BR368" s="39"/>
      <c r="BS368" s="39"/>
      <c r="BT368" s="39"/>
      <c r="BU368" s="39"/>
      <c r="BV368" s="39"/>
      <c r="BW368" s="39"/>
      <c r="BX368" s="39"/>
      <c r="BY368" s="39"/>
      <c r="BZ368" s="39"/>
      <c r="CA368" s="39"/>
      <c r="CB368" s="39"/>
      <c r="CC368" s="39"/>
      <c r="CD368" s="39"/>
      <c r="CE368" s="39"/>
      <c r="CF368" s="39"/>
      <c r="CG368" s="39"/>
    </row>
    <row r="369" spans="1:85" s="18" customFormat="1" ht="27" outlineLevel="2">
      <c r="A369" s="21"/>
      <c r="B369" s="21"/>
      <c r="C369" s="26" t="s">
        <v>2448</v>
      </c>
      <c r="D369" s="21"/>
      <c r="E369" s="21" t="s">
        <v>2394</v>
      </c>
      <c r="F369" s="21"/>
      <c r="G369" s="21" t="s">
        <v>861</v>
      </c>
      <c r="H369" s="21" t="s">
        <v>2485</v>
      </c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8">
        <v>15</v>
      </c>
      <c r="AD369" s="10"/>
      <c r="AE369" s="50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9"/>
      <c r="BQ369" s="39"/>
      <c r="BR369" s="39"/>
      <c r="BS369" s="39"/>
      <c r="BT369" s="39"/>
      <c r="BU369" s="39"/>
      <c r="BV369" s="39"/>
      <c r="BW369" s="39"/>
      <c r="BX369" s="39"/>
      <c r="BY369" s="39"/>
      <c r="BZ369" s="39"/>
      <c r="CA369" s="39"/>
      <c r="CB369" s="39"/>
      <c r="CC369" s="39"/>
      <c r="CD369" s="39"/>
      <c r="CE369" s="39"/>
      <c r="CF369" s="39"/>
      <c r="CG369" s="39"/>
    </row>
    <row r="370" spans="1:85" s="18" customFormat="1" outlineLevel="2">
      <c r="A370" s="10">
        <v>2014</v>
      </c>
      <c r="B370" s="21" t="s">
        <v>1641</v>
      </c>
      <c r="C370" s="26" t="s">
        <v>1642</v>
      </c>
      <c r="D370" s="21" t="s">
        <v>1417</v>
      </c>
      <c r="E370" s="21" t="s">
        <v>2283</v>
      </c>
      <c r="F370" s="10">
        <v>1</v>
      </c>
      <c r="G370" s="21" t="s">
        <v>861</v>
      </c>
      <c r="H370" s="21" t="s">
        <v>862</v>
      </c>
      <c r="I370" s="21" t="s">
        <v>24</v>
      </c>
      <c r="J370" s="21" t="s">
        <v>25</v>
      </c>
      <c r="K370" s="21" t="s">
        <v>46</v>
      </c>
      <c r="L370" s="10">
        <v>32</v>
      </c>
      <c r="M370" s="10">
        <v>29</v>
      </c>
      <c r="N370" s="21" t="s">
        <v>1643</v>
      </c>
      <c r="O370" s="21" t="s">
        <v>1644</v>
      </c>
      <c r="P370" s="21" t="s">
        <v>29</v>
      </c>
      <c r="Q370" s="21" t="s">
        <v>1359</v>
      </c>
      <c r="R370" s="21" t="s">
        <v>1645</v>
      </c>
      <c r="S370" s="10">
        <v>1</v>
      </c>
      <c r="T370" s="21" t="s">
        <v>32</v>
      </c>
      <c r="U370" s="21" t="s">
        <v>32</v>
      </c>
      <c r="V370" s="21" t="s">
        <v>32</v>
      </c>
      <c r="W370" s="21" t="s">
        <v>32</v>
      </c>
      <c r="X370" s="10"/>
      <c r="Y370" s="28">
        <f>IF(M370&lt;25,1,1+(M370-25)/M370)</f>
        <v>1.1379310344827587</v>
      </c>
      <c r="Z370" s="10"/>
      <c r="AA370" s="28"/>
      <c r="AB370" s="28"/>
      <c r="AC370" s="28">
        <f>32*Y370*F370</f>
        <v>36.413793103448278</v>
      </c>
      <c r="AD370" s="10"/>
      <c r="AE370" s="50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9"/>
      <c r="BQ370" s="39"/>
      <c r="BR370" s="39"/>
      <c r="BS370" s="39"/>
      <c r="BT370" s="39"/>
      <c r="BU370" s="39"/>
      <c r="BV370" s="39"/>
      <c r="BW370" s="39"/>
      <c r="BX370" s="39"/>
      <c r="BY370" s="39"/>
      <c r="BZ370" s="39"/>
      <c r="CA370" s="39"/>
      <c r="CB370" s="39"/>
      <c r="CC370" s="39"/>
      <c r="CD370" s="39"/>
      <c r="CE370" s="39"/>
      <c r="CF370" s="39"/>
      <c r="CG370" s="39"/>
    </row>
    <row r="371" spans="1:85" s="18" customFormat="1" outlineLevel="2">
      <c r="A371" s="10">
        <v>2014</v>
      </c>
      <c r="B371" s="21" t="s">
        <v>1351</v>
      </c>
      <c r="C371" s="26" t="s">
        <v>1352</v>
      </c>
      <c r="D371" s="21" t="s">
        <v>1383</v>
      </c>
      <c r="E371" s="19" t="s">
        <v>2541</v>
      </c>
      <c r="F371" s="10" t="s">
        <v>2542</v>
      </c>
      <c r="G371" s="21" t="s">
        <v>861</v>
      </c>
      <c r="H371" s="21" t="s">
        <v>862</v>
      </c>
      <c r="I371" s="21"/>
      <c r="J371" s="21"/>
      <c r="K371" s="21"/>
      <c r="L371" s="10"/>
      <c r="M371" s="10">
        <v>4</v>
      </c>
      <c r="N371" s="21"/>
      <c r="O371" s="21"/>
      <c r="P371" s="21"/>
      <c r="Q371" s="21"/>
      <c r="R371" s="21"/>
      <c r="S371" s="10"/>
      <c r="T371" s="21"/>
      <c r="U371" s="21"/>
      <c r="V371" s="21"/>
      <c r="W371" s="21"/>
      <c r="X371" s="10"/>
      <c r="Y371" s="28">
        <f>IF(M371&lt;25,1,1+(M371-25)/M371)</f>
        <v>1</v>
      </c>
      <c r="Z371" s="10"/>
      <c r="AA371" s="28"/>
      <c r="AB371" s="28"/>
      <c r="AC371" s="28">
        <f>0.3*13*M371</f>
        <v>15.6</v>
      </c>
      <c r="AD371" s="10"/>
      <c r="AE371" s="50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9"/>
      <c r="BQ371" s="39"/>
      <c r="BR371" s="39"/>
      <c r="BS371" s="39"/>
      <c r="BT371" s="39"/>
      <c r="BU371" s="39"/>
      <c r="BV371" s="39"/>
      <c r="BW371" s="39"/>
      <c r="BX371" s="39"/>
      <c r="BY371" s="39"/>
      <c r="BZ371" s="39"/>
      <c r="CA371" s="39"/>
      <c r="CB371" s="39"/>
      <c r="CC371" s="39"/>
      <c r="CD371" s="39"/>
      <c r="CE371" s="39"/>
      <c r="CF371" s="39"/>
      <c r="CG371" s="39"/>
    </row>
    <row r="372" spans="1:85" s="18" customFormat="1" outlineLevel="2">
      <c r="A372" s="10">
        <v>2014</v>
      </c>
      <c r="B372" s="21" t="s">
        <v>1351</v>
      </c>
      <c r="C372" s="26" t="s">
        <v>1352</v>
      </c>
      <c r="D372" s="21" t="s">
        <v>1383</v>
      </c>
      <c r="E372" s="19" t="s">
        <v>2500</v>
      </c>
      <c r="F372" s="10" t="s">
        <v>2501</v>
      </c>
      <c r="G372" s="21" t="s">
        <v>861</v>
      </c>
      <c r="H372" s="21" t="s">
        <v>862</v>
      </c>
      <c r="I372" s="21" t="s">
        <v>24</v>
      </c>
      <c r="J372" s="21" t="s">
        <v>25</v>
      </c>
      <c r="K372" s="21" t="s">
        <v>46</v>
      </c>
      <c r="L372" s="10">
        <v>30</v>
      </c>
      <c r="M372" s="10">
        <v>30</v>
      </c>
      <c r="N372" s="21" t="s">
        <v>30</v>
      </c>
      <c r="O372" s="21" t="s">
        <v>30</v>
      </c>
      <c r="P372" s="21" t="s">
        <v>29</v>
      </c>
      <c r="Q372" s="21" t="s">
        <v>1359</v>
      </c>
      <c r="R372" s="21" t="s">
        <v>1360</v>
      </c>
      <c r="S372" s="10">
        <v>1</v>
      </c>
      <c r="T372" s="21" t="s">
        <v>32</v>
      </c>
      <c r="U372" s="21" t="s">
        <v>32</v>
      </c>
      <c r="V372" s="21" t="s">
        <v>32</v>
      </c>
      <c r="W372" s="21" t="s">
        <v>32</v>
      </c>
      <c r="X372" s="10"/>
      <c r="Y372" s="28">
        <f>IF(M372&lt;25,1,1+(M372-25)/M372)</f>
        <v>1.1666666666666667</v>
      </c>
      <c r="Z372" s="10"/>
      <c r="AA372" s="28"/>
      <c r="AB372" s="28"/>
      <c r="AC372" s="28">
        <f>6*Y372*3</f>
        <v>21</v>
      </c>
      <c r="AD372" s="10"/>
      <c r="AE372" s="50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9"/>
      <c r="BQ372" s="39"/>
      <c r="BR372" s="39"/>
      <c r="BS372" s="39"/>
      <c r="BT372" s="39"/>
      <c r="BU372" s="39"/>
      <c r="BV372" s="39"/>
      <c r="BW372" s="39"/>
      <c r="BX372" s="39"/>
      <c r="BY372" s="39"/>
      <c r="BZ372" s="39"/>
      <c r="CA372" s="39"/>
      <c r="CB372" s="39"/>
      <c r="CC372" s="39"/>
      <c r="CD372" s="39"/>
      <c r="CE372" s="39"/>
      <c r="CF372" s="39"/>
      <c r="CG372" s="39"/>
    </row>
    <row r="373" spans="1:85" s="18" customFormat="1" outlineLevel="1">
      <c r="A373" s="10"/>
      <c r="B373" s="21"/>
      <c r="C373" s="26"/>
      <c r="D373" s="21"/>
      <c r="E373" s="19"/>
      <c r="F373" s="10"/>
      <c r="G373" s="47" t="s">
        <v>2826</v>
      </c>
      <c r="H373" s="21"/>
      <c r="I373" s="21"/>
      <c r="J373" s="21"/>
      <c r="K373" s="21"/>
      <c r="L373" s="10"/>
      <c r="M373" s="10"/>
      <c r="N373" s="21"/>
      <c r="O373" s="21"/>
      <c r="P373" s="21"/>
      <c r="Q373" s="21"/>
      <c r="R373" s="21"/>
      <c r="S373" s="10"/>
      <c r="T373" s="21"/>
      <c r="U373" s="21"/>
      <c r="V373" s="21"/>
      <c r="W373" s="21"/>
      <c r="X373" s="10"/>
      <c r="Y373" s="28"/>
      <c r="Z373" s="10"/>
      <c r="AA373" s="28"/>
      <c r="AB373" s="28"/>
      <c r="AC373" s="28">
        <f>SUBTOTAL(9,AC363:AC372)</f>
        <v>307.30411568409346</v>
      </c>
      <c r="AD373" s="10"/>
      <c r="AE373" s="50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9"/>
      <c r="BQ373" s="39"/>
      <c r="BR373" s="39"/>
      <c r="BS373" s="39"/>
      <c r="BT373" s="39"/>
      <c r="BU373" s="39"/>
      <c r="BV373" s="39"/>
      <c r="BW373" s="39"/>
      <c r="BX373" s="39"/>
      <c r="BY373" s="39"/>
      <c r="BZ373" s="39"/>
      <c r="CA373" s="39"/>
      <c r="CB373" s="39"/>
      <c r="CC373" s="39"/>
      <c r="CD373" s="39"/>
      <c r="CE373" s="39"/>
      <c r="CF373" s="39"/>
      <c r="CG373" s="39"/>
    </row>
    <row r="374" spans="1:85" s="18" customFormat="1" outlineLevel="2">
      <c r="A374" s="10">
        <v>2014</v>
      </c>
      <c r="B374" s="21" t="s">
        <v>1470</v>
      </c>
      <c r="C374" s="26" t="s">
        <v>1471</v>
      </c>
      <c r="D374" s="21" t="s">
        <v>1417</v>
      </c>
      <c r="E374" s="19" t="s">
        <v>2276</v>
      </c>
      <c r="F374" s="10">
        <v>2</v>
      </c>
      <c r="G374" s="21" t="s">
        <v>79</v>
      </c>
      <c r="H374" s="21" t="s">
        <v>80</v>
      </c>
      <c r="I374" s="21" t="s">
        <v>24</v>
      </c>
      <c r="J374" s="21" t="s">
        <v>25</v>
      </c>
      <c r="K374" s="21" t="s">
        <v>81</v>
      </c>
      <c r="L374" s="10">
        <v>45</v>
      </c>
      <c r="M374" s="10">
        <v>15</v>
      </c>
      <c r="N374" s="21" t="s">
        <v>1437</v>
      </c>
      <c r="O374" s="21" t="s">
        <v>916</v>
      </c>
      <c r="P374" s="21" t="s">
        <v>29</v>
      </c>
      <c r="Q374" s="21" t="s">
        <v>1356</v>
      </c>
      <c r="R374" s="21" t="s">
        <v>1472</v>
      </c>
      <c r="S374" s="10">
        <v>1</v>
      </c>
      <c r="T374" s="10">
        <v>32</v>
      </c>
      <c r="U374" s="10">
        <v>32</v>
      </c>
      <c r="V374" s="21" t="s">
        <v>32</v>
      </c>
      <c r="W374" s="21" t="s">
        <v>32</v>
      </c>
      <c r="X374" s="10"/>
      <c r="Y374" s="28">
        <f>IF(M374&lt;25,1,1+(M374-25)/M374)</f>
        <v>1</v>
      </c>
      <c r="Z374" s="10">
        <v>1</v>
      </c>
      <c r="AA374" s="28">
        <f>U374*Y374*Z374</f>
        <v>32</v>
      </c>
      <c r="AB374" s="28"/>
      <c r="AC374" s="28">
        <f>AA374+AB374</f>
        <v>32</v>
      </c>
      <c r="AD374" s="10"/>
      <c r="AE374" s="50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9"/>
      <c r="BQ374" s="39"/>
      <c r="BR374" s="39"/>
      <c r="BS374" s="39"/>
      <c r="BT374" s="39"/>
      <c r="BU374" s="39"/>
      <c r="BV374" s="39"/>
      <c r="BW374" s="39"/>
      <c r="BX374" s="39"/>
      <c r="BY374" s="39"/>
      <c r="BZ374" s="39"/>
      <c r="CA374" s="39"/>
      <c r="CB374" s="39"/>
      <c r="CC374" s="39"/>
      <c r="CD374" s="39"/>
      <c r="CE374" s="39"/>
      <c r="CF374" s="39"/>
      <c r="CG374" s="39"/>
    </row>
    <row r="375" spans="1:85" s="18" customFormat="1" outlineLevel="2">
      <c r="A375" s="10">
        <v>2015</v>
      </c>
      <c r="B375" s="21" t="s">
        <v>71</v>
      </c>
      <c r="C375" s="26" t="s">
        <v>72</v>
      </c>
      <c r="D375" s="21" t="s">
        <v>1383</v>
      </c>
      <c r="E375" s="21" t="s">
        <v>2286</v>
      </c>
      <c r="F375" s="10">
        <v>3</v>
      </c>
      <c r="G375" s="21" t="s">
        <v>79</v>
      </c>
      <c r="H375" s="21" t="s">
        <v>80</v>
      </c>
      <c r="I375" s="21" t="s">
        <v>24</v>
      </c>
      <c r="J375" s="21" t="s">
        <v>25</v>
      </c>
      <c r="K375" s="21" t="s">
        <v>81</v>
      </c>
      <c r="L375" s="10">
        <v>47</v>
      </c>
      <c r="M375" s="10">
        <v>30</v>
      </c>
      <c r="N375" s="21" t="s">
        <v>75</v>
      </c>
      <c r="O375" s="21" t="s">
        <v>82</v>
      </c>
      <c r="P375" s="21" t="s">
        <v>29</v>
      </c>
      <c r="Q375" s="21" t="s">
        <v>83</v>
      </c>
      <c r="R375" s="21" t="s">
        <v>84</v>
      </c>
      <c r="S375" s="10">
        <v>1</v>
      </c>
      <c r="T375" s="10">
        <v>48</v>
      </c>
      <c r="U375" s="10">
        <v>48</v>
      </c>
      <c r="V375" s="21" t="s">
        <v>32</v>
      </c>
      <c r="W375" s="21" t="s">
        <v>32</v>
      </c>
      <c r="X375" s="10"/>
      <c r="Y375" s="28">
        <f>IF(M375&lt;25,1,1+(M375-25)/M375)</f>
        <v>1.1666666666666667</v>
      </c>
      <c r="Z375" s="10">
        <v>1</v>
      </c>
      <c r="AA375" s="28">
        <f>U375*Y375*Z375</f>
        <v>56</v>
      </c>
      <c r="AB375" s="28"/>
      <c r="AC375" s="28">
        <f>AA375+AB375</f>
        <v>56</v>
      </c>
      <c r="AD375" s="10"/>
      <c r="AE375" s="50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9"/>
      <c r="BQ375" s="39"/>
      <c r="BR375" s="39"/>
      <c r="BS375" s="39"/>
      <c r="BT375" s="39"/>
      <c r="BU375" s="39"/>
      <c r="BV375" s="39"/>
      <c r="BW375" s="39"/>
      <c r="BX375" s="39"/>
      <c r="BY375" s="39"/>
      <c r="BZ375" s="39"/>
      <c r="CA375" s="39"/>
      <c r="CB375" s="39"/>
      <c r="CC375" s="39"/>
      <c r="CD375" s="39"/>
      <c r="CE375" s="39"/>
      <c r="CF375" s="39"/>
      <c r="CG375" s="39"/>
    </row>
    <row r="376" spans="1:85" s="18" customFormat="1" outlineLevel="2">
      <c r="A376" s="10">
        <v>2014</v>
      </c>
      <c r="B376" s="21" t="s">
        <v>1906</v>
      </c>
      <c r="C376" s="26" t="s">
        <v>1907</v>
      </c>
      <c r="D376" s="21" t="s">
        <v>1417</v>
      </c>
      <c r="E376" s="21" t="s">
        <v>2293</v>
      </c>
      <c r="F376" s="10">
        <v>3</v>
      </c>
      <c r="G376" s="21" t="s">
        <v>79</v>
      </c>
      <c r="H376" s="21" t="s">
        <v>80</v>
      </c>
      <c r="I376" s="21" t="s">
        <v>24</v>
      </c>
      <c r="J376" s="21" t="s">
        <v>25</v>
      </c>
      <c r="K376" s="21" t="s">
        <v>81</v>
      </c>
      <c r="L376" s="10">
        <v>45</v>
      </c>
      <c r="M376" s="10">
        <v>46</v>
      </c>
      <c r="N376" s="21" t="s">
        <v>1429</v>
      </c>
      <c r="O376" s="21" t="s">
        <v>483</v>
      </c>
      <c r="P376" s="21" t="s">
        <v>29</v>
      </c>
      <c r="Q376" s="21" t="s">
        <v>1356</v>
      </c>
      <c r="R376" s="21" t="s">
        <v>1908</v>
      </c>
      <c r="S376" s="10">
        <v>1</v>
      </c>
      <c r="T376" s="10">
        <v>48</v>
      </c>
      <c r="U376" s="10">
        <v>40</v>
      </c>
      <c r="V376" s="10">
        <v>8</v>
      </c>
      <c r="W376" s="21" t="s">
        <v>32</v>
      </c>
      <c r="X376" s="10">
        <v>1</v>
      </c>
      <c r="Y376" s="28">
        <f>IF(M376&lt;25,1,1+(M376-25)/M376)</f>
        <v>1.4565217391304348</v>
      </c>
      <c r="Z376" s="10">
        <v>1</v>
      </c>
      <c r="AA376" s="28">
        <f>U376*Y376*Z376</f>
        <v>58.260869565217391</v>
      </c>
      <c r="AB376" s="28">
        <f>X376*V376*Y376</f>
        <v>11.652173913043478</v>
      </c>
      <c r="AC376" s="28">
        <f>AA376+AB376</f>
        <v>69.913043478260875</v>
      </c>
      <c r="AD376" s="10"/>
      <c r="AE376" s="50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9"/>
      <c r="BQ376" s="39"/>
      <c r="BR376" s="39"/>
      <c r="BS376" s="39"/>
      <c r="BT376" s="39"/>
      <c r="BU376" s="39"/>
      <c r="BV376" s="39"/>
      <c r="BW376" s="39"/>
      <c r="BX376" s="39"/>
      <c r="BY376" s="39"/>
      <c r="BZ376" s="39"/>
      <c r="CA376" s="39"/>
      <c r="CB376" s="39"/>
      <c r="CC376" s="39"/>
      <c r="CD376" s="39"/>
      <c r="CE376" s="39"/>
      <c r="CF376" s="39"/>
      <c r="CG376" s="39"/>
    </row>
    <row r="377" spans="1:85" s="18" customFormat="1" outlineLevel="2">
      <c r="A377" s="21"/>
      <c r="B377" s="21"/>
      <c r="C377" s="21" t="s">
        <v>2622</v>
      </c>
      <c r="D377" s="21" t="s">
        <v>2594</v>
      </c>
      <c r="E377" s="21" t="s">
        <v>2595</v>
      </c>
      <c r="F377" s="21"/>
      <c r="G377" s="21" t="s">
        <v>79</v>
      </c>
      <c r="H377" s="21" t="s">
        <v>2624</v>
      </c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 t="s">
        <v>30</v>
      </c>
      <c r="AC377" s="21" t="s">
        <v>2602</v>
      </c>
      <c r="AD377" s="21" t="s">
        <v>2597</v>
      </c>
      <c r="AE377" s="50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9"/>
      <c r="BQ377" s="39"/>
      <c r="BR377" s="39"/>
      <c r="BS377" s="39"/>
      <c r="BT377" s="39"/>
      <c r="BU377" s="39"/>
      <c r="BV377" s="39"/>
      <c r="BW377" s="39"/>
      <c r="BX377" s="39"/>
      <c r="BY377" s="39"/>
      <c r="BZ377" s="39"/>
      <c r="CA377" s="39"/>
      <c r="CB377" s="39"/>
      <c r="CC377" s="39"/>
      <c r="CD377" s="39"/>
      <c r="CE377" s="39"/>
      <c r="CF377" s="39"/>
      <c r="CG377" s="39"/>
    </row>
    <row r="378" spans="1:85" s="18" customFormat="1" outlineLevel="2">
      <c r="A378" s="10"/>
      <c r="B378" s="10"/>
      <c r="C378" s="25"/>
      <c r="D378" s="10"/>
      <c r="E378" s="27" t="s">
        <v>2329</v>
      </c>
      <c r="F378" s="10"/>
      <c r="G378" s="21" t="s">
        <v>79</v>
      </c>
      <c r="H378" s="29" t="s">
        <v>80</v>
      </c>
      <c r="I378" s="10"/>
      <c r="J378" s="10"/>
      <c r="K378" s="10"/>
      <c r="L378" s="10"/>
      <c r="M378" s="29">
        <v>5</v>
      </c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28"/>
      <c r="Z378" s="10"/>
      <c r="AA378" s="28"/>
      <c r="AB378" s="28"/>
      <c r="AC378" s="28">
        <f>M378*14</f>
        <v>70</v>
      </c>
      <c r="AD378" s="10"/>
      <c r="AE378" s="50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9"/>
      <c r="BQ378" s="39"/>
      <c r="BR378" s="39"/>
      <c r="BS378" s="39"/>
      <c r="BT378" s="39"/>
      <c r="BU378" s="39"/>
      <c r="BV378" s="39"/>
      <c r="BW378" s="39"/>
      <c r="BX378" s="39"/>
      <c r="BY378" s="39"/>
      <c r="BZ378" s="39"/>
      <c r="CA378" s="39"/>
      <c r="CB378" s="39"/>
      <c r="CC378" s="39"/>
      <c r="CD378" s="39"/>
      <c r="CE378" s="39"/>
      <c r="CF378" s="39"/>
      <c r="CG378" s="39"/>
    </row>
    <row r="379" spans="1:85" s="18" customFormat="1" outlineLevel="1">
      <c r="A379" s="10"/>
      <c r="B379" s="10"/>
      <c r="C379" s="25"/>
      <c r="D379" s="10"/>
      <c r="E379" s="27"/>
      <c r="F379" s="10"/>
      <c r="G379" s="47" t="s">
        <v>2827</v>
      </c>
      <c r="H379" s="29"/>
      <c r="I379" s="10"/>
      <c r="J379" s="10"/>
      <c r="K379" s="10"/>
      <c r="L379" s="10"/>
      <c r="M379" s="29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28"/>
      <c r="Z379" s="10"/>
      <c r="AA379" s="28"/>
      <c r="AB379" s="28"/>
      <c r="AC379" s="28">
        <f>SUBTOTAL(9,AC374:AC378)</f>
        <v>227.91304347826087</v>
      </c>
      <c r="AD379" s="10"/>
      <c r="AE379" s="50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9"/>
      <c r="BQ379" s="39"/>
      <c r="BR379" s="39"/>
      <c r="BS379" s="39"/>
      <c r="BT379" s="39"/>
      <c r="BU379" s="39"/>
      <c r="BV379" s="39"/>
      <c r="BW379" s="39"/>
      <c r="BX379" s="39"/>
      <c r="BY379" s="39"/>
      <c r="BZ379" s="39"/>
      <c r="CA379" s="39"/>
      <c r="CB379" s="39"/>
      <c r="CC379" s="39"/>
      <c r="CD379" s="39"/>
      <c r="CE379" s="39"/>
      <c r="CF379" s="39"/>
      <c r="CG379" s="39"/>
    </row>
    <row r="380" spans="1:85" s="18" customFormat="1" outlineLevel="2">
      <c r="A380" s="10"/>
      <c r="B380" s="10"/>
      <c r="C380" s="25"/>
      <c r="D380" s="10"/>
      <c r="E380" s="27" t="s">
        <v>2329</v>
      </c>
      <c r="F380" s="10"/>
      <c r="G380" s="21" t="s">
        <v>2533</v>
      </c>
      <c r="H380" s="29" t="s">
        <v>2319</v>
      </c>
      <c r="I380" s="10"/>
      <c r="J380" s="10"/>
      <c r="K380" s="10"/>
      <c r="L380" s="10"/>
      <c r="M380" s="29">
        <v>1</v>
      </c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28"/>
      <c r="Z380" s="10"/>
      <c r="AA380" s="28"/>
      <c r="AB380" s="28"/>
      <c r="AC380" s="28">
        <f>M380*14</f>
        <v>14</v>
      </c>
      <c r="AD380" s="10"/>
      <c r="AE380" s="50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9"/>
      <c r="BQ380" s="39"/>
      <c r="BR380" s="39"/>
      <c r="BS380" s="39"/>
      <c r="BT380" s="39"/>
      <c r="BU380" s="39"/>
      <c r="BV380" s="39"/>
      <c r="BW380" s="39"/>
      <c r="BX380" s="39"/>
      <c r="BY380" s="39"/>
      <c r="BZ380" s="39"/>
      <c r="CA380" s="39"/>
      <c r="CB380" s="39"/>
      <c r="CC380" s="39"/>
      <c r="CD380" s="39"/>
      <c r="CE380" s="39"/>
      <c r="CF380" s="39"/>
      <c r="CG380" s="39"/>
    </row>
    <row r="381" spans="1:85" s="18" customFormat="1" outlineLevel="1">
      <c r="A381" s="10"/>
      <c r="B381" s="10"/>
      <c r="C381" s="25"/>
      <c r="D381" s="10"/>
      <c r="E381" s="27"/>
      <c r="F381" s="10"/>
      <c r="G381" s="47" t="s">
        <v>2828</v>
      </c>
      <c r="H381" s="29"/>
      <c r="I381" s="10"/>
      <c r="J381" s="10"/>
      <c r="K381" s="10"/>
      <c r="L381" s="10"/>
      <c r="M381" s="29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28"/>
      <c r="Z381" s="10"/>
      <c r="AA381" s="28"/>
      <c r="AB381" s="28"/>
      <c r="AC381" s="28">
        <f>SUBTOTAL(9,AC380:AC380)</f>
        <v>14</v>
      </c>
      <c r="AD381" s="10"/>
      <c r="AE381" s="50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9"/>
      <c r="BQ381" s="39"/>
      <c r="BR381" s="39"/>
      <c r="BS381" s="39"/>
      <c r="BT381" s="39"/>
      <c r="BU381" s="39"/>
      <c r="BV381" s="39"/>
      <c r="BW381" s="39"/>
      <c r="BX381" s="39"/>
      <c r="BY381" s="39"/>
      <c r="BZ381" s="39"/>
      <c r="CA381" s="39"/>
      <c r="CB381" s="39"/>
      <c r="CC381" s="39"/>
      <c r="CD381" s="39"/>
      <c r="CE381" s="39"/>
      <c r="CF381" s="39"/>
      <c r="CG381" s="39"/>
    </row>
    <row r="382" spans="1:85" s="18" customFormat="1" outlineLevel="2">
      <c r="A382" s="10">
        <v>2016</v>
      </c>
      <c r="B382" s="21" t="s">
        <v>592</v>
      </c>
      <c r="C382" s="26" t="s">
        <v>593</v>
      </c>
      <c r="D382" s="21" t="s">
        <v>1383</v>
      </c>
      <c r="E382" s="21" t="s">
        <v>2286</v>
      </c>
      <c r="F382" s="10">
        <v>4</v>
      </c>
      <c r="G382" s="21" t="s">
        <v>608</v>
      </c>
      <c r="H382" s="21" t="s">
        <v>609</v>
      </c>
      <c r="I382" s="21" t="s">
        <v>24</v>
      </c>
      <c r="J382" s="21" t="s">
        <v>25</v>
      </c>
      <c r="K382" s="21" t="s">
        <v>46</v>
      </c>
      <c r="L382" s="10">
        <v>100</v>
      </c>
      <c r="M382" s="10">
        <v>80</v>
      </c>
      <c r="N382" s="21" t="s">
        <v>150</v>
      </c>
      <c r="O382" s="21" t="s">
        <v>610</v>
      </c>
      <c r="P382" s="21" t="s">
        <v>29</v>
      </c>
      <c r="Q382" s="21" t="s">
        <v>611</v>
      </c>
      <c r="R382" s="21" t="s">
        <v>613</v>
      </c>
      <c r="S382" s="10">
        <v>1</v>
      </c>
      <c r="T382" s="10">
        <v>64</v>
      </c>
      <c r="U382" s="10">
        <v>64</v>
      </c>
      <c r="V382" s="21" t="s">
        <v>32</v>
      </c>
      <c r="W382" s="21" t="s">
        <v>32</v>
      </c>
      <c r="X382" s="10"/>
      <c r="Y382" s="28">
        <f>IF(M382&lt;25,1,1+(M382-25)/M382)</f>
        <v>1.6875</v>
      </c>
      <c r="Z382" s="10">
        <v>1</v>
      </c>
      <c r="AA382" s="28">
        <f>U382*Y382*Z382</f>
        <v>108</v>
      </c>
      <c r="AB382" s="28"/>
      <c r="AC382" s="28">
        <f>AA382+AB382</f>
        <v>108</v>
      </c>
      <c r="AD382" s="10"/>
      <c r="AE382" s="50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9"/>
      <c r="BQ382" s="39"/>
      <c r="BR382" s="39"/>
      <c r="BS382" s="39"/>
      <c r="BT382" s="39"/>
      <c r="BU382" s="39"/>
      <c r="BV382" s="39"/>
      <c r="BW382" s="39"/>
      <c r="BX382" s="39"/>
      <c r="BY382" s="39"/>
      <c r="BZ382" s="39"/>
      <c r="CA382" s="39"/>
      <c r="CB382" s="39"/>
      <c r="CC382" s="39"/>
      <c r="CD382" s="39"/>
      <c r="CE382" s="39"/>
      <c r="CF382" s="39"/>
      <c r="CG382" s="39"/>
    </row>
    <row r="383" spans="1:85" s="18" customFormat="1" outlineLevel="2">
      <c r="A383" s="10">
        <v>2016</v>
      </c>
      <c r="B383" s="21" t="s">
        <v>592</v>
      </c>
      <c r="C383" s="26" t="s">
        <v>593</v>
      </c>
      <c r="D383" s="21" t="s">
        <v>1383</v>
      </c>
      <c r="E383" s="21" t="s">
        <v>2286</v>
      </c>
      <c r="F383" s="10">
        <v>4</v>
      </c>
      <c r="G383" s="21" t="s">
        <v>608</v>
      </c>
      <c r="H383" s="21" t="s">
        <v>609</v>
      </c>
      <c r="I383" s="21" t="s">
        <v>24</v>
      </c>
      <c r="J383" s="21" t="s">
        <v>25</v>
      </c>
      <c r="K383" s="21" t="s">
        <v>46</v>
      </c>
      <c r="L383" s="10">
        <v>100</v>
      </c>
      <c r="M383" s="10">
        <v>93</v>
      </c>
      <c r="N383" s="21" t="s">
        <v>600</v>
      </c>
      <c r="O383" s="21" t="s">
        <v>610</v>
      </c>
      <c r="P383" s="21" t="s">
        <v>29</v>
      </c>
      <c r="Q383" s="21" t="s">
        <v>611</v>
      </c>
      <c r="R383" s="21" t="s">
        <v>612</v>
      </c>
      <c r="S383" s="10">
        <v>1</v>
      </c>
      <c r="T383" s="10">
        <v>64</v>
      </c>
      <c r="U383" s="10">
        <v>64</v>
      </c>
      <c r="V383" s="21" t="s">
        <v>32</v>
      </c>
      <c r="W383" s="21" t="s">
        <v>32</v>
      </c>
      <c r="X383" s="10"/>
      <c r="Y383" s="28">
        <f>IF(M383&lt;25,1,1+(M383-25)/M383)</f>
        <v>1.7311827956989247</v>
      </c>
      <c r="Z383" s="10">
        <v>1</v>
      </c>
      <c r="AA383" s="28">
        <f>U383*Y383*Z383</f>
        <v>110.79569892473118</v>
      </c>
      <c r="AB383" s="28"/>
      <c r="AC383" s="28">
        <f>AA383+AB383</f>
        <v>110.79569892473118</v>
      </c>
      <c r="AD383" s="10"/>
      <c r="AE383" s="50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9"/>
      <c r="BQ383" s="39"/>
      <c r="BR383" s="39"/>
      <c r="BS383" s="39"/>
      <c r="BT383" s="39"/>
      <c r="BU383" s="39"/>
      <c r="BV383" s="39"/>
      <c r="BW383" s="39"/>
      <c r="BX383" s="39"/>
      <c r="BY383" s="39"/>
      <c r="BZ383" s="39"/>
      <c r="CA383" s="39"/>
      <c r="CB383" s="39"/>
      <c r="CC383" s="39"/>
      <c r="CD383" s="39"/>
      <c r="CE383" s="39"/>
      <c r="CF383" s="39"/>
      <c r="CG383" s="39"/>
    </row>
    <row r="384" spans="1:85" s="18" customFormat="1" outlineLevel="2">
      <c r="A384" s="10">
        <v>2015</v>
      </c>
      <c r="B384" s="21" t="s">
        <v>2007</v>
      </c>
      <c r="C384" s="26" t="s">
        <v>927</v>
      </c>
      <c r="D384" s="21" t="s">
        <v>1417</v>
      </c>
      <c r="E384" s="21" t="s">
        <v>2286</v>
      </c>
      <c r="F384" s="10">
        <v>3</v>
      </c>
      <c r="G384" s="21" t="s">
        <v>608</v>
      </c>
      <c r="H384" s="21" t="s">
        <v>609</v>
      </c>
      <c r="I384" s="21" t="s">
        <v>24</v>
      </c>
      <c r="J384" s="21" t="s">
        <v>25</v>
      </c>
      <c r="K384" s="21" t="s">
        <v>46</v>
      </c>
      <c r="L384" s="10">
        <v>53</v>
      </c>
      <c r="M384" s="10">
        <v>56</v>
      </c>
      <c r="N384" s="21" t="s">
        <v>1543</v>
      </c>
      <c r="O384" s="21" t="s">
        <v>2008</v>
      </c>
      <c r="P384" s="21" t="s">
        <v>29</v>
      </c>
      <c r="Q384" s="21" t="s">
        <v>1947</v>
      </c>
      <c r="R384" s="21" t="s">
        <v>2009</v>
      </c>
      <c r="S384" s="10">
        <v>1</v>
      </c>
      <c r="T384" s="10">
        <v>48</v>
      </c>
      <c r="U384" s="10">
        <v>48</v>
      </c>
      <c r="V384" s="21" t="s">
        <v>32</v>
      </c>
      <c r="W384" s="21" t="s">
        <v>32</v>
      </c>
      <c r="X384" s="10"/>
      <c r="Y384" s="28">
        <f>IF(M384&lt;25,1,1+(M384-25)/M384)</f>
        <v>1.5535714285714286</v>
      </c>
      <c r="Z384" s="10">
        <v>1</v>
      </c>
      <c r="AA384" s="28">
        <f>U384*Y384*Z384</f>
        <v>74.571428571428569</v>
      </c>
      <c r="AB384" s="28"/>
      <c r="AC384" s="28">
        <f>AA384+AB384</f>
        <v>74.571428571428569</v>
      </c>
      <c r="AD384" s="10"/>
      <c r="AE384" s="50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9"/>
      <c r="BQ384" s="39"/>
      <c r="BR384" s="39"/>
      <c r="BS384" s="39"/>
      <c r="BT384" s="39"/>
      <c r="BU384" s="39"/>
      <c r="BV384" s="39"/>
      <c r="BW384" s="39"/>
      <c r="BX384" s="39"/>
      <c r="BY384" s="39"/>
      <c r="BZ384" s="39"/>
      <c r="CA384" s="39"/>
      <c r="CB384" s="39"/>
      <c r="CC384" s="39"/>
      <c r="CD384" s="39"/>
      <c r="CE384" s="39"/>
      <c r="CF384" s="39"/>
      <c r="CG384" s="39"/>
    </row>
    <row r="385" spans="1:85" s="18" customFormat="1" outlineLevel="2">
      <c r="A385" s="10">
        <v>2015</v>
      </c>
      <c r="B385" s="21" t="s">
        <v>2007</v>
      </c>
      <c r="C385" s="26" t="s">
        <v>927</v>
      </c>
      <c r="D385" s="21" t="s">
        <v>1417</v>
      </c>
      <c r="E385" s="21" t="s">
        <v>2286</v>
      </c>
      <c r="F385" s="10">
        <v>3</v>
      </c>
      <c r="G385" s="21" t="s">
        <v>608</v>
      </c>
      <c r="H385" s="21" t="s">
        <v>609</v>
      </c>
      <c r="I385" s="21" t="s">
        <v>24</v>
      </c>
      <c r="J385" s="21" t="s">
        <v>25</v>
      </c>
      <c r="K385" s="21" t="s">
        <v>46</v>
      </c>
      <c r="L385" s="10">
        <v>270</v>
      </c>
      <c r="M385" s="10">
        <v>90</v>
      </c>
      <c r="N385" s="21" t="s">
        <v>1429</v>
      </c>
      <c r="O385" s="21" t="s">
        <v>2008</v>
      </c>
      <c r="P385" s="21" t="s">
        <v>29</v>
      </c>
      <c r="Q385" s="21" t="s">
        <v>1858</v>
      </c>
      <c r="R385" s="21" t="s">
        <v>2222</v>
      </c>
      <c r="S385" s="10">
        <v>1</v>
      </c>
      <c r="T385" s="10">
        <v>48</v>
      </c>
      <c r="U385" s="10">
        <v>48</v>
      </c>
      <c r="V385" s="21" t="s">
        <v>32</v>
      </c>
      <c r="W385" s="21" t="s">
        <v>32</v>
      </c>
      <c r="X385" s="10"/>
      <c r="Y385" s="28">
        <f>IF(M385&lt;25,1,1+(M385-25)/M385)</f>
        <v>1.7222222222222223</v>
      </c>
      <c r="Z385" s="10">
        <v>1</v>
      </c>
      <c r="AA385" s="28">
        <f>U385*Y385*Z385</f>
        <v>82.666666666666671</v>
      </c>
      <c r="AB385" s="28"/>
      <c r="AC385" s="28">
        <f>AA385+AB385</f>
        <v>82.666666666666671</v>
      </c>
      <c r="AD385" s="10"/>
      <c r="AE385" s="50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9"/>
      <c r="BQ385" s="39"/>
      <c r="BR385" s="39"/>
      <c r="BS385" s="39"/>
      <c r="BT385" s="39"/>
      <c r="BU385" s="39"/>
      <c r="BV385" s="39"/>
      <c r="BW385" s="39"/>
      <c r="BX385" s="39"/>
      <c r="BY385" s="39"/>
      <c r="BZ385" s="39"/>
      <c r="CA385" s="39"/>
      <c r="CB385" s="39"/>
      <c r="CC385" s="39"/>
      <c r="CD385" s="39"/>
      <c r="CE385" s="39"/>
      <c r="CF385" s="39"/>
      <c r="CG385" s="39"/>
    </row>
    <row r="386" spans="1:85" s="18" customFormat="1" outlineLevel="2">
      <c r="A386" s="10"/>
      <c r="B386" s="10"/>
      <c r="C386" s="25"/>
      <c r="D386" s="10"/>
      <c r="E386" s="27" t="s">
        <v>2329</v>
      </c>
      <c r="F386" s="10"/>
      <c r="G386" s="21" t="s">
        <v>608</v>
      </c>
      <c r="H386" s="29" t="s">
        <v>609</v>
      </c>
      <c r="I386" s="10"/>
      <c r="J386" s="10"/>
      <c r="K386" s="10"/>
      <c r="L386" s="10"/>
      <c r="M386" s="29">
        <v>5</v>
      </c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28"/>
      <c r="Z386" s="10"/>
      <c r="AA386" s="28"/>
      <c r="AB386" s="28"/>
      <c r="AC386" s="28">
        <f>M386*14</f>
        <v>70</v>
      </c>
      <c r="AD386" s="10"/>
      <c r="AE386" s="50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9"/>
      <c r="BQ386" s="39"/>
      <c r="BR386" s="39"/>
      <c r="BS386" s="39"/>
      <c r="BT386" s="39"/>
      <c r="BU386" s="39"/>
      <c r="BV386" s="39"/>
      <c r="BW386" s="39"/>
      <c r="BX386" s="39"/>
      <c r="BY386" s="39"/>
      <c r="BZ386" s="39"/>
      <c r="CA386" s="39"/>
      <c r="CB386" s="39"/>
      <c r="CC386" s="39"/>
      <c r="CD386" s="39"/>
      <c r="CE386" s="39"/>
      <c r="CF386" s="39"/>
      <c r="CG386" s="39"/>
    </row>
    <row r="387" spans="1:85" s="18" customFormat="1" outlineLevel="1">
      <c r="A387" s="10"/>
      <c r="B387" s="10"/>
      <c r="C387" s="25"/>
      <c r="D387" s="10"/>
      <c r="E387" s="27"/>
      <c r="F387" s="10"/>
      <c r="G387" s="47" t="s">
        <v>2829</v>
      </c>
      <c r="H387" s="29"/>
      <c r="I387" s="10"/>
      <c r="J387" s="10"/>
      <c r="K387" s="10"/>
      <c r="L387" s="10"/>
      <c r="M387" s="29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28"/>
      <c r="Z387" s="10"/>
      <c r="AA387" s="28"/>
      <c r="AB387" s="28"/>
      <c r="AC387" s="28">
        <f>SUBTOTAL(9,AC382:AC386)</f>
        <v>446.03379416282644</v>
      </c>
      <c r="AD387" s="10"/>
      <c r="AE387" s="50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9"/>
      <c r="BQ387" s="39"/>
      <c r="BR387" s="39"/>
      <c r="BS387" s="39"/>
      <c r="BT387" s="39"/>
      <c r="BU387" s="39"/>
      <c r="BV387" s="39"/>
      <c r="BW387" s="39"/>
      <c r="BX387" s="39"/>
      <c r="BY387" s="39"/>
      <c r="BZ387" s="39"/>
      <c r="CA387" s="39"/>
      <c r="CB387" s="39"/>
      <c r="CC387" s="39"/>
      <c r="CD387" s="39"/>
      <c r="CE387" s="39"/>
      <c r="CF387" s="39"/>
      <c r="CG387" s="39"/>
    </row>
    <row r="388" spans="1:85" s="18" customFormat="1" outlineLevel="2">
      <c r="A388" s="10">
        <v>2014</v>
      </c>
      <c r="B388" s="21" t="s">
        <v>1762</v>
      </c>
      <c r="C388" s="26" t="s">
        <v>1763</v>
      </c>
      <c r="D388" s="21" t="s">
        <v>1417</v>
      </c>
      <c r="E388" s="21" t="s">
        <v>2286</v>
      </c>
      <c r="F388" s="10">
        <v>3</v>
      </c>
      <c r="G388" s="21" t="s">
        <v>701</v>
      </c>
      <c r="H388" s="21" t="s">
        <v>702</v>
      </c>
      <c r="I388" s="21" t="s">
        <v>42</v>
      </c>
      <c r="J388" s="21" t="s">
        <v>25</v>
      </c>
      <c r="K388" s="21" t="s">
        <v>46</v>
      </c>
      <c r="L388" s="10">
        <v>40</v>
      </c>
      <c r="M388" s="10">
        <v>35</v>
      </c>
      <c r="N388" s="21" t="s">
        <v>1543</v>
      </c>
      <c r="O388" s="21" t="s">
        <v>752</v>
      </c>
      <c r="P388" s="21" t="s">
        <v>29</v>
      </c>
      <c r="Q388" s="21" t="s">
        <v>1353</v>
      </c>
      <c r="R388" s="21" t="s">
        <v>1764</v>
      </c>
      <c r="S388" s="10">
        <v>1</v>
      </c>
      <c r="T388" s="10">
        <v>48</v>
      </c>
      <c r="U388" s="10">
        <v>48</v>
      </c>
      <c r="V388" s="21" t="s">
        <v>32</v>
      </c>
      <c r="W388" s="21" t="s">
        <v>32</v>
      </c>
      <c r="X388" s="10"/>
      <c r="Y388" s="28">
        <f>IF(M388&lt;25,1,1+(M388-25)/M388)</f>
        <v>1.2857142857142856</v>
      </c>
      <c r="Z388" s="10">
        <v>1</v>
      </c>
      <c r="AA388" s="28">
        <f>U388*Y388*Z388</f>
        <v>61.714285714285708</v>
      </c>
      <c r="AB388" s="28"/>
      <c r="AC388" s="28">
        <f>AA388+AB388</f>
        <v>61.714285714285708</v>
      </c>
      <c r="AD388" s="10"/>
      <c r="AE388" s="50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9"/>
      <c r="BQ388" s="39"/>
      <c r="BR388" s="39"/>
      <c r="BS388" s="39"/>
      <c r="BT388" s="39"/>
      <c r="BU388" s="39"/>
      <c r="BV388" s="39"/>
      <c r="BW388" s="39"/>
      <c r="BX388" s="39"/>
      <c r="BY388" s="39"/>
      <c r="BZ388" s="39"/>
      <c r="CA388" s="39"/>
      <c r="CB388" s="39"/>
      <c r="CC388" s="39"/>
      <c r="CD388" s="39"/>
      <c r="CE388" s="39"/>
      <c r="CF388" s="39"/>
      <c r="CG388" s="39"/>
    </row>
    <row r="389" spans="1:85" s="18" customFormat="1" outlineLevel="2">
      <c r="A389" s="10">
        <v>2016</v>
      </c>
      <c r="B389" s="21" t="s">
        <v>695</v>
      </c>
      <c r="C389" s="26" t="s">
        <v>696</v>
      </c>
      <c r="D389" s="21" t="s">
        <v>1383</v>
      </c>
      <c r="E389" s="21" t="s">
        <v>2286</v>
      </c>
      <c r="F389" s="10">
        <v>4</v>
      </c>
      <c r="G389" s="21" t="s">
        <v>701</v>
      </c>
      <c r="H389" s="21" t="s">
        <v>702</v>
      </c>
      <c r="I389" s="21" t="s">
        <v>42</v>
      </c>
      <c r="J389" s="21" t="s">
        <v>25</v>
      </c>
      <c r="K389" s="21" t="s">
        <v>46</v>
      </c>
      <c r="L389" s="10">
        <v>66</v>
      </c>
      <c r="M389" s="10">
        <v>106</v>
      </c>
      <c r="N389" s="21" t="s">
        <v>150</v>
      </c>
      <c r="O389" s="21" t="s">
        <v>703</v>
      </c>
      <c r="P389" s="21" t="s">
        <v>29</v>
      </c>
      <c r="Q389" s="21" t="s">
        <v>704</v>
      </c>
      <c r="R389" s="21" t="s">
        <v>705</v>
      </c>
      <c r="S389" s="10">
        <v>1</v>
      </c>
      <c r="T389" s="10">
        <v>64</v>
      </c>
      <c r="U389" s="10">
        <v>64</v>
      </c>
      <c r="V389" s="21" t="s">
        <v>32</v>
      </c>
      <c r="W389" s="21" t="s">
        <v>32</v>
      </c>
      <c r="X389" s="10"/>
      <c r="Y389" s="28">
        <f>IF(M389&lt;25,1,1+(M389-25)/M389)</f>
        <v>1.7641509433962264</v>
      </c>
      <c r="Z389" s="10">
        <v>1</v>
      </c>
      <c r="AA389" s="28">
        <f>U389*Y389*Z389</f>
        <v>112.90566037735849</v>
      </c>
      <c r="AB389" s="28"/>
      <c r="AC389" s="28">
        <f>AA389+AB389</f>
        <v>112.90566037735849</v>
      </c>
      <c r="AD389" s="10"/>
      <c r="AE389" s="50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9"/>
      <c r="BQ389" s="39"/>
      <c r="BR389" s="39"/>
      <c r="BS389" s="39"/>
      <c r="BT389" s="39"/>
      <c r="BU389" s="39"/>
      <c r="BV389" s="39"/>
      <c r="BW389" s="39"/>
      <c r="BX389" s="39"/>
      <c r="BY389" s="39"/>
      <c r="BZ389" s="39"/>
      <c r="CA389" s="39"/>
      <c r="CB389" s="39"/>
      <c r="CC389" s="39"/>
      <c r="CD389" s="39"/>
      <c r="CE389" s="39"/>
      <c r="CF389" s="39"/>
      <c r="CG389" s="39"/>
    </row>
    <row r="390" spans="1:85" s="18" customFormat="1" outlineLevel="2">
      <c r="A390" s="10">
        <v>2016</v>
      </c>
      <c r="B390" s="21" t="s">
        <v>695</v>
      </c>
      <c r="C390" s="26" t="s">
        <v>696</v>
      </c>
      <c r="D390" s="21" t="s">
        <v>1383</v>
      </c>
      <c r="E390" s="21" t="s">
        <v>2286</v>
      </c>
      <c r="F390" s="10">
        <v>4</v>
      </c>
      <c r="G390" s="21" t="s">
        <v>701</v>
      </c>
      <c r="H390" s="21" t="s">
        <v>702</v>
      </c>
      <c r="I390" s="21" t="s">
        <v>42</v>
      </c>
      <c r="J390" s="21" t="s">
        <v>25</v>
      </c>
      <c r="K390" s="21" t="s">
        <v>46</v>
      </c>
      <c r="L390" s="10">
        <v>57</v>
      </c>
      <c r="M390" s="10">
        <v>114</v>
      </c>
      <c r="N390" s="21" t="s">
        <v>600</v>
      </c>
      <c r="O390" s="21" t="s">
        <v>703</v>
      </c>
      <c r="P390" s="21" t="s">
        <v>29</v>
      </c>
      <c r="Q390" s="21" t="s">
        <v>706</v>
      </c>
      <c r="R390" s="21" t="s">
        <v>707</v>
      </c>
      <c r="S390" s="10">
        <v>1</v>
      </c>
      <c r="T390" s="10">
        <v>64</v>
      </c>
      <c r="U390" s="10">
        <v>64</v>
      </c>
      <c r="V390" s="21" t="s">
        <v>32</v>
      </c>
      <c r="W390" s="21" t="s">
        <v>32</v>
      </c>
      <c r="X390" s="10"/>
      <c r="Y390" s="28">
        <f>IF(M390&lt;25,1,1+(M390-25)/M390)</f>
        <v>1.7807017543859649</v>
      </c>
      <c r="Z390" s="10">
        <v>1</v>
      </c>
      <c r="AA390" s="28">
        <f>U390*Y390*Z390</f>
        <v>113.96491228070175</v>
      </c>
      <c r="AB390" s="28"/>
      <c r="AC390" s="28">
        <f>AA390+AB390</f>
        <v>113.96491228070175</v>
      </c>
      <c r="AD390" s="10"/>
      <c r="AE390" s="50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9"/>
      <c r="BQ390" s="39"/>
      <c r="BR390" s="39"/>
      <c r="BS390" s="39"/>
      <c r="BT390" s="39"/>
      <c r="BU390" s="39"/>
      <c r="BV390" s="39"/>
      <c r="BW390" s="39"/>
      <c r="BX390" s="39"/>
      <c r="BY390" s="39"/>
      <c r="BZ390" s="39"/>
      <c r="CA390" s="39"/>
      <c r="CB390" s="39"/>
      <c r="CC390" s="39"/>
      <c r="CD390" s="39"/>
      <c r="CE390" s="39"/>
      <c r="CF390" s="39"/>
      <c r="CG390" s="39"/>
    </row>
    <row r="391" spans="1:85" s="18" customFormat="1" outlineLevel="2">
      <c r="A391" s="10">
        <v>2016</v>
      </c>
      <c r="B391" s="21" t="s">
        <v>1884</v>
      </c>
      <c r="C391" s="26" t="s">
        <v>1885</v>
      </c>
      <c r="D391" s="21" t="s">
        <v>1417</v>
      </c>
      <c r="E391" s="21" t="s">
        <v>2287</v>
      </c>
      <c r="F391" s="10">
        <v>4</v>
      </c>
      <c r="G391" s="21" t="s">
        <v>701</v>
      </c>
      <c r="H391" s="21" t="s">
        <v>702</v>
      </c>
      <c r="I391" s="21" t="s">
        <v>42</v>
      </c>
      <c r="J391" s="21" t="s">
        <v>25</v>
      </c>
      <c r="K391" s="21" t="s">
        <v>46</v>
      </c>
      <c r="L391" s="10">
        <v>30</v>
      </c>
      <c r="M391" s="10">
        <v>44</v>
      </c>
      <c r="N391" s="21" t="s">
        <v>1886</v>
      </c>
      <c r="O391" s="21" t="s">
        <v>541</v>
      </c>
      <c r="P391" s="21" t="s">
        <v>29</v>
      </c>
      <c r="Q391" s="21" t="s">
        <v>193</v>
      </c>
      <c r="R391" s="21" t="s">
        <v>1887</v>
      </c>
      <c r="S391" s="10">
        <v>1</v>
      </c>
      <c r="T391" s="10">
        <v>64</v>
      </c>
      <c r="U391" s="10">
        <v>64</v>
      </c>
      <c r="V391" s="21" t="s">
        <v>32</v>
      </c>
      <c r="W391" s="21" t="s">
        <v>32</v>
      </c>
      <c r="X391" s="10"/>
      <c r="Y391" s="28">
        <f>IF(M391&lt;25,1,1+(M391-25)/M391)</f>
        <v>1.4318181818181819</v>
      </c>
      <c r="Z391" s="10">
        <v>2</v>
      </c>
      <c r="AA391" s="28">
        <f>U391*Y391*Z391</f>
        <v>183.27272727272728</v>
      </c>
      <c r="AB391" s="28"/>
      <c r="AC391" s="28">
        <f>AA391+AB391</f>
        <v>183.27272727272728</v>
      </c>
      <c r="AD391" s="10"/>
      <c r="AE391" s="50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9"/>
      <c r="BQ391" s="39"/>
      <c r="BR391" s="39"/>
      <c r="BS391" s="39"/>
      <c r="BT391" s="39"/>
      <c r="BU391" s="39"/>
      <c r="BV391" s="39"/>
      <c r="BW391" s="39"/>
      <c r="BX391" s="39"/>
      <c r="BY391" s="39"/>
      <c r="BZ391" s="39"/>
      <c r="CA391" s="39"/>
      <c r="CB391" s="39"/>
      <c r="CC391" s="39"/>
      <c r="CD391" s="39"/>
      <c r="CE391" s="39"/>
      <c r="CF391" s="39"/>
      <c r="CG391" s="39"/>
    </row>
    <row r="392" spans="1:85" s="18" customFormat="1" outlineLevel="2">
      <c r="A392" s="10"/>
      <c r="B392" s="10"/>
      <c r="C392" s="25"/>
      <c r="D392" s="10"/>
      <c r="E392" s="27" t="s">
        <v>2329</v>
      </c>
      <c r="F392" s="10"/>
      <c r="G392" s="21" t="s">
        <v>701</v>
      </c>
      <c r="H392" s="29" t="s">
        <v>702</v>
      </c>
      <c r="I392" s="10"/>
      <c r="J392" s="10"/>
      <c r="K392" s="10"/>
      <c r="L392" s="10"/>
      <c r="M392" s="29">
        <v>5</v>
      </c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28"/>
      <c r="Z392" s="10"/>
      <c r="AA392" s="28"/>
      <c r="AB392" s="28"/>
      <c r="AC392" s="28">
        <f>M392*14</f>
        <v>70</v>
      </c>
      <c r="AD392" s="10"/>
      <c r="AE392" s="50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9"/>
      <c r="BQ392" s="39"/>
      <c r="BR392" s="39"/>
      <c r="BS392" s="39"/>
      <c r="BT392" s="39"/>
      <c r="BU392" s="39"/>
      <c r="BV392" s="39"/>
      <c r="BW392" s="39"/>
      <c r="BX392" s="39"/>
      <c r="BY392" s="39"/>
      <c r="BZ392" s="39"/>
      <c r="CA392" s="39"/>
      <c r="CB392" s="39"/>
      <c r="CC392" s="39"/>
      <c r="CD392" s="39"/>
      <c r="CE392" s="39"/>
      <c r="CF392" s="39"/>
      <c r="CG392" s="39"/>
    </row>
    <row r="393" spans="1:85" s="18" customFormat="1" outlineLevel="1">
      <c r="A393" s="10"/>
      <c r="B393" s="10"/>
      <c r="C393" s="25"/>
      <c r="D393" s="10"/>
      <c r="E393" s="27"/>
      <c r="F393" s="10"/>
      <c r="G393" s="47" t="s">
        <v>2830</v>
      </c>
      <c r="H393" s="29"/>
      <c r="I393" s="10"/>
      <c r="J393" s="10"/>
      <c r="K393" s="10"/>
      <c r="L393" s="10"/>
      <c r="M393" s="29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28"/>
      <c r="Z393" s="10"/>
      <c r="AA393" s="28"/>
      <c r="AB393" s="28"/>
      <c r="AC393" s="28">
        <f>SUBTOTAL(9,AC388:AC392)</f>
        <v>541.85758564507319</v>
      </c>
      <c r="AD393" s="10"/>
      <c r="AE393" s="50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9"/>
      <c r="BQ393" s="39"/>
      <c r="BR393" s="39"/>
      <c r="BS393" s="39"/>
      <c r="BT393" s="39"/>
      <c r="BU393" s="39"/>
      <c r="BV393" s="39"/>
      <c r="BW393" s="39"/>
      <c r="BX393" s="39"/>
      <c r="BY393" s="39"/>
      <c r="BZ393" s="39"/>
      <c r="CA393" s="39"/>
      <c r="CB393" s="39"/>
      <c r="CC393" s="39"/>
      <c r="CD393" s="39"/>
      <c r="CE393" s="39"/>
      <c r="CF393" s="39"/>
      <c r="CG393" s="39"/>
    </row>
    <row r="394" spans="1:85" s="18" customFormat="1" outlineLevel="2">
      <c r="A394" s="10">
        <v>2015</v>
      </c>
      <c r="B394" s="21" t="s">
        <v>556</v>
      </c>
      <c r="C394" s="26" t="s">
        <v>557</v>
      </c>
      <c r="D394" s="21" t="s">
        <v>1383</v>
      </c>
      <c r="E394" s="21" t="s">
        <v>2286</v>
      </c>
      <c r="F394" s="10">
        <v>3</v>
      </c>
      <c r="G394" s="21" t="s">
        <v>558</v>
      </c>
      <c r="H394" s="21" t="s">
        <v>559</v>
      </c>
      <c r="I394" s="21" t="s">
        <v>24</v>
      </c>
      <c r="J394" s="21" t="s">
        <v>25</v>
      </c>
      <c r="K394" s="21" t="s">
        <v>26</v>
      </c>
      <c r="L394" s="10">
        <v>31</v>
      </c>
      <c r="M394" s="10">
        <v>20</v>
      </c>
      <c r="N394" s="21" t="s">
        <v>560</v>
      </c>
      <c r="O394" s="21" t="s">
        <v>561</v>
      </c>
      <c r="P394" s="21" t="s">
        <v>29</v>
      </c>
      <c r="Q394" s="21" t="s">
        <v>49</v>
      </c>
      <c r="R394" s="21" t="s">
        <v>562</v>
      </c>
      <c r="S394" s="10">
        <v>1</v>
      </c>
      <c r="T394" s="10">
        <v>48</v>
      </c>
      <c r="U394" s="10">
        <v>48</v>
      </c>
      <c r="V394" s="21" t="s">
        <v>32</v>
      </c>
      <c r="W394" s="21" t="s">
        <v>32</v>
      </c>
      <c r="X394" s="10"/>
      <c r="Y394" s="28">
        <f>IF(M394&lt;25,1,1+(M394-25)/M394)</f>
        <v>1</v>
      </c>
      <c r="Z394" s="10">
        <v>1</v>
      </c>
      <c r="AA394" s="28">
        <f>U394*Y394*Z394</f>
        <v>48</v>
      </c>
      <c r="AB394" s="28"/>
      <c r="AC394" s="28">
        <f>AA394+AB394</f>
        <v>48</v>
      </c>
      <c r="AD394" s="10"/>
      <c r="AE394" s="50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9"/>
      <c r="BQ394" s="39"/>
      <c r="BR394" s="39"/>
      <c r="BS394" s="39"/>
      <c r="BT394" s="39"/>
      <c r="BU394" s="39"/>
      <c r="BV394" s="39"/>
      <c r="BW394" s="39"/>
      <c r="BX394" s="39"/>
      <c r="BY394" s="39"/>
      <c r="BZ394" s="39"/>
      <c r="CA394" s="39"/>
      <c r="CB394" s="39"/>
      <c r="CC394" s="39"/>
      <c r="CD394" s="39"/>
      <c r="CE394" s="39"/>
      <c r="CF394" s="39"/>
      <c r="CG394" s="39"/>
    </row>
    <row r="395" spans="1:85" s="18" customFormat="1" outlineLevel="2">
      <c r="A395" s="21"/>
      <c r="B395" s="21"/>
      <c r="C395" s="21" t="s">
        <v>2721</v>
      </c>
      <c r="D395" s="21" t="s">
        <v>2594</v>
      </c>
      <c r="E395" s="21" t="s">
        <v>2595</v>
      </c>
      <c r="F395" s="21"/>
      <c r="G395" s="21" t="s">
        <v>558</v>
      </c>
      <c r="H395" s="21" t="s">
        <v>2722</v>
      </c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 t="s">
        <v>30</v>
      </c>
      <c r="AC395" s="21" t="s">
        <v>2602</v>
      </c>
      <c r="AD395" s="21" t="s">
        <v>2597</v>
      </c>
      <c r="AE395" s="50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9"/>
      <c r="BQ395" s="39"/>
      <c r="BR395" s="39"/>
      <c r="BS395" s="39"/>
      <c r="BT395" s="39"/>
      <c r="BU395" s="39"/>
      <c r="BV395" s="39"/>
      <c r="BW395" s="39"/>
      <c r="BX395" s="39"/>
      <c r="BY395" s="39"/>
      <c r="BZ395" s="39"/>
      <c r="CA395" s="39"/>
      <c r="CB395" s="39"/>
      <c r="CC395" s="39"/>
      <c r="CD395" s="39"/>
      <c r="CE395" s="39"/>
      <c r="CF395" s="39"/>
      <c r="CG395" s="39"/>
    </row>
    <row r="396" spans="1:85" s="18" customFormat="1" outlineLevel="2">
      <c r="A396" s="10">
        <v>2015</v>
      </c>
      <c r="B396" s="21" t="s">
        <v>1600</v>
      </c>
      <c r="C396" s="26" t="s">
        <v>1601</v>
      </c>
      <c r="D396" s="21" t="s">
        <v>1417</v>
      </c>
      <c r="E396" s="21" t="s">
        <v>2283</v>
      </c>
      <c r="F396" s="10">
        <v>2</v>
      </c>
      <c r="G396" s="21" t="s">
        <v>558</v>
      </c>
      <c r="H396" s="21" t="s">
        <v>2506</v>
      </c>
      <c r="I396" s="21" t="s">
        <v>102</v>
      </c>
      <c r="J396" s="21" t="s">
        <v>61</v>
      </c>
      <c r="K396" s="21" t="s">
        <v>62</v>
      </c>
      <c r="L396" s="10">
        <v>60</v>
      </c>
      <c r="M396" s="10">
        <v>60</v>
      </c>
      <c r="N396" s="21" t="s">
        <v>1602</v>
      </c>
      <c r="O396" s="21" t="s">
        <v>2063</v>
      </c>
      <c r="P396" s="21" t="s">
        <v>29</v>
      </c>
      <c r="Q396" s="21" t="s">
        <v>1528</v>
      </c>
      <c r="R396" s="21" t="s">
        <v>2064</v>
      </c>
      <c r="S396" s="10">
        <v>1</v>
      </c>
      <c r="T396" s="21" t="s">
        <v>32</v>
      </c>
      <c r="U396" s="21" t="s">
        <v>32</v>
      </c>
      <c r="V396" s="21" t="s">
        <v>32</v>
      </c>
      <c r="W396" s="21" t="s">
        <v>32</v>
      </c>
      <c r="X396" s="10"/>
      <c r="Y396" s="28">
        <f>IF(M396&lt;25,1,1+(M396-25)/M396)</f>
        <v>1.5833333333333335</v>
      </c>
      <c r="Z396" s="10"/>
      <c r="AA396" s="28"/>
      <c r="AB396" s="28"/>
      <c r="AC396" s="28">
        <f>32*Y396*F396</f>
        <v>101.33333333333334</v>
      </c>
      <c r="AD396" s="10"/>
      <c r="AE396" s="50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9"/>
      <c r="BQ396" s="39"/>
      <c r="BR396" s="39"/>
      <c r="BS396" s="39"/>
      <c r="BT396" s="39"/>
      <c r="BU396" s="39"/>
      <c r="BV396" s="39"/>
      <c r="BW396" s="39"/>
      <c r="BX396" s="39"/>
      <c r="BY396" s="39"/>
      <c r="BZ396" s="39"/>
      <c r="CA396" s="39"/>
      <c r="CB396" s="39"/>
      <c r="CC396" s="39"/>
      <c r="CD396" s="39"/>
      <c r="CE396" s="39"/>
      <c r="CF396" s="39"/>
      <c r="CG396" s="39"/>
    </row>
    <row r="397" spans="1:85" s="18" customFormat="1" outlineLevel="1">
      <c r="A397" s="10"/>
      <c r="B397" s="21"/>
      <c r="C397" s="26"/>
      <c r="D397" s="21"/>
      <c r="E397" s="21"/>
      <c r="F397" s="10"/>
      <c r="G397" s="47" t="s">
        <v>2831</v>
      </c>
      <c r="H397" s="21"/>
      <c r="I397" s="21"/>
      <c r="J397" s="21"/>
      <c r="K397" s="21"/>
      <c r="L397" s="10"/>
      <c r="M397" s="10"/>
      <c r="N397" s="21"/>
      <c r="O397" s="21"/>
      <c r="P397" s="21"/>
      <c r="Q397" s="21"/>
      <c r="R397" s="21"/>
      <c r="S397" s="10"/>
      <c r="T397" s="21"/>
      <c r="U397" s="21"/>
      <c r="V397" s="21"/>
      <c r="W397" s="21"/>
      <c r="X397" s="10"/>
      <c r="Y397" s="28"/>
      <c r="Z397" s="10"/>
      <c r="AA397" s="28"/>
      <c r="AB397" s="28"/>
      <c r="AC397" s="28">
        <f>SUBTOTAL(9,AC394:AC396)</f>
        <v>149.33333333333334</v>
      </c>
      <c r="AD397" s="10"/>
      <c r="AE397" s="50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9"/>
      <c r="BQ397" s="39"/>
      <c r="BR397" s="39"/>
      <c r="BS397" s="39"/>
      <c r="BT397" s="39"/>
      <c r="BU397" s="39"/>
      <c r="BV397" s="39"/>
      <c r="BW397" s="39"/>
      <c r="BX397" s="39"/>
      <c r="BY397" s="39"/>
      <c r="BZ397" s="39"/>
      <c r="CA397" s="39"/>
      <c r="CB397" s="39"/>
      <c r="CC397" s="39"/>
      <c r="CD397" s="39"/>
      <c r="CE397" s="39"/>
      <c r="CF397" s="39"/>
      <c r="CG397" s="39"/>
    </row>
    <row r="398" spans="1:85" s="18" customFormat="1" outlineLevel="2">
      <c r="A398" s="10">
        <v>2015</v>
      </c>
      <c r="B398" s="21" t="s">
        <v>2053</v>
      </c>
      <c r="C398" s="26" t="s">
        <v>2054</v>
      </c>
      <c r="D398" s="21" t="s">
        <v>1417</v>
      </c>
      <c r="E398" s="21" t="s">
        <v>2286</v>
      </c>
      <c r="F398" s="10">
        <v>3</v>
      </c>
      <c r="G398" s="21" t="s">
        <v>2086</v>
      </c>
      <c r="H398" s="21" t="s">
        <v>2087</v>
      </c>
      <c r="I398" s="21" t="s">
        <v>42</v>
      </c>
      <c r="J398" s="21" t="s">
        <v>25</v>
      </c>
      <c r="K398" s="21" t="s">
        <v>26</v>
      </c>
      <c r="L398" s="10">
        <v>145</v>
      </c>
      <c r="M398" s="10">
        <v>61</v>
      </c>
      <c r="N398" s="21" t="s">
        <v>2055</v>
      </c>
      <c r="O398" s="21" t="s">
        <v>28</v>
      </c>
      <c r="P398" s="21" t="s">
        <v>29</v>
      </c>
      <c r="Q398" s="21" t="s">
        <v>2088</v>
      </c>
      <c r="R398" s="21" t="s">
        <v>2089</v>
      </c>
      <c r="S398" s="10">
        <v>1</v>
      </c>
      <c r="T398" s="10">
        <v>48</v>
      </c>
      <c r="U398" s="10">
        <v>48</v>
      </c>
      <c r="V398" s="21" t="s">
        <v>32</v>
      </c>
      <c r="W398" s="21" t="s">
        <v>32</v>
      </c>
      <c r="X398" s="10"/>
      <c r="Y398" s="28">
        <f>IF(M398&lt;25,1,1+(M398-25)/M398)</f>
        <v>1.5901639344262295</v>
      </c>
      <c r="Z398" s="10">
        <v>1</v>
      </c>
      <c r="AA398" s="28">
        <f>U398*Y398*Z398</f>
        <v>76.327868852459019</v>
      </c>
      <c r="AB398" s="28"/>
      <c r="AC398" s="28">
        <f>AA398+AB398</f>
        <v>76.327868852459019</v>
      </c>
      <c r="AD398" s="10"/>
      <c r="AE398" s="50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9"/>
      <c r="BQ398" s="39"/>
      <c r="BR398" s="39"/>
      <c r="BS398" s="39"/>
      <c r="BT398" s="39"/>
      <c r="BU398" s="39"/>
      <c r="BV398" s="39"/>
      <c r="BW398" s="39"/>
      <c r="BX398" s="39"/>
      <c r="BY398" s="39"/>
      <c r="BZ398" s="39"/>
      <c r="CA398" s="39"/>
      <c r="CB398" s="39"/>
      <c r="CC398" s="39"/>
      <c r="CD398" s="39"/>
      <c r="CE398" s="39"/>
      <c r="CF398" s="39"/>
      <c r="CG398" s="39"/>
    </row>
    <row r="399" spans="1:85" s="18" customFormat="1" outlineLevel="2">
      <c r="A399" s="21"/>
      <c r="B399" s="21"/>
      <c r="C399" s="21" t="s">
        <v>1862</v>
      </c>
      <c r="D399" s="21" t="s">
        <v>1384</v>
      </c>
      <c r="E399" s="21" t="s">
        <v>2592</v>
      </c>
      <c r="F399" s="21"/>
      <c r="G399" s="21" t="s">
        <v>2086</v>
      </c>
      <c r="H399" s="21" t="s">
        <v>2577</v>
      </c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>
        <v>16</v>
      </c>
      <c r="AD399" s="21" t="s">
        <v>2588</v>
      </c>
      <c r="AE399" s="50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9"/>
      <c r="BQ399" s="39"/>
      <c r="BR399" s="39"/>
      <c r="BS399" s="39"/>
      <c r="BT399" s="39"/>
      <c r="BU399" s="39"/>
      <c r="BV399" s="39"/>
      <c r="BW399" s="39"/>
      <c r="BX399" s="39"/>
      <c r="BY399" s="39"/>
      <c r="BZ399" s="39"/>
      <c r="CA399" s="39"/>
      <c r="CB399" s="39"/>
      <c r="CC399" s="39"/>
      <c r="CD399" s="39"/>
      <c r="CE399" s="39"/>
      <c r="CF399" s="39"/>
      <c r="CG399" s="39"/>
    </row>
    <row r="400" spans="1:85" s="18" customFormat="1" outlineLevel="1">
      <c r="A400" s="21"/>
      <c r="B400" s="21"/>
      <c r="C400" s="21"/>
      <c r="D400" s="21"/>
      <c r="E400" s="21"/>
      <c r="F400" s="21"/>
      <c r="G400" s="47" t="s">
        <v>2832</v>
      </c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>
        <f>SUBTOTAL(9,AC398:AC399)</f>
        <v>92.327868852459019</v>
      </c>
      <c r="AD400" s="21"/>
      <c r="AE400" s="50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9"/>
      <c r="BQ400" s="39"/>
      <c r="BR400" s="39"/>
      <c r="BS400" s="39"/>
      <c r="BT400" s="39"/>
      <c r="BU400" s="39"/>
      <c r="BV400" s="39"/>
      <c r="BW400" s="39"/>
      <c r="BX400" s="39"/>
      <c r="BY400" s="39"/>
      <c r="BZ400" s="39"/>
      <c r="CA400" s="39"/>
      <c r="CB400" s="39"/>
      <c r="CC400" s="39"/>
      <c r="CD400" s="39"/>
      <c r="CE400" s="39"/>
      <c r="CF400" s="39"/>
      <c r="CG400" s="39"/>
    </row>
    <row r="401" spans="1:85" s="18" customFormat="1" outlineLevel="2">
      <c r="A401" s="10">
        <v>2015</v>
      </c>
      <c r="B401" s="21" t="s">
        <v>1252</v>
      </c>
      <c r="C401" s="26" t="s">
        <v>1253</v>
      </c>
      <c r="D401" s="21" t="s">
        <v>1383</v>
      </c>
      <c r="E401" s="21" t="s">
        <v>2289</v>
      </c>
      <c r="F401" s="10">
        <v>3</v>
      </c>
      <c r="G401" s="21" t="s">
        <v>1255</v>
      </c>
      <c r="H401" s="21" t="s">
        <v>1256</v>
      </c>
      <c r="I401" s="21" t="s">
        <v>42</v>
      </c>
      <c r="J401" s="21" t="s">
        <v>25</v>
      </c>
      <c r="K401" s="21" t="s">
        <v>26</v>
      </c>
      <c r="L401" s="10">
        <v>27</v>
      </c>
      <c r="M401" s="10">
        <v>40</v>
      </c>
      <c r="N401" s="21" t="s">
        <v>47</v>
      </c>
      <c r="O401" s="21" t="s">
        <v>413</v>
      </c>
      <c r="P401" s="21" t="s">
        <v>29</v>
      </c>
      <c r="Q401" s="21" t="s">
        <v>218</v>
      </c>
      <c r="R401" s="21" t="s">
        <v>1257</v>
      </c>
      <c r="S401" s="10">
        <v>1</v>
      </c>
      <c r="T401" s="10">
        <v>48</v>
      </c>
      <c r="U401" s="10">
        <v>48</v>
      </c>
      <c r="V401" s="21" t="s">
        <v>32</v>
      </c>
      <c r="W401" s="21" t="s">
        <v>32</v>
      </c>
      <c r="X401" s="10"/>
      <c r="Y401" s="28">
        <f>IF(M401&lt;25,1,1+(M401-25)/M401)</f>
        <v>1.375</v>
      </c>
      <c r="Z401" s="10">
        <v>1.2</v>
      </c>
      <c r="AA401" s="28">
        <f>U401*Y401*Z401</f>
        <v>79.2</v>
      </c>
      <c r="AB401" s="28"/>
      <c r="AC401" s="28">
        <f>AA401+AB401</f>
        <v>79.2</v>
      </c>
      <c r="AD401" s="10"/>
      <c r="AE401" s="50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9"/>
      <c r="BQ401" s="39"/>
      <c r="BR401" s="39"/>
      <c r="BS401" s="39"/>
      <c r="BT401" s="39"/>
      <c r="BU401" s="39"/>
      <c r="BV401" s="39"/>
      <c r="BW401" s="39"/>
      <c r="BX401" s="39"/>
      <c r="BY401" s="39"/>
      <c r="BZ401" s="39"/>
      <c r="CA401" s="39"/>
      <c r="CB401" s="39"/>
      <c r="CC401" s="39"/>
      <c r="CD401" s="39"/>
      <c r="CE401" s="39"/>
      <c r="CF401" s="39"/>
      <c r="CG401" s="39"/>
    </row>
    <row r="402" spans="1:85" s="18" customFormat="1" outlineLevel="2">
      <c r="A402" s="21"/>
      <c r="B402" s="21"/>
      <c r="C402" s="21" t="s">
        <v>2653</v>
      </c>
      <c r="D402" s="21" t="s">
        <v>2594</v>
      </c>
      <c r="E402" s="21" t="s">
        <v>2595</v>
      </c>
      <c r="F402" s="21"/>
      <c r="G402" s="21" t="s">
        <v>1255</v>
      </c>
      <c r="H402" s="21" t="s">
        <v>2654</v>
      </c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 t="s">
        <v>30</v>
      </c>
      <c r="AC402" s="21" t="s">
        <v>2602</v>
      </c>
      <c r="AD402" s="21" t="s">
        <v>2597</v>
      </c>
      <c r="AE402" s="50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9"/>
      <c r="BQ402" s="39"/>
      <c r="BR402" s="39"/>
      <c r="BS402" s="39"/>
      <c r="BT402" s="39"/>
      <c r="BU402" s="39"/>
      <c r="BV402" s="39"/>
      <c r="BW402" s="39"/>
      <c r="BX402" s="39"/>
      <c r="BY402" s="39"/>
      <c r="BZ402" s="39"/>
      <c r="CA402" s="39"/>
      <c r="CB402" s="39"/>
      <c r="CC402" s="39"/>
      <c r="CD402" s="39"/>
      <c r="CE402" s="39"/>
      <c r="CF402" s="39"/>
      <c r="CG402" s="39"/>
    </row>
    <row r="403" spans="1:85" s="18" customFormat="1" outlineLevel="2">
      <c r="A403" s="10"/>
      <c r="B403" s="10"/>
      <c r="C403" s="25"/>
      <c r="D403" s="10"/>
      <c r="E403" s="27" t="s">
        <v>2329</v>
      </c>
      <c r="F403" s="10"/>
      <c r="G403" s="21" t="s">
        <v>1255</v>
      </c>
      <c r="H403" s="29" t="s">
        <v>1256</v>
      </c>
      <c r="I403" s="10"/>
      <c r="J403" s="10"/>
      <c r="K403" s="10"/>
      <c r="L403" s="10"/>
      <c r="M403" s="29">
        <v>5</v>
      </c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28"/>
      <c r="Z403" s="10"/>
      <c r="AA403" s="28"/>
      <c r="AB403" s="28"/>
      <c r="AC403" s="28">
        <f>M403*14</f>
        <v>70</v>
      </c>
      <c r="AD403" s="10"/>
      <c r="AE403" s="50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9"/>
      <c r="BQ403" s="39"/>
      <c r="BR403" s="39"/>
      <c r="BS403" s="39"/>
      <c r="BT403" s="39"/>
      <c r="BU403" s="39"/>
      <c r="BV403" s="39"/>
      <c r="BW403" s="39"/>
      <c r="BX403" s="39"/>
      <c r="BY403" s="39"/>
      <c r="BZ403" s="39"/>
      <c r="CA403" s="39"/>
      <c r="CB403" s="39"/>
      <c r="CC403" s="39"/>
      <c r="CD403" s="39"/>
      <c r="CE403" s="39"/>
      <c r="CF403" s="39"/>
      <c r="CG403" s="39"/>
    </row>
    <row r="404" spans="1:85" s="18" customFormat="1" outlineLevel="1">
      <c r="A404" s="10"/>
      <c r="B404" s="10"/>
      <c r="C404" s="25"/>
      <c r="D404" s="10"/>
      <c r="E404" s="27"/>
      <c r="F404" s="10"/>
      <c r="G404" s="47" t="s">
        <v>2833</v>
      </c>
      <c r="H404" s="29"/>
      <c r="I404" s="10"/>
      <c r="J404" s="10"/>
      <c r="K404" s="10"/>
      <c r="L404" s="10"/>
      <c r="M404" s="29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28"/>
      <c r="Z404" s="10"/>
      <c r="AA404" s="28"/>
      <c r="AB404" s="28"/>
      <c r="AC404" s="28">
        <f>SUBTOTAL(9,AC401:AC403)</f>
        <v>149.19999999999999</v>
      </c>
      <c r="AD404" s="10"/>
      <c r="AE404" s="50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9"/>
      <c r="BQ404" s="39"/>
      <c r="BR404" s="39"/>
      <c r="BS404" s="39"/>
      <c r="BT404" s="39"/>
      <c r="BU404" s="39"/>
      <c r="BV404" s="39"/>
      <c r="BW404" s="39"/>
      <c r="BX404" s="39"/>
      <c r="BY404" s="39"/>
      <c r="BZ404" s="39"/>
      <c r="CA404" s="39"/>
      <c r="CB404" s="39"/>
      <c r="CC404" s="39"/>
      <c r="CD404" s="39"/>
      <c r="CE404" s="39"/>
      <c r="CF404" s="39"/>
      <c r="CG404" s="39"/>
    </row>
    <row r="405" spans="1:85" s="18" customFormat="1" outlineLevel="2">
      <c r="A405" s="10">
        <v>2015</v>
      </c>
      <c r="B405" s="21" t="s">
        <v>1674</v>
      </c>
      <c r="C405" s="26" t="s">
        <v>1675</v>
      </c>
      <c r="D405" s="21" t="s">
        <v>1417</v>
      </c>
      <c r="E405" s="21" t="s">
        <v>2286</v>
      </c>
      <c r="F405" s="10">
        <v>3</v>
      </c>
      <c r="G405" s="21" t="s">
        <v>1775</v>
      </c>
      <c r="H405" s="21" t="s">
        <v>1776</v>
      </c>
      <c r="I405" s="21" t="s">
        <v>24</v>
      </c>
      <c r="J405" s="21" t="s">
        <v>25</v>
      </c>
      <c r="K405" s="21" t="s">
        <v>26</v>
      </c>
      <c r="L405" s="10">
        <v>74</v>
      </c>
      <c r="M405" s="10">
        <v>35</v>
      </c>
      <c r="N405" s="21" t="s">
        <v>1429</v>
      </c>
      <c r="O405" s="21" t="s">
        <v>247</v>
      </c>
      <c r="P405" s="21" t="s">
        <v>29</v>
      </c>
      <c r="Q405" s="21" t="s">
        <v>218</v>
      </c>
      <c r="R405" s="21" t="s">
        <v>1777</v>
      </c>
      <c r="S405" s="10">
        <v>1</v>
      </c>
      <c r="T405" s="10">
        <v>48</v>
      </c>
      <c r="U405" s="10">
        <v>48</v>
      </c>
      <c r="V405" s="21" t="s">
        <v>32</v>
      </c>
      <c r="W405" s="21" t="s">
        <v>32</v>
      </c>
      <c r="X405" s="10"/>
      <c r="Y405" s="28">
        <f>IF(M405&lt;25,1,1+(M405-25)/M405)</f>
        <v>1.2857142857142856</v>
      </c>
      <c r="Z405" s="10">
        <v>1</v>
      </c>
      <c r="AA405" s="28">
        <f>U405*Y405*Z405</f>
        <v>61.714285714285708</v>
      </c>
      <c r="AB405" s="28"/>
      <c r="AC405" s="28">
        <f>AA405+AB405</f>
        <v>61.714285714285708</v>
      </c>
      <c r="AD405" s="10"/>
      <c r="AE405" s="50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9"/>
      <c r="BQ405" s="39"/>
      <c r="BR405" s="39"/>
      <c r="BS405" s="39"/>
      <c r="BT405" s="39"/>
      <c r="BU405" s="39"/>
      <c r="BV405" s="39"/>
      <c r="BW405" s="39"/>
      <c r="BX405" s="39"/>
      <c r="BY405" s="39"/>
      <c r="BZ405" s="39"/>
      <c r="CA405" s="39"/>
      <c r="CB405" s="39"/>
      <c r="CC405" s="39"/>
      <c r="CD405" s="39"/>
      <c r="CE405" s="39"/>
      <c r="CF405" s="39"/>
      <c r="CG405" s="39"/>
    </row>
    <row r="406" spans="1:85" s="18" customFormat="1" outlineLevel="2">
      <c r="A406" s="21"/>
      <c r="B406" s="21"/>
      <c r="C406" s="21" t="s">
        <v>1651</v>
      </c>
      <c r="D406" s="21" t="s">
        <v>1384</v>
      </c>
      <c r="E406" s="21" t="s">
        <v>2592</v>
      </c>
      <c r="F406" s="21"/>
      <c r="G406" s="21" t="s">
        <v>1775</v>
      </c>
      <c r="H406" s="21" t="s">
        <v>2572</v>
      </c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>
        <v>32</v>
      </c>
      <c r="AD406" s="21" t="s">
        <v>2588</v>
      </c>
      <c r="AE406" s="50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9"/>
      <c r="BQ406" s="39"/>
      <c r="BR406" s="39"/>
      <c r="BS406" s="39"/>
      <c r="BT406" s="39"/>
      <c r="BU406" s="39"/>
      <c r="BV406" s="39"/>
      <c r="BW406" s="39"/>
      <c r="BX406" s="39"/>
      <c r="BY406" s="39"/>
      <c r="BZ406" s="39"/>
      <c r="CA406" s="39"/>
      <c r="CB406" s="39"/>
      <c r="CC406" s="39"/>
      <c r="CD406" s="39"/>
      <c r="CE406" s="39"/>
      <c r="CF406" s="39"/>
      <c r="CG406" s="39"/>
    </row>
    <row r="407" spans="1:85" s="18" customFormat="1" outlineLevel="2">
      <c r="A407" s="10"/>
      <c r="B407" s="10"/>
      <c r="C407" s="25"/>
      <c r="D407" s="10"/>
      <c r="E407" s="27" t="s">
        <v>2329</v>
      </c>
      <c r="F407" s="10"/>
      <c r="G407" s="21" t="s">
        <v>1775</v>
      </c>
      <c r="H407" s="29" t="s">
        <v>1776</v>
      </c>
      <c r="I407" s="10"/>
      <c r="J407" s="10"/>
      <c r="K407" s="10"/>
      <c r="L407" s="10"/>
      <c r="M407" s="29">
        <v>3</v>
      </c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28"/>
      <c r="Z407" s="10"/>
      <c r="AA407" s="28"/>
      <c r="AB407" s="28"/>
      <c r="AC407" s="28">
        <f>M407*14</f>
        <v>42</v>
      </c>
      <c r="AD407" s="10"/>
      <c r="AE407" s="50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9"/>
      <c r="BQ407" s="39"/>
      <c r="BR407" s="39"/>
      <c r="BS407" s="39"/>
      <c r="BT407" s="39"/>
      <c r="BU407" s="39"/>
      <c r="BV407" s="39"/>
      <c r="BW407" s="39"/>
      <c r="BX407" s="39"/>
      <c r="BY407" s="39"/>
      <c r="BZ407" s="39"/>
      <c r="CA407" s="39"/>
      <c r="CB407" s="39"/>
      <c r="CC407" s="39"/>
      <c r="CD407" s="39"/>
      <c r="CE407" s="39"/>
      <c r="CF407" s="39"/>
      <c r="CG407" s="39"/>
    </row>
    <row r="408" spans="1:85" s="18" customFormat="1" outlineLevel="1">
      <c r="A408" s="10"/>
      <c r="B408" s="10"/>
      <c r="C408" s="25"/>
      <c r="D408" s="10"/>
      <c r="E408" s="27"/>
      <c r="F408" s="10"/>
      <c r="G408" s="47" t="s">
        <v>2834</v>
      </c>
      <c r="H408" s="29"/>
      <c r="I408" s="10"/>
      <c r="J408" s="10"/>
      <c r="K408" s="10"/>
      <c r="L408" s="10"/>
      <c r="M408" s="29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28"/>
      <c r="Z408" s="10"/>
      <c r="AA408" s="28"/>
      <c r="AB408" s="28"/>
      <c r="AC408" s="28">
        <f>SUBTOTAL(9,AC405:AC407)</f>
        <v>135.71428571428572</v>
      </c>
      <c r="AD408" s="10"/>
      <c r="AE408" s="50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  <c r="BO408" s="39"/>
      <c r="BP408" s="39"/>
      <c r="BQ408" s="39"/>
      <c r="BR408" s="39"/>
      <c r="BS408" s="39"/>
      <c r="BT408" s="39"/>
      <c r="BU408" s="39"/>
      <c r="BV408" s="39"/>
      <c r="BW408" s="39"/>
      <c r="BX408" s="39"/>
      <c r="BY408" s="39"/>
      <c r="BZ408" s="39"/>
      <c r="CA408" s="39"/>
      <c r="CB408" s="39"/>
      <c r="CC408" s="39"/>
      <c r="CD408" s="39"/>
      <c r="CE408" s="39"/>
      <c r="CF408" s="39"/>
      <c r="CG408" s="39"/>
    </row>
    <row r="409" spans="1:85" s="18" customFormat="1" outlineLevel="2">
      <c r="A409" s="10">
        <v>2015</v>
      </c>
      <c r="B409" s="21" t="s">
        <v>1396</v>
      </c>
      <c r="C409" s="26" t="s">
        <v>1397</v>
      </c>
      <c r="D409" s="21" t="s">
        <v>1384</v>
      </c>
      <c r="E409" s="21" t="s">
        <v>140</v>
      </c>
      <c r="F409" s="10">
        <v>3</v>
      </c>
      <c r="G409" s="21" t="s">
        <v>141</v>
      </c>
      <c r="H409" s="21" t="s">
        <v>142</v>
      </c>
      <c r="I409" s="21" t="s">
        <v>24</v>
      </c>
      <c r="J409" s="21" t="s">
        <v>25</v>
      </c>
      <c r="K409" s="21" t="s">
        <v>81</v>
      </c>
      <c r="L409" s="10">
        <v>50</v>
      </c>
      <c r="M409" s="10">
        <v>9</v>
      </c>
      <c r="N409" s="21" t="s">
        <v>1398</v>
      </c>
      <c r="O409" s="21" t="s">
        <v>1399</v>
      </c>
      <c r="P409" s="21" t="s">
        <v>29</v>
      </c>
      <c r="Q409" s="21" t="s">
        <v>30</v>
      </c>
      <c r="R409" s="21" t="s">
        <v>1400</v>
      </c>
      <c r="S409" s="10">
        <v>1</v>
      </c>
      <c r="T409" s="10">
        <v>48</v>
      </c>
      <c r="U409" s="10">
        <v>28</v>
      </c>
      <c r="V409" s="10">
        <v>20</v>
      </c>
      <c r="W409" s="21" t="s">
        <v>32</v>
      </c>
      <c r="X409" s="10"/>
      <c r="Y409" s="28">
        <f>IF(M409&lt;25,1,1+(M409-25)/M409)</f>
        <v>1</v>
      </c>
      <c r="Z409" s="10">
        <v>1</v>
      </c>
      <c r="AA409" s="28"/>
      <c r="AB409" s="28"/>
      <c r="AC409" s="28">
        <f>T409*Z409</f>
        <v>48</v>
      </c>
      <c r="AD409" s="10"/>
      <c r="AE409" s="50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9"/>
      <c r="BQ409" s="39"/>
      <c r="BR409" s="39"/>
      <c r="BS409" s="39"/>
      <c r="BT409" s="39"/>
      <c r="BU409" s="39"/>
      <c r="BV409" s="39"/>
      <c r="BW409" s="39"/>
      <c r="BX409" s="39"/>
      <c r="BY409" s="39"/>
      <c r="BZ409" s="39"/>
      <c r="CA409" s="39"/>
      <c r="CB409" s="39"/>
      <c r="CC409" s="39"/>
      <c r="CD409" s="39"/>
      <c r="CE409" s="39"/>
      <c r="CF409" s="39"/>
      <c r="CG409" s="39"/>
    </row>
    <row r="410" spans="1:85" s="18" customFormat="1" outlineLevel="2">
      <c r="A410" s="10">
        <v>2015</v>
      </c>
      <c r="B410" s="21" t="s">
        <v>138</v>
      </c>
      <c r="C410" s="26" t="s">
        <v>139</v>
      </c>
      <c r="D410" s="21" t="s">
        <v>1383</v>
      </c>
      <c r="E410" s="21" t="s">
        <v>140</v>
      </c>
      <c r="F410" s="10">
        <v>3</v>
      </c>
      <c r="G410" s="21" t="s">
        <v>141</v>
      </c>
      <c r="H410" s="21" t="s">
        <v>142</v>
      </c>
      <c r="I410" s="21" t="s">
        <v>24</v>
      </c>
      <c r="J410" s="21" t="s">
        <v>25</v>
      </c>
      <c r="K410" s="21" t="s">
        <v>81</v>
      </c>
      <c r="L410" s="10">
        <v>50</v>
      </c>
      <c r="M410" s="10">
        <v>7</v>
      </c>
      <c r="N410" s="21" t="s">
        <v>143</v>
      </c>
      <c r="O410" s="21" t="s">
        <v>144</v>
      </c>
      <c r="P410" s="21" t="s">
        <v>29</v>
      </c>
      <c r="Q410" s="21" t="s">
        <v>30</v>
      </c>
      <c r="R410" s="21" t="s">
        <v>145</v>
      </c>
      <c r="S410" s="10">
        <v>1</v>
      </c>
      <c r="T410" s="10">
        <v>48</v>
      </c>
      <c r="U410" s="10">
        <v>28</v>
      </c>
      <c r="V410" s="10">
        <v>20</v>
      </c>
      <c r="W410" s="21" t="s">
        <v>32</v>
      </c>
      <c r="X410" s="10"/>
      <c r="Y410" s="28">
        <f>IF(M410&lt;25,1,1+(M410-25)/M410)</f>
        <v>1</v>
      </c>
      <c r="Z410" s="10">
        <v>1</v>
      </c>
      <c r="AA410" s="28"/>
      <c r="AB410" s="28"/>
      <c r="AC410" s="28">
        <f>T410*Z410</f>
        <v>48</v>
      </c>
      <c r="AD410" s="10"/>
      <c r="AE410" s="50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9"/>
      <c r="BQ410" s="39"/>
      <c r="BR410" s="39"/>
      <c r="BS410" s="39"/>
      <c r="BT410" s="39"/>
      <c r="BU410" s="39"/>
      <c r="BV410" s="39"/>
      <c r="BW410" s="39"/>
      <c r="BX410" s="39"/>
      <c r="BY410" s="39"/>
      <c r="BZ410" s="39"/>
      <c r="CA410" s="39"/>
      <c r="CB410" s="39"/>
      <c r="CC410" s="39"/>
      <c r="CD410" s="39"/>
      <c r="CE410" s="39"/>
      <c r="CF410" s="39"/>
      <c r="CG410" s="39"/>
    </row>
    <row r="411" spans="1:85" s="18" customFormat="1" outlineLevel="2">
      <c r="A411" s="10">
        <v>2016</v>
      </c>
      <c r="B411" s="21" t="s">
        <v>146</v>
      </c>
      <c r="C411" s="26" t="s">
        <v>147</v>
      </c>
      <c r="D411" s="21" t="s">
        <v>1383</v>
      </c>
      <c r="E411" s="21" t="s">
        <v>2286</v>
      </c>
      <c r="F411" s="10">
        <v>4</v>
      </c>
      <c r="G411" s="21" t="s">
        <v>141</v>
      </c>
      <c r="H411" s="21" t="s">
        <v>142</v>
      </c>
      <c r="I411" s="21" t="s">
        <v>24</v>
      </c>
      <c r="J411" s="21" t="s">
        <v>25</v>
      </c>
      <c r="K411" s="21" t="s">
        <v>81</v>
      </c>
      <c r="L411" s="10">
        <v>100</v>
      </c>
      <c r="M411" s="10">
        <v>43</v>
      </c>
      <c r="N411" s="21" t="s">
        <v>150</v>
      </c>
      <c r="O411" s="21" t="s">
        <v>154</v>
      </c>
      <c r="P411" s="21" t="s">
        <v>29</v>
      </c>
      <c r="Q411" s="21" t="s">
        <v>155</v>
      </c>
      <c r="R411" s="21" t="s">
        <v>156</v>
      </c>
      <c r="S411" s="10">
        <v>1</v>
      </c>
      <c r="T411" s="10">
        <v>64</v>
      </c>
      <c r="U411" s="10">
        <v>64</v>
      </c>
      <c r="V411" s="21" t="s">
        <v>32</v>
      </c>
      <c r="W411" s="21" t="s">
        <v>32</v>
      </c>
      <c r="X411" s="10"/>
      <c r="Y411" s="28">
        <f>IF(M411&lt;25,1,1+(M411-25)/M411)</f>
        <v>1.4186046511627908</v>
      </c>
      <c r="Z411" s="10">
        <v>1</v>
      </c>
      <c r="AA411" s="28">
        <f>U411*Y411*Z411</f>
        <v>90.79069767441861</v>
      </c>
      <c r="AB411" s="28"/>
      <c r="AC411" s="28">
        <f>AA411+AB411</f>
        <v>90.79069767441861</v>
      </c>
      <c r="AD411" s="10"/>
      <c r="AE411" s="50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9"/>
      <c r="BQ411" s="39"/>
      <c r="BR411" s="39"/>
      <c r="BS411" s="39"/>
      <c r="BT411" s="39"/>
      <c r="BU411" s="39"/>
      <c r="BV411" s="39"/>
      <c r="BW411" s="39"/>
      <c r="BX411" s="39"/>
      <c r="BY411" s="39"/>
      <c r="BZ411" s="39"/>
      <c r="CA411" s="39"/>
      <c r="CB411" s="39"/>
      <c r="CC411" s="39"/>
      <c r="CD411" s="39"/>
      <c r="CE411" s="39"/>
      <c r="CF411" s="39"/>
      <c r="CG411" s="39"/>
    </row>
    <row r="412" spans="1:85" s="18" customFormat="1" outlineLevel="2">
      <c r="A412" s="10">
        <v>2015</v>
      </c>
      <c r="B412" s="21" t="s">
        <v>258</v>
      </c>
      <c r="C412" s="26" t="s">
        <v>259</v>
      </c>
      <c r="D412" s="21" t="s">
        <v>1383</v>
      </c>
      <c r="E412" s="21" t="s">
        <v>2286</v>
      </c>
      <c r="F412" s="10">
        <v>3</v>
      </c>
      <c r="G412" s="21" t="s">
        <v>141</v>
      </c>
      <c r="H412" s="21" t="s">
        <v>142</v>
      </c>
      <c r="I412" s="21" t="s">
        <v>24</v>
      </c>
      <c r="J412" s="21" t="s">
        <v>25</v>
      </c>
      <c r="K412" s="21" t="s">
        <v>81</v>
      </c>
      <c r="L412" s="10">
        <v>104</v>
      </c>
      <c r="M412" s="10">
        <v>56</v>
      </c>
      <c r="N412" s="21" t="s">
        <v>47</v>
      </c>
      <c r="O412" s="21" t="s">
        <v>260</v>
      </c>
      <c r="P412" s="21" t="s">
        <v>29</v>
      </c>
      <c r="Q412" s="21" t="s">
        <v>261</v>
      </c>
      <c r="R412" s="21" t="s">
        <v>262</v>
      </c>
      <c r="S412" s="10">
        <v>1</v>
      </c>
      <c r="T412" s="10">
        <v>48</v>
      </c>
      <c r="U412" s="10">
        <v>48</v>
      </c>
      <c r="V412" s="21" t="s">
        <v>32</v>
      </c>
      <c r="W412" s="21" t="s">
        <v>32</v>
      </c>
      <c r="X412" s="10"/>
      <c r="Y412" s="28">
        <f>IF(M412&lt;25,1,1+(M412-25)/M412)</f>
        <v>1.5535714285714286</v>
      </c>
      <c r="Z412" s="10">
        <v>1</v>
      </c>
      <c r="AA412" s="28">
        <f>U412*Y412*Z412</f>
        <v>74.571428571428569</v>
      </c>
      <c r="AB412" s="28"/>
      <c r="AC412" s="28">
        <f>AA412+AB412</f>
        <v>74.571428571428569</v>
      </c>
      <c r="AD412" s="10"/>
      <c r="AE412" s="50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9"/>
      <c r="BQ412" s="39"/>
      <c r="BR412" s="39"/>
      <c r="BS412" s="39"/>
      <c r="BT412" s="39"/>
      <c r="BU412" s="39"/>
      <c r="BV412" s="39"/>
      <c r="BW412" s="39"/>
      <c r="BX412" s="39"/>
      <c r="BY412" s="39"/>
      <c r="BZ412" s="39"/>
      <c r="CA412" s="39"/>
      <c r="CB412" s="39"/>
      <c r="CC412" s="39"/>
      <c r="CD412" s="39"/>
      <c r="CE412" s="39"/>
      <c r="CF412" s="39"/>
      <c r="CG412" s="39"/>
    </row>
    <row r="413" spans="1:85" s="18" customFormat="1" outlineLevel="2">
      <c r="A413" s="10">
        <v>2014</v>
      </c>
      <c r="B413" s="21" t="s">
        <v>1842</v>
      </c>
      <c r="C413" s="26" t="s">
        <v>1843</v>
      </c>
      <c r="D413" s="21" t="s">
        <v>1417</v>
      </c>
      <c r="E413" s="21" t="s">
        <v>2293</v>
      </c>
      <c r="F413" s="10">
        <v>3</v>
      </c>
      <c r="G413" s="21" t="s">
        <v>141</v>
      </c>
      <c r="H413" s="21" t="s">
        <v>142</v>
      </c>
      <c r="I413" s="21" t="s">
        <v>24</v>
      </c>
      <c r="J413" s="21" t="s">
        <v>25</v>
      </c>
      <c r="K413" s="21" t="s">
        <v>81</v>
      </c>
      <c r="L413" s="10">
        <v>104</v>
      </c>
      <c r="M413" s="10">
        <v>42</v>
      </c>
      <c r="N413" s="21" t="s">
        <v>1543</v>
      </c>
      <c r="O413" s="21" t="s">
        <v>247</v>
      </c>
      <c r="P413" s="21" t="s">
        <v>29</v>
      </c>
      <c r="Q413" s="21" t="s">
        <v>1366</v>
      </c>
      <c r="R413" s="21" t="s">
        <v>1872</v>
      </c>
      <c r="S413" s="10">
        <v>1</v>
      </c>
      <c r="T413" s="10">
        <v>48</v>
      </c>
      <c r="U413" s="10">
        <v>28</v>
      </c>
      <c r="V413" s="10">
        <v>20</v>
      </c>
      <c r="W413" s="21" t="s">
        <v>32</v>
      </c>
      <c r="X413" s="10">
        <v>1</v>
      </c>
      <c r="Y413" s="28">
        <f>IF(M413&lt;25,1,1+(M413-25)/M413)</f>
        <v>1.4047619047619047</v>
      </c>
      <c r="Z413" s="10">
        <v>1</v>
      </c>
      <c r="AA413" s="28">
        <f>U413*Y413*Z413</f>
        <v>39.333333333333329</v>
      </c>
      <c r="AB413" s="28">
        <f>X413*V413*Y413</f>
        <v>28.095238095238095</v>
      </c>
      <c r="AC413" s="28">
        <f>AA413+AB413</f>
        <v>67.428571428571416</v>
      </c>
      <c r="AD413" s="10"/>
      <c r="AE413" s="50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9"/>
      <c r="BQ413" s="39"/>
      <c r="BR413" s="39"/>
      <c r="BS413" s="39"/>
      <c r="BT413" s="39"/>
      <c r="BU413" s="39"/>
      <c r="BV413" s="39"/>
      <c r="BW413" s="39"/>
      <c r="BX413" s="39"/>
      <c r="BY413" s="39"/>
      <c r="BZ413" s="39"/>
      <c r="CA413" s="39"/>
      <c r="CB413" s="39"/>
      <c r="CC413" s="39"/>
      <c r="CD413" s="39"/>
      <c r="CE413" s="39"/>
      <c r="CF413" s="39"/>
      <c r="CG413" s="39"/>
    </row>
    <row r="414" spans="1:85" s="18" customFormat="1" outlineLevel="2">
      <c r="A414" s="21"/>
      <c r="B414" s="21"/>
      <c r="C414" s="21" t="s">
        <v>2662</v>
      </c>
      <c r="D414" s="21" t="s">
        <v>2594</v>
      </c>
      <c r="E414" s="21" t="s">
        <v>2595</v>
      </c>
      <c r="F414" s="21"/>
      <c r="G414" s="21" t="s">
        <v>141</v>
      </c>
      <c r="H414" s="21" t="s">
        <v>2664</v>
      </c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 t="s">
        <v>2602</v>
      </c>
      <c r="AD414" s="21" t="s">
        <v>2597</v>
      </c>
      <c r="AE414" s="50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9"/>
      <c r="BQ414" s="39"/>
      <c r="BR414" s="39"/>
      <c r="BS414" s="39"/>
      <c r="BT414" s="39"/>
      <c r="BU414" s="39"/>
      <c r="BV414" s="39"/>
      <c r="BW414" s="39"/>
      <c r="BX414" s="39"/>
      <c r="BY414" s="39"/>
      <c r="BZ414" s="39"/>
      <c r="CA414" s="39"/>
      <c r="CB414" s="39"/>
      <c r="CC414" s="39"/>
      <c r="CD414" s="39"/>
      <c r="CE414" s="39"/>
      <c r="CF414" s="39"/>
      <c r="CG414" s="39"/>
    </row>
    <row r="415" spans="1:85" s="18" customFormat="1" outlineLevel="2">
      <c r="A415" s="21"/>
      <c r="B415" s="21"/>
      <c r="C415" s="21" t="s">
        <v>2699</v>
      </c>
      <c r="D415" s="21" t="s">
        <v>2594</v>
      </c>
      <c r="E415" s="21" t="s">
        <v>2595</v>
      </c>
      <c r="F415" s="21"/>
      <c r="G415" s="21" t="s">
        <v>141</v>
      </c>
      <c r="H415" s="21" t="s">
        <v>2664</v>
      </c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 t="s">
        <v>30</v>
      </c>
      <c r="AC415" s="21" t="s">
        <v>2602</v>
      </c>
      <c r="AD415" s="21" t="s">
        <v>2597</v>
      </c>
      <c r="AE415" s="50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9"/>
      <c r="BQ415" s="39"/>
      <c r="BR415" s="39"/>
      <c r="BS415" s="39"/>
      <c r="BT415" s="39"/>
      <c r="BU415" s="39"/>
      <c r="BV415" s="39"/>
      <c r="BW415" s="39"/>
      <c r="BX415" s="39"/>
      <c r="BY415" s="39"/>
      <c r="BZ415" s="39"/>
      <c r="CA415" s="39"/>
      <c r="CB415" s="39"/>
      <c r="CC415" s="39"/>
      <c r="CD415" s="39"/>
      <c r="CE415" s="39"/>
      <c r="CF415" s="39"/>
      <c r="CG415" s="39"/>
    </row>
    <row r="416" spans="1:85" s="18" customFormat="1" outlineLevel="2">
      <c r="A416" s="10"/>
      <c r="B416" s="10"/>
      <c r="C416" s="25"/>
      <c r="D416" s="10"/>
      <c r="E416" s="27" t="s">
        <v>2329</v>
      </c>
      <c r="F416" s="10"/>
      <c r="G416" s="21" t="s">
        <v>141</v>
      </c>
      <c r="H416" s="29" t="s">
        <v>142</v>
      </c>
      <c r="I416" s="10"/>
      <c r="J416" s="10"/>
      <c r="K416" s="10"/>
      <c r="L416" s="10"/>
      <c r="M416" s="29">
        <v>6</v>
      </c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28"/>
      <c r="Z416" s="10"/>
      <c r="AA416" s="28"/>
      <c r="AB416" s="28"/>
      <c r="AC416" s="28">
        <f>M416*14</f>
        <v>84</v>
      </c>
      <c r="AD416" s="10"/>
      <c r="AE416" s="50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9"/>
      <c r="BQ416" s="39"/>
      <c r="BR416" s="39"/>
      <c r="BS416" s="39"/>
      <c r="BT416" s="39"/>
      <c r="BU416" s="39"/>
      <c r="BV416" s="39"/>
      <c r="BW416" s="39"/>
      <c r="BX416" s="39"/>
      <c r="BY416" s="39"/>
      <c r="BZ416" s="39"/>
      <c r="CA416" s="39"/>
      <c r="CB416" s="39"/>
      <c r="CC416" s="39"/>
      <c r="CD416" s="39"/>
      <c r="CE416" s="39"/>
      <c r="CF416" s="39"/>
      <c r="CG416" s="39"/>
    </row>
    <row r="417" spans="1:85" s="18" customFormat="1" ht="27" outlineLevel="2">
      <c r="A417" s="21"/>
      <c r="B417" s="21"/>
      <c r="C417" s="26" t="s">
        <v>2346</v>
      </c>
      <c r="D417" s="21"/>
      <c r="E417" s="21" t="s">
        <v>2394</v>
      </c>
      <c r="F417" s="21"/>
      <c r="G417" s="21" t="s">
        <v>141</v>
      </c>
      <c r="H417" s="21" t="s">
        <v>2377</v>
      </c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8">
        <v>15</v>
      </c>
      <c r="AD417" s="10"/>
      <c r="AE417" s="50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</row>
    <row r="418" spans="1:85" s="18" customFormat="1" ht="27" outlineLevel="2">
      <c r="A418" s="21"/>
      <c r="B418" s="21"/>
      <c r="C418" s="26" t="s">
        <v>2440</v>
      </c>
      <c r="D418" s="21"/>
      <c r="E418" s="21" t="s">
        <v>2394</v>
      </c>
      <c r="F418" s="21"/>
      <c r="G418" s="21" t="s">
        <v>141</v>
      </c>
      <c r="H418" s="21" t="s">
        <v>2469</v>
      </c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8">
        <v>15</v>
      </c>
      <c r="AD418" s="10"/>
      <c r="AE418" s="50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</row>
    <row r="419" spans="1:85" s="18" customFormat="1" ht="27" outlineLevel="2">
      <c r="A419" s="21"/>
      <c r="B419" s="21"/>
      <c r="C419" s="26" t="s">
        <v>2404</v>
      </c>
      <c r="D419" s="21"/>
      <c r="E419" s="21" t="s">
        <v>2394</v>
      </c>
      <c r="F419" s="21"/>
      <c r="G419" s="21" t="s">
        <v>141</v>
      </c>
      <c r="H419" s="21" t="s">
        <v>2469</v>
      </c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8">
        <v>15</v>
      </c>
      <c r="AD419" s="10"/>
      <c r="AE419" s="50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</row>
    <row r="420" spans="1:85" s="18" customFormat="1" outlineLevel="2">
      <c r="A420" s="21"/>
      <c r="B420" s="21"/>
      <c r="C420" s="26"/>
      <c r="D420" s="21"/>
      <c r="E420" s="21" t="s">
        <v>2757</v>
      </c>
      <c r="F420" s="21"/>
      <c r="G420" s="21" t="s">
        <v>141</v>
      </c>
      <c r="H420" s="21" t="s">
        <v>2469</v>
      </c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8">
        <v>15</v>
      </c>
      <c r="AD420" s="10"/>
      <c r="AE420" s="50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</row>
    <row r="421" spans="1:85" s="18" customFormat="1" outlineLevel="1">
      <c r="A421" s="21"/>
      <c r="B421" s="21"/>
      <c r="C421" s="26"/>
      <c r="D421" s="21"/>
      <c r="E421" s="21"/>
      <c r="F421" s="21"/>
      <c r="G421" s="47" t="s">
        <v>2835</v>
      </c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8">
        <f>SUBTOTAL(9,AC409:AC420)</f>
        <v>472.79069767441854</v>
      </c>
      <c r="AD421" s="10"/>
      <c r="AE421" s="50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</row>
    <row r="422" spans="1:85" s="18" customFormat="1" outlineLevel="2">
      <c r="A422" s="10">
        <v>2014</v>
      </c>
      <c r="B422" s="21" t="s">
        <v>1698</v>
      </c>
      <c r="C422" s="26" t="s">
        <v>952</v>
      </c>
      <c r="D422" s="21" t="s">
        <v>1417</v>
      </c>
      <c r="E422" s="19" t="s">
        <v>2276</v>
      </c>
      <c r="F422" s="10">
        <v>2</v>
      </c>
      <c r="G422" s="21" t="s">
        <v>337</v>
      </c>
      <c r="H422" s="21" t="s">
        <v>1017</v>
      </c>
      <c r="I422" s="21" t="s">
        <v>457</v>
      </c>
      <c r="J422" s="21" t="s">
        <v>53</v>
      </c>
      <c r="K422" s="21" t="s">
        <v>301</v>
      </c>
      <c r="L422" s="10">
        <v>103</v>
      </c>
      <c r="M422" s="10">
        <v>38</v>
      </c>
      <c r="N422" s="21" t="s">
        <v>1566</v>
      </c>
      <c r="O422" s="21" t="s">
        <v>242</v>
      </c>
      <c r="P422" s="21" t="s">
        <v>29</v>
      </c>
      <c r="Q422" s="21" t="s">
        <v>1707</v>
      </c>
      <c r="R422" s="21" t="s">
        <v>1826</v>
      </c>
      <c r="S422" s="10">
        <v>1</v>
      </c>
      <c r="T422" s="10">
        <v>32</v>
      </c>
      <c r="U422" s="10">
        <v>32</v>
      </c>
      <c r="V422" s="21" t="s">
        <v>32</v>
      </c>
      <c r="W422" s="21" t="s">
        <v>32</v>
      </c>
      <c r="X422" s="10"/>
      <c r="Y422" s="28">
        <f>IF(M422&lt;25,1,1+(M422-25)/M422)</f>
        <v>1.3421052631578947</v>
      </c>
      <c r="Z422" s="10">
        <v>1</v>
      </c>
      <c r="AA422" s="28">
        <f>U422*Y422*Z422</f>
        <v>42.94736842105263</v>
      </c>
      <c r="AB422" s="28"/>
      <c r="AC422" s="28">
        <f>AA422+AB422</f>
        <v>42.94736842105263</v>
      </c>
      <c r="AD422" s="10"/>
      <c r="AE422" s="50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</row>
    <row r="423" spans="1:85" s="18" customFormat="1" outlineLevel="2">
      <c r="A423" s="10">
        <v>2015</v>
      </c>
      <c r="B423" s="21" t="s">
        <v>1015</v>
      </c>
      <c r="C423" s="26" t="s">
        <v>1016</v>
      </c>
      <c r="D423" s="21" t="s">
        <v>1383</v>
      </c>
      <c r="E423" s="19" t="s">
        <v>2295</v>
      </c>
      <c r="F423" s="10">
        <v>3</v>
      </c>
      <c r="G423" s="21" t="s">
        <v>337</v>
      </c>
      <c r="H423" s="21" t="s">
        <v>1017</v>
      </c>
      <c r="I423" s="21" t="s">
        <v>457</v>
      </c>
      <c r="J423" s="21" t="s">
        <v>53</v>
      </c>
      <c r="K423" s="21" t="s">
        <v>301</v>
      </c>
      <c r="L423" s="10">
        <v>43</v>
      </c>
      <c r="M423" s="10">
        <v>35</v>
      </c>
      <c r="N423" s="21" t="s">
        <v>288</v>
      </c>
      <c r="O423" s="21" t="s">
        <v>317</v>
      </c>
      <c r="P423" s="21" t="s">
        <v>29</v>
      </c>
      <c r="Q423" s="21" t="s">
        <v>83</v>
      </c>
      <c r="R423" s="21" t="s">
        <v>1018</v>
      </c>
      <c r="S423" s="10">
        <v>1</v>
      </c>
      <c r="T423" s="10">
        <v>48</v>
      </c>
      <c r="U423" s="10">
        <v>32</v>
      </c>
      <c r="V423" s="21" t="s">
        <v>32</v>
      </c>
      <c r="W423" s="10">
        <v>16</v>
      </c>
      <c r="X423" s="27">
        <v>1</v>
      </c>
      <c r="Y423" s="28">
        <f>IF(M423&lt;25,1,1+(M423-25)/M423)</f>
        <v>1.2857142857142856</v>
      </c>
      <c r="Z423" s="10">
        <v>1</v>
      </c>
      <c r="AA423" s="28">
        <f>U423*Y423*Z423</f>
        <v>41.142857142857139</v>
      </c>
      <c r="AB423" s="28">
        <f>X423*W423*Y423</f>
        <v>20.571428571428569</v>
      </c>
      <c r="AC423" s="28">
        <f>AA423+AB423</f>
        <v>61.714285714285708</v>
      </c>
      <c r="AD423" s="10"/>
      <c r="AE423" s="50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</row>
    <row r="424" spans="1:85" s="18" customFormat="1" outlineLevel="2">
      <c r="A424" s="21"/>
      <c r="B424" s="21"/>
      <c r="C424" s="21" t="s">
        <v>2233</v>
      </c>
      <c r="D424" s="21" t="s">
        <v>1384</v>
      </c>
      <c r="E424" s="21" t="s">
        <v>2592</v>
      </c>
      <c r="F424" s="21"/>
      <c r="G424" s="21" t="s">
        <v>337</v>
      </c>
      <c r="H424" s="21" t="s">
        <v>1017</v>
      </c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>
        <v>96</v>
      </c>
      <c r="AD424" s="21" t="s">
        <v>2588</v>
      </c>
      <c r="AE424" s="50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</row>
    <row r="425" spans="1:85" s="18" customFormat="1" outlineLevel="2">
      <c r="A425" s="21"/>
      <c r="B425" s="21"/>
      <c r="C425" s="21" t="s">
        <v>2674</v>
      </c>
      <c r="D425" s="21" t="s">
        <v>2594</v>
      </c>
      <c r="E425" s="21" t="s">
        <v>2595</v>
      </c>
      <c r="F425" s="21"/>
      <c r="G425" s="21" t="s">
        <v>337</v>
      </c>
      <c r="H425" s="21" t="s">
        <v>2676</v>
      </c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 t="s">
        <v>30</v>
      </c>
      <c r="AC425" s="21" t="s">
        <v>2602</v>
      </c>
      <c r="AD425" s="21" t="s">
        <v>2597</v>
      </c>
      <c r="AE425" s="50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</row>
    <row r="426" spans="1:85" s="18" customFormat="1" outlineLevel="2">
      <c r="A426" s="10"/>
      <c r="B426" s="10"/>
      <c r="C426" s="25"/>
      <c r="D426" s="10"/>
      <c r="E426" s="27" t="s">
        <v>2329</v>
      </c>
      <c r="F426" s="10"/>
      <c r="G426" s="21" t="s">
        <v>337</v>
      </c>
      <c r="H426" s="29" t="s">
        <v>1017</v>
      </c>
      <c r="I426" s="10"/>
      <c r="J426" s="10"/>
      <c r="K426" s="10"/>
      <c r="L426" s="10"/>
      <c r="M426" s="29">
        <v>4</v>
      </c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28"/>
      <c r="Z426" s="10"/>
      <c r="AA426" s="28"/>
      <c r="AB426" s="28"/>
      <c r="AC426" s="28">
        <f>M426*14</f>
        <v>56</v>
      </c>
      <c r="AD426" s="10"/>
      <c r="AE426" s="50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</row>
    <row r="427" spans="1:85" s="18" customFormat="1" outlineLevel="1">
      <c r="A427" s="10"/>
      <c r="B427" s="10"/>
      <c r="C427" s="25"/>
      <c r="D427" s="10"/>
      <c r="E427" s="27"/>
      <c r="F427" s="10"/>
      <c r="G427" s="47" t="s">
        <v>2836</v>
      </c>
      <c r="H427" s="29"/>
      <c r="I427" s="10"/>
      <c r="J427" s="10"/>
      <c r="K427" s="10"/>
      <c r="L427" s="10"/>
      <c r="M427" s="29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28"/>
      <c r="Z427" s="10"/>
      <c r="AA427" s="28"/>
      <c r="AB427" s="28"/>
      <c r="AC427" s="28">
        <f>SUBTOTAL(9,AC422:AC426)</f>
        <v>256.66165413533832</v>
      </c>
      <c r="AD427" s="10"/>
      <c r="AE427" s="50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</row>
    <row r="428" spans="1:85" s="18" customFormat="1" outlineLevel="2">
      <c r="A428" s="10">
        <v>2015</v>
      </c>
      <c r="B428" s="21" t="s">
        <v>644</v>
      </c>
      <c r="C428" s="26" t="s">
        <v>645</v>
      </c>
      <c r="D428" s="21" t="s">
        <v>1383</v>
      </c>
      <c r="E428" s="21" t="s">
        <v>2286</v>
      </c>
      <c r="F428" s="10">
        <v>3</v>
      </c>
      <c r="G428" s="21" t="s">
        <v>646</v>
      </c>
      <c r="H428" s="21" t="s">
        <v>647</v>
      </c>
      <c r="I428" s="21" t="s">
        <v>24</v>
      </c>
      <c r="J428" s="21" t="s">
        <v>25</v>
      </c>
      <c r="K428" s="21" t="s">
        <v>81</v>
      </c>
      <c r="L428" s="10">
        <v>52</v>
      </c>
      <c r="M428" s="10">
        <v>57</v>
      </c>
      <c r="N428" s="21" t="s">
        <v>357</v>
      </c>
      <c r="O428" s="21" t="s">
        <v>648</v>
      </c>
      <c r="P428" s="21" t="s">
        <v>29</v>
      </c>
      <c r="Q428" s="21" t="s">
        <v>43</v>
      </c>
      <c r="R428" s="21" t="s">
        <v>649</v>
      </c>
      <c r="S428" s="10">
        <v>1</v>
      </c>
      <c r="T428" s="10">
        <v>48</v>
      </c>
      <c r="U428" s="10">
        <v>48</v>
      </c>
      <c r="V428" s="21" t="s">
        <v>32</v>
      </c>
      <c r="W428" s="21" t="s">
        <v>32</v>
      </c>
      <c r="X428" s="10"/>
      <c r="Y428" s="28">
        <f>IF(M428&lt;25,1,1+(M428-25)/M428)</f>
        <v>1.5614035087719298</v>
      </c>
      <c r="Z428" s="10">
        <v>1</v>
      </c>
      <c r="AA428" s="28">
        <f>U428*Y428*Z428</f>
        <v>74.94736842105263</v>
      </c>
      <c r="AB428" s="28"/>
      <c r="AC428" s="28">
        <f>AA428+AB428</f>
        <v>74.94736842105263</v>
      </c>
      <c r="AD428" s="10"/>
      <c r="AE428" s="50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</row>
    <row r="429" spans="1:85" s="18" customFormat="1" outlineLevel="2">
      <c r="A429" s="10">
        <v>2014</v>
      </c>
      <c r="B429" s="21" t="s">
        <v>1489</v>
      </c>
      <c r="C429" s="26" t="s">
        <v>1490</v>
      </c>
      <c r="D429" s="21" t="s">
        <v>1417</v>
      </c>
      <c r="E429" s="21" t="s">
        <v>2286</v>
      </c>
      <c r="F429" s="10">
        <v>3</v>
      </c>
      <c r="G429" s="21" t="s">
        <v>646</v>
      </c>
      <c r="H429" s="21" t="s">
        <v>647</v>
      </c>
      <c r="I429" s="21" t="s">
        <v>24</v>
      </c>
      <c r="J429" s="21" t="s">
        <v>25</v>
      </c>
      <c r="K429" s="21" t="s">
        <v>81</v>
      </c>
      <c r="L429" s="10">
        <v>60</v>
      </c>
      <c r="M429" s="10">
        <v>53</v>
      </c>
      <c r="N429" s="21" t="s">
        <v>1429</v>
      </c>
      <c r="O429" s="21" t="s">
        <v>1270</v>
      </c>
      <c r="P429" s="21" t="s">
        <v>29</v>
      </c>
      <c r="Q429" s="21" t="s">
        <v>1353</v>
      </c>
      <c r="R429" s="21" t="s">
        <v>1973</v>
      </c>
      <c r="S429" s="10">
        <v>1</v>
      </c>
      <c r="T429" s="10">
        <v>48</v>
      </c>
      <c r="U429" s="10">
        <v>48</v>
      </c>
      <c r="V429" s="21" t="s">
        <v>32</v>
      </c>
      <c r="W429" s="21" t="s">
        <v>32</v>
      </c>
      <c r="X429" s="10"/>
      <c r="Y429" s="28">
        <f>IF(M429&lt;25,1,1+(M429-25)/M429)</f>
        <v>1.5283018867924527</v>
      </c>
      <c r="Z429" s="10">
        <v>1</v>
      </c>
      <c r="AA429" s="28">
        <f>U429*Y429*Z429</f>
        <v>73.35849056603773</v>
      </c>
      <c r="AB429" s="28"/>
      <c r="AC429" s="28">
        <f>AA429+AB429</f>
        <v>73.35849056603773</v>
      </c>
      <c r="AD429" s="10"/>
      <c r="AE429" s="50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</row>
    <row r="430" spans="1:85" s="18" customFormat="1" outlineLevel="2">
      <c r="A430" s="10">
        <v>2015</v>
      </c>
      <c r="B430" s="21" t="s">
        <v>884</v>
      </c>
      <c r="C430" s="26" t="s">
        <v>885</v>
      </c>
      <c r="D430" s="21" t="s">
        <v>1383</v>
      </c>
      <c r="E430" s="21" t="s">
        <v>2286</v>
      </c>
      <c r="F430" s="10">
        <v>3</v>
      </c>
      <c r="G430" s="21" t="s">
        <v>646</v>
      </c>
      <c r="H430" s="21" t="s">
        <v>647</v>
      </c>
      <c r="I430" s="21" t="s">
        <v>24</v>
      </c>
      <c r="J430" s="21" t="s">
        <v>25</v>
      </c>
      <c r="K430" s="21" t="s">
        <v>81</v>
      </c>
      <c r="L430" s="10">
        <v>124</v>
      </c>
      <c r="M430" s="10">
        <v>60</v>
      </c>
      <c r="N430" s="21" t="s">
        <v>304</v>
      </c>
      <c r="O430" s="21" t="s">
        <v>260</v>
      </c>
      <c r="P430" s="21" t="s">
        <v>29</v>
      </c>
      <c r="Q430" s="21" t="s">
        <v>43</v>
      </c>
      <c r="R430" s="21" t="s">
        <v>886</v>
      </c>
      <c r="S430" s="10">
        <v>1</v>
      </c>
      <c r="T430" s="10">
        <v>48</v>
      </c>
      <c r="U430" s="10">
        <v>48</v>
      </c>
      <c r="V430" s="21" t="s">
        <v>32</v>
      </c>
      <c r="W430" s="21" t="s">
        <v>32</v>
      </c>
      <c r="X430" s="10"/>
      <c r="Y430" s="28">
        <f>IF(M430&lt;25,1,1+(M430-25)/M430)</f>
        <v>1.5833333333333335</v>
      </c>
      <c r="Z430" s="10">
        <v>1</v>
      </c>
      <c r="AA430" s="28">
        <f>U430*Y430*Z430</f>
        <v>76</v>
      </c>
      <c r="AB430" s="28"/>
      <c r="AC430" s="28">
        <f>AA430+AB430</f>
        <v>76</v>
      </c>
      <c r="AD430" s="10"/>
      <c r="AE430" s="50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</row>
    <row r="431" spans="1:85" s="18" customFormat="1" outlineLevel="2">
      <c r="A431" s="21"/>
      <c r="B431" s="21"/>
      <c r="C431" s="21" t="s">
        <v>2593</v>
      </c>
      <c r="D431" s="21" t="s">
        <v>2594</v>
      </c>
      <c r="E431" s="21" t="s">
        <v>2595</v>
      </c>
      <c r="F431" s="21"/>
      <c r="G431" s="21" t="s">
        <v>646</v>
      </c>
      <c r="H431" s="21" t="s">
        <v>2596</v>
      </c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 t="s">
        <v>30</v>
      </c>
      <c r="AC431" s="21">
        <v>64</v>
      </c>
      <c r="AD431" s="21" t="s">
        <v>2597</v>
      </c>
      <c r="AE431" s="50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</row>
    <row r="432" spans="1:85" s="18" customFormat="1" outlineLevel="2">
      <c r="A432" s="21"/>
      <c r="B432" s="21"/>
      <c r="C432" s="21" t="s">
        <v>1446</v>
      </c>
      <c r="D432" s="21" t="s">
        <v>1384</v>
      </c>
      <c r="E432" s="21" t="s">
        <v>2592</v>
      </c>
      <c r="F432" s="21"/>
      <c r="G432" s="21" t="s">
        <v>646</v>
      </c>
      <c r="H432" s="21" t="s">
        <v>647</v>
      </c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>
        <v>80</v>
      </c>
      <c r="AD432" s="21" t="s">
        <v>2588</v>
      </c>
      <c r="AE432" s="50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</row>
    <row r="433" spans="1:85" s="18" customFormat="1" outlineLevel="2">
      <c r="A433" s="21"/>
      <c r="B433" s="21"/>
      <c r="C433" s="21" t="s">
        <v>2743</v>
      </c>
      <c r="D433" s="21" t="s">
        <v>2594</v>
      </c>
      <c r="E433" s="21" t="s">
        <v>2595</v>
      </c>
      <c r="F433" s="21"/>
      <c r="G433" s="21" t="s">
        <v>646</v>
      </c>
      <c r="H433" s="21" t="s">
        <v>2596</v>
      </c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 t="s">
        <v>30</v>
      </c>
      <c r="AC433" s="21" t="s">
        <v>2732</v>
      </c>
      <c r="AD433" s="21" t="s">
        <v>2597</v>
      </c>
      <c r="AE433" s="50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</row>
    <row r="434" spans="1:85" s="18" customFormat="1" outlineLevel="2">
      <c r="A434" s="10"/>
      <c r="B434" s="10"/>
      <c r="C434" s="25"/>
      <c r="D434" s="10"/>
      <c r="E434" s="27" t="s">
        <v>2329</v>
      </c>
      <c r="F434" s="10"/>
      <c r="G434" s="21" t="s">
        <v>646</v>
      </c>
      <c r="H434" s="29" t="s">
        <v>647</v>
      </c>
      <c r="I434" s="10"/>
      <c r="J434" s="10"/>
      <c r="K434" s="10"/>
      <c r="L434" s="10"/>
      <c r="M434" s="29">
        <v>6</v>
      </c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28"/>
      <c r="Z434" s="10"/>
      <c r="AA434" s="28"/>
      <c r="AB434" s="28"/>
      <c r="AC434" s="28">
        <f>M434*14</f>
        <v>84</v>
      </c>
      <c r="AD434" s="10"/>
      <c r="AE434" s="50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</row>
    <row r="435" spans="1:85" s="18" customFormat="1" ht="27" outlineLevel="2">
      <c r="A435" s="21"/>
      <c r="B435" s="21"/>
      <c r="C435" s="26" t="s">
        <v>2415</v>
      </c>
      <c r="D435" s="21"/>
      <c r="E435" s="21" t="s">
        <v>2394</v>
      </c>
      <c r="F435" s="21"/>
      <c r="G435" s="21" t="s">
        <v>646</v>
      </c>
      <c r="H435" s="21" t="s">
        <v>2478</v>
      </c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8">
        <v>15</v>
      </c>
      <c r="AD435" s="10"/>
      <c r="AE435" s="50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</row>
    <row r="436" spans="1:85" s="18" customFormat="1" ht="27" outlineLevel="2">
      <c r="A436" s="21"/>
      <c r="B436" s="21"/>
      <c r="C436" s="26" t="s">
        <v>2443</v>
      </c>
      <c r="D436" s="21"/>
      <c r="E436" s="21" t="s">
        <v>2394</v>
      </c>
      <c r="F436" s="21"/>
      <c r="G436" s="21" t="s">
        <v>646</v>
      </c>
      <c r="H436" s="21" t="s">
        <v>2478</v>
      </c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8">
        <v>15</v>
      </c>
      <c r="AD436" s="10"/>
      <c r="AE436" s="50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</row>
    <row r="437" spans="1:85" s="18" customFormat="1" outlineLevel="2">
      <c r="A437" s="21"/>
      <c r="B437" s="21"/>
      <c r="C437" s="26" t="s">
        <v>2454</v>
      </c>
      <c r="D437" s="21"/>
      <c r="E437" s="21" t="s">
        <v>2394</v>
      </c>
      <c r="F437" s="21"/>
      <c r="G437" s="21" t="s">
        <v>646</v>
      </c>
      <c r="H437" s="21" t="s">
        <v>2478</v>
      </c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8">
        <v>15</v>
      </c>
      <c r="AD437" s="10"/>
      <c r="AE437" s="50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39"/>
      <c r="CD437" s="39"/>
      <c r="CE437" s="39"/>
      <c r="CF437" s="39"/>
      <c r="CG437" s="39"/>
    </row>
    <row r="438" spans="1:85" s="18" customFormat="1" ht="27" outlineLevel="2">
      <c r="A438" s="21"/>
      <c r="B438" s="21"/>
      <c r="C438" s="26" t="s">
        <v>2360</v>
      </c>
      <c r="D438" s="21"/>
      <c r="E438" s="21" t="s">
        <v>2394</v>
      </c>
      <c r="F438" s="21"/>
      <c r="G438" s="21" t="s">
        <v>646</v>
      </c>
      <c r="H438" s="21" t="s">
        <v>2391</v>
      </c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8">
        <v>15</v>
      </c>
      <c r="AD438" s="10"/>
      <c r="AE438" s="50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</row>
    <row r="439" spans="1:85" s="18" customFormat="1" outlineLevel="1">
      <c r="A439" s="21"/>
      <c r="B439" s="21"/>
      <c r="C439" s="26"/>
      <c r="D439" s="21"/>
      <c r="E439" s="21"/>
      <c r="F439" s="21"/>
      <c r="G439" s="47" t="s">
        <v>2837</v>
      </c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8">
        <f>SUBTOTAL(9,AC428:AC438)</f>
        <v>512.30585898709035</v>
      </c>
      <c r="AD439" s="10"/>
      <c r="AE439" s="50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</row>
    <row r="440" spans="1:85" s="18" customFormat="1" outlineLevel="2">
      <c r="A440" s="21"/>
      <c r="B440" s="21"/>
      <c r="C440" s="26" t="s">
        <v>2458</v>
      </c>
      <c r="D440" s="21"/>
      <c r="E440" s="21" t="s">
        <v>2394</v>
      </c>
      <c r="F440" s="21"/>
      <c r="G440" s="21" t="s">
        <v>2523</v>
      </c>
      <c r="H440" s="21" t="s">
        <v>2493</v>
      </c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8">
        <v>15</v>
      </c>
      <c r="AD440" s="10"/>
      <c r="AE440" s="50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</row>
    <row r="441" spans="1:85" s="18" customFormat="1" outlineLevel="2">
      <c r="A441" s="21"/>
      <c r="B441" s="21"/>
      <c r="C441" s="26" t="s">
        <v>2457</v>
      </c>
      <c r="D441" s="21"/>
      <c r="E441" s="21" t="s">
        <v>2394</v>
      </c>
      <c r="F441" s="21"/>
      <c r="G441" s="21" t="s">
        <v>2523</v>
      </c>
      <c r="H441" s="21" t="s">
        <v>2493</v>
      </c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8">
        <v>15</v>
      </c>
      <c r="AD441" s="10"/>
      <c r="AE441" s="50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</row>
    <row r="442" spans="1:85" s="18" customFormat="1" outlineLevel="1">
      <c r="A442" s="21"/>
      <c r="B442" s="21"/>
      <c r="C442" s="26"/>
      <c r="D442" s="21"/>
      <c r="E442" s="21"/>
      <c r="F442" s="21"/>
      <c r="G442" s="47" t="s">
        <v>2838</v>
      </c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8">
        <f>SUBTOTAL(9,AC440:AC441)</f>
        <v>30</v>
      </c>
      <c r="AD442" s="10"/>
      <c r="AE442" s="50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</row>
    <row r="443" spans="1:85" s="18" customFormat="1" outlineLevel="2">
      <c r="A443" s="10">
        <v>2015</v>
      </c>
      <c r="B443" s="21" t="s">
        <v>476</v>
      </c>
      <c r="C443" s="26" t="s">
        <v>477</v>
      </c>
      <c r="D443" s="21" t="s">
        <v>1383</v>
      </c>
      <c r="E443" s="21" t="s">
        <v>2286</v>
      </c>
      <c r="F443" s="10">
        <v>3</v>
      </c>
      <c r="G443" s="21" t="s">
        <v>481</v>
      </c>
      <c r="H443" s="21" t="s">
        <v>482</v>
      </c>
      <c r="I443" s="21" t="s">
        <v>87</v>
      </c>
      <c r="J443" s="21" t="s">
        <v>25</v>
      </c>
      <c r="K443" s="21" t="s">
        <v>46</v>
      </c>
      <c r="L443" s="10">
        <v>17</v>
      </c>
      <c r="M443" s="10">
        <v>35</v>
      </c>
      <c r="N443" s="21" t="s">
        <v>88</v>
      </c>
      <c r="O443" s="21" t="s">
        <v>483</v>
      </c>
      <c r="P443" s="21" t="s">
        <v>29</v>
      </c>
      <c r="Q443" s="21" t="s">
        <v>218</v>
      </c>
      <c r="R443" s="21" t="s">
        <v>484</v>
      </c>
      <c r="S443" s="10">
        <v>1</v>
      </c>
      <c r="T443" s="10">
        <v>48</v>
      </c>
      <c r="U443" s="10">
        <v>48</v>
      </c>
      <c r="V443" s="21" t="s">
        <v>32</v>
      </c>
      <c r="W443" s="21" t="s">
        <v>32</v>
      </c>
      <c r="X443" s="10"/>
      <c r="Y443" s="28">
        <f>IF(M443&lt;25,1,1+(M443-25)/M443)</f>
        <v>1.2857142857142856</v>
      </c>
      <c r="Z443" s="10">
        <v>1</v>
      </c>
      <c r="AA443" s="28">
        <f>U443*Y443*Z443</f>
        <v>61.714285714285708</v>
      </c>
      <c r="AB443" s="28"/>
      <c r="AC443" s="28">
        <f>AA443+AB443</f>
        <v>61.714285714285708</v>
      </c>
      <c r="AD443" s="10"/>
      <c r="AE443" s="50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</row>
    <row r="444" spans="1:85" s="18" customFormat="1" outlineLevel="2">
      <c r="A444" s="10">
        <v>2015</v>
      </c>
      <c r="B444" s="21" t="s">
        <v>1198</v>
      </c>
      <c r="C444" s="26" t="s">
        <v>1199</v>
      </c>
      <c r="D444" s="21" t="s">
        <v>1383</v>
      </c>
      <c r="E444" s="21" t="s">
        <v>2286</v>
      </c>
      <c r="F444" s="10">
        <v>3</v>
      </c>
      <c r="G444" s="21" t="s">
        <v>481</v>
      </c>
      <c r="H444" s="21" t="s">
        <v>482</v>
      </c>
      <c r="I444" s="21" t="s">
        <v>87</v>
      </c>
      <c r="J444" s="21" t="s">
        <v>25</v>
      </c>
      <c r="K444" s="21" t="s">
        <v>46</v>
      </c>
      <c r="L444" s="10">
        <v>57</v>
      </c>
      <c r="M444" s="10">
        <v>49</v>
      </c>
      <c r="N444" s="21" t="s">
        <v>357</v>
      </c>
      <c r="O444" s="21" t="s">
        <v>1200</v>
      </c>
      <c r="P444" s="21" t="s">
        <v>29</v>
      </c>
      <c r="Q444" s="21" t="s">
        <v>218</v>
      </c>
      <c r="R444" s="21" t="s">
        <v>1201</v>
      </c>
      <c r="S444" s="10">
        <v>1</v>
      </c>
      <c r="T444" s="10">
        <v>48</v>
      </c>
      <c r="U444" s="10">
        <v>48</v>
      </c>
      <c r="V444" s="21" t="s">
        <v>32</v>
      </c>
      <c r="W444" s="21" t="s">
        <v>32</v>
      </c>
      <c r="X444" s="10"/>
      <c r="Y444" s="28">
        <f>IF(M444&lt;25,1,1+(M444-25)/M444)</f>
        <v>1.489795918367347</v>
      </c>
      <c r="Z444" s="10">
        <v>1</v>
      </c>
      <c r="AA444" s="28">
        <f>U444*Y444*Z444</f>
        <v>71.510204081632651</v>
      </c>
      <c r="AB444" s="28"/>
      <c r="AC444" s="28">
        <f>AA444+AB444</f>
        <v>71.510204081632651</v>
      </c>
      <c r="AD444" s="10"/>
      <c r="AE444" s="50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</row>
    <row r="445" spans="1:85" s="18" customFormat="1" outlineLevel="2">
      <c r="A445" s="10">
        <v>2014</v>
      </c>
      <c r="B445" s="21" t="s">
        <v>229</v>
      </c>
      <c r="C445" s="26" t="s">
        <v>230</v>
      </c>
      <c r="D445" s="21" t="s">
        <v>1384</v>
      </c>
      <c r="E445" s="19" t="s">
        <v>2295</v>
      </c>
      <c r="F445" s="10">
        <v>3</v>
      </c>
      <c r="G445" s="21" t="s">
        <v>481</v>
      </c>
      <c r="H445" s="21" t="s">
        <v>2497</v>
      </c>
      <c r="I445" s="21" t="s">
        <v>1411</v>
      </c>
      <c r="J445" s="21" t="s">
        <v>121</v>
      </c>
      <c r="K445" s="21" t="s">
        <v>1412</v>
      </c>
      <c r="L445" s="10">
        <v>60</v>
      </c>
      <c r="M445" s="10">
        <v>10</v>
      </c>
      <c r="N445" s="21" t="s">
        <v>1413</v>
      </c>
      <c r="O445" s="21" t="s">
        <v>317</v>
      </c>
      <c r="P445" s="21" t="s">
        <v>29</v>
      </c>
      <c r="Q445" s="21" t="s">
        <v>1361</v>
      </c>
      <c r="R445" s="21" t="s">
        <v>1414</v>
      </c>
      <c r="S445" s="10">
        <v>1</v>
      </c>
      <c r="T445" s="10">
        <v>48</v>
      </c>
      <c r="U445" s="10">
        <v>32</v>
      </c>
      <c r="V445" s="21" t="s">
        <v>32</v>
      </c>
      <c r="W445" s="10">
        <v>16</v>
      </c>
      <c r="X445" s="27">
        <v>1</v>
      </c>
      <c r="Y445" s="28">
        <f>IF(M445&lt;25,1,1+(M445-25)/M445)</f>
        <v>1</v>
      </c>
      <c r="Z445" s="10">
        <v>1</v>
      </c>
      <c r="AA445" s="28">
        <f>U445*Y445*Z445</f>
        <v>32</v>
      </c>
      <c r="AB445" s="28">
        <f>X445*W445*Y445</f>
        <v>16</v>
      </c>
      <c r="AC445" s="28">
        <f>AA445+AB445</f>
        <v>48</v>
      </c>
      <c r="AD445" s="10"/>
      <c r="AE445" s="50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</row>
    <row r="446" spans="1:85" s="18" customFormat="1" outlineLevel="2">
      <c r="A446" s="21"/>
      <c r="B446" s="21"/>
      <c r="C446" s="21" t="s">
        <v>2633</v>
      </c>
      <c r="D446" s="21" t="s">
        <v>2594</v>
      </c>
      <c r="E446" s="21" t="s">
        <v>2595</v>
      </c>
      <c r="F446" s="21"/>
      <c r="G446" s="21" t="s">
        <v>481</v>
      </c>
      <c r="H446" s="21" t="s">
        <v>2635</v>
      </c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 t="s">
        <v>30</v>
      </c>
      <c r="AC446" s="21" t="s">
        <v>2602</v>
      </c>
      <c r="AD446" s="21" t="s">
        <v>2597</v>
      </c>
      <c r="AE446" s="50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</row>
    <row r="447" spans="1:85" s="18" customFormat="1" outlineLevel="2">
      <c r="A447" s="21"/>
      <c r="B447" s="21"/>
      <c r="C447" s="21" t="s">
        <v>2652</v>
      </c>
      <c r="D447" s="21" t="s">
        <v>2594</v>
      </c>
      <c r="E447" s="21" t="s">
        <v>2595</v>
      </c>
      <c r="F447" s="21"/>
      <c r="G447" s="21" t="s">
        <v>481</v>
      </c>
      <c r="H447" s="21" t="s">
        <v>2635</v>
      </c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 t="s">
        <v>30</v>
      </c>
      <c r="AC447" s="21" t="s">
        <v>2602</v>
      </c>
      <c r="AD447" s="21" t="s">
        <v>2597</v>
      </c>
      <c r="AE447" s="50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</row>
    <row r="448" spans="1:85" s="18" customFormat="1" outlineLevel="2">
      <c r="A448" s="10"/>
      <c r="B448" s="10"/>
      <c r="C448" s="25"/>
      <c r="D448" s="10"/>
      <c r="E448" s="27" t="s">
        <v>2329</v>
      </c>
      <c r="F448" s="10"/>
      <c r="G448" s="21" t="s">
        <v>481</v>
      </c>
      <c r="H448" s="29" t="s">
        <v>482</v>
      </c>
      <c r="I448" s="10"/>
      <c r="J448" s="10"/>
      <c r="K448" s="10"/>
      <c r="L448" s="10"/>
      <c r="M448" s="29">
        <v>5</v>
      </c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28"/>
      <c r="Z448" s="10"/>
      <c r="AA448" s="28"/>
      <c r="AB448" s="28"/>
      <c r="AC448" s="28">
        <f>M448*14</f>
        <v>70</v>
      </c>
      <c r="AD448" s="10"/>
      <c r="AE448" s="50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</row>
    <row r="449" spans="1:85" s="18" customFormat="1" outlineLevel="1">
      <c r="A449" s="10"/>
      <c r="B449" s="10"/>
      <c r="C449" s="25"/>
      <c r="D449" s="10"/>
      <c r="E449" s="27"/>
      <c r="F449" s="10"/>
      <c r="G449" s="47" t="s">
        <v>2839</v>
      </c>
      <c r="H449" s="29"/>
      <c r="I449" s="10"/>
      <c r="J449" s="10"/>
      <c r="K449" s="10"/>
      <c r="L449" s="10"/>
      <c r="M449" s="29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28"/>
      <c r="Z449" s="10"/>
      <c r="AA449" s="28"/>
      <c r="AB449" s="28"/>
      <c r="AC449" s="28">
        <f>SUBTOTAL(9,AC443:AC448)</f>
        <v>251.22448979591837</v>
      </c>
      <c r="AD449" s="10"/>
      <c r="AE449" s="50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</row>
    <row r="450" spans="1:85" s="18" customFormat="1" outlineLevel="2">
      <c r="A450" s="10">
        <v>2014</v>
      </c>
      <c r="B450" s="21" t="s">
        <v>229</v>
      </c>
      <c r="C450" s="26" t="s">
        <v>230</v>
      </c>
      <c r="D450" s="21" t="s">
        <v>1417</v>
      </c>
      <c r="E450" s="19" t="s">
        <v>2295</v>
      </c>
      <c r="F450" s="10">
        <v>3</v>
      </c>
      <c r="G450" s="21" t="s">
        <v>240</v>
      </c>
      <c r="H450" s="21" t="s">
        <v>241</v>
      </c>
      <c r="I450" s="21" t="s">
        <v>24</v>
      </c>
      <c r="J450" s="21" t="s">
        <v>25</v>
      </c>
      <c r="K450" s="21" t="s">
        <v>26</v>
      </c>
      <c r="L450" s="10">
        <v>35</v>
      </c>
      <c r="M450" s="10">
        <v>12</v>
      </c>
      <c r="N450" s="21" t="s">
        <v>1429</v>
      </c>
      <c r="O450" s="21" t="s">
        <v>1430</v>
      </c>
      <c r="P450" s="21" t="s">
        <v>29</v>
      </c>
      <c r="Q450" s="21" t="s">
        <v>1358</v>
      </c>
      <c r="R450" s="21" t="s">
        <v>1431</v>
      </c>
      <c r="S450" s="10">
        <v>1</v>
      </c>
      <c r="T450" s="10">
        <v>48</v>
      </c>
      <c r="U450" s="10">
        <v>32</v>
      </c>
      <c r="V450" s="21" t="s">
        <v>32</v>
      </c>
      <c r="W450" s="10">
        <v>16</v>
      </c>
      <c r="X450" s="27">
        <v>1</v>
      </c>
      <c r="Y450" s="28">
        <f>IF(M450&lt;25,1,1+(M450-25)/M450)</f>
        <v>1</v>
      </c>
      <c r="Z450" s="10">
        <v>1</v>
      </c>
      <c r="AA450" s="28">
        <f>U450*Y450*Z450</f>
        <v>32</v>
      </c>
      <c r="AB450" s="28">
        <f>X450*W450*Y450</f>
        <v>16</v>
      </c>
      <c r="AC450" s="28">
        <f>AA450+AB450</f>
        <v>48</v>
      </c>
      <c r="AD450" s="10"/>
      <c r="AE450" s="50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</row>
    <row r="451" spans="1:85" s="18" customFormat="1" outlineLevel="2">
      <c r="A451" s="10">
        <v>2015</v>
      </c>
      <c r="B451" s="21" t="s">
        <v>229</v>
      </c>
      <c r="C451" s="26" t="s">
        <v>230</v>
      </c>
      <c r="D451" s="21" t="s">
        <v>1383</v>
      </c>
      <c r="E451" s="19" t="s">
        <v>2295</v>
      </c>
      <c r="F451" s="10">
        <v>3</v>
      </c>
      <c r="G451" s="21" t="s">
        <v>240</v>
      </c>
      <c r="H451" s="21" t="s">
        <v>241</v>
      </c>
      <c r="I451" s="21" t="s">
        <v>24</v>
      </c>
      <c r="J451" s="21" t="s">
        <v>25</v>
      </c>
      <c r="K451" s="21" t="s">
        <v>26</v>
      </c>
      <c r="L451" s="10">
        <v>40</v>
      </c>
      <c r="M451" s="10">
        <v>23</v>
      </c>
      <c r="N451" s="21" t="s">
        <v>47</v>
      </c>
      <c r="O451" s="21" t="s">
        <v>242</v>
      </c>
      <c r="P451" s="21" t="s">
        <v>29</v>
      </c>
      <c r="Q451" s="21" t="s">
        <v>234</v>
      </c>
      <c r="R451" s="21" t="s">
        <v>243</v>
      </c>
      <c r="S451" s="10">
        <v>1</v>
      </c>
      <c r="T451" s="10">
        <v>48</v>
      </c>
      <c r="U451" s="10">
        <v>32</v>
      </c>
      <c r="V451" s="21" t="s">
        <v>32</v>
      </c>
      <c r="W451" s="10">
        <v>16</v>
      </c>
      <c r="X451" s="27">
        <v>1</v>
      </c>
      <c r="Y451" s="28">
        <f>IF(M451&lt;25,1,1+(M451-25)/M451)</f>
        <v>1</v>
      </c>
      <c r="Z451" s="10">
        <v>1</v>
      </c>
      <c r="AA451" s="28">
        <f>U451*Y451*Z451</f>
        <v>32</v>
      </c>
      <c r="AB451" s="28">
        <f>X451*W451*Y451</f>
        <v>16</v>
      </c>
      <c r="AC451" s="28">
        <f>AA451+AB451</f>
        <v>48</v>
      </c>
      <c r="AD451" s="10"/>
      <c r="AE451" s="50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</row>
    <row r="452" spans="1:85" s="18" customFormat="1" outlineLevel="2">
      <c r="A452" s="10">
        <v>2016</v>
      </c>
      <c r="B452" s="21" t="s">
        <v>408</v>
      </c>
      <c r="C452" s="26" t="s">
        <v>409</v>
      </c>
      <c r="D452" s="21" t="s">
        <v>1417</v>
      </c>
      <c r="E452" s="21" t="s">
        <v>2301</v>
      </c>
      <c r="F452" s="10">
        <v>3</v>
      </c>
      <c r="G452" s="21" t="s">
        <v>240</v>
      </c>
      <c r="H452" s="21" t="s">
        <v>241</v>
      </c>
      <c r="I452" s="21" t="s">
        <v>24</v>
      </c>
      <c r="J452" s="21" t="s">
        <v>25</v>
      </c>
      <c r="K452" s="21" t="s">
        <v>26</v>
      </c>
      <c r="L452" s="10">
        <v>88</v>
      </c>
      <c r="M452" s="10">
        <v>88</v>
      </c>
      <c r="N452" s="21" t="s">
        <v>1543</v>
      </c>
      <c r="O452" s="21" t="s">
        <v>420</v>
      </c>
      <c r="P452" s="21" t="s">
        <v>29</v>
      </c>
      <c r="Q452" s="21" t="s">
        <v>30</v>
      </c>
      <c r="R452" s="21" t="s">
        <v>2194</v>
      </c>
      <c r="S452" s="10">
        <v>1</v>
      </c>
      <c r="T452" s="10">
        <v>48</v>
      </c>
      <c r="U452" s="10">
        <v>32</v>
      </c>
      <c r="V452" s="10"/>
      <c r="W452" s="10">
        <v>16</v>
      </c>
      <c r="X452" s="27">
        <v>1</v>
      </c>
      <c r="Y452" s="28">
        <f>IF(M452&lt;25,1,1+(M452-25)/M452)</f>
        <v>1.7159090909090908</v>
      </c>
      <c r="Z452" s="10">
        <v>1</v>
      </c>
      <c r="AA452" s="28">
        <f>U452*Y452*Z452</f>
        <v>54.909090909090907</v>
      </c>
      <c r="AB452" s="28">
        <f>X452*W452*Y452</f>
        <v>27.454545454545453</v>
      </c>
      <c r="AC452" s="28">
        <f>AA452+AB452</f>
        <v>82.36363636363636</v>
      </c>
      <c r="AD452" s="10"/>
      <c r="AE452" s="50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</row>
    <row r="453" spans="1:85" s="18" customFormat="1" outlineLevel="2">
      <c r="A453" s="21"/>
      <c r="B453" s="21"/>
      <c r="C453" s="21" t="s">
        <v>2666</v>
      </c>
      <c r="D453" s="21" t="s">
        <v>2594</v>
      </c>
      <c r="E453" s="21" t="s">
        <v>2595</v>
      </c>
      <c r="F453" s="21"/>
      <c r="G453" s="21" t="s">
        <v>240</v>
      </c>
      <c r="H453" s="21" t="s">
        <v>2668</v>
      </c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 t="s">
        <v>30</v>
      </c>
      <c r="AC453" s="21" t="s">
        <v>2602</v>
      </c>
      <c r="AD453" s="21" t="s">
        <v>2597</v>
      </c>
      <c r="AE453" s="50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</row>
    <row r="454" spans="1:85" s="6" customFormat="1" outlineLevel="2">
      <c r="A454" s="10"/>
      <c r="B454" s="10"/>
      <c r="C454" s="25"/>
      <c r="D454" s="10"/>
      <c r="E454" s="27" t="s">
        <v>2329</v>
      </c>
      <c r="F454" s="10"/>
      <c r="G454" s="21" t="s">
        <v>240</v>
      </c>
      <c r="H454" s="29" t="s">
        <v>241</v>
      </c>
      <c r="I454" s="10"/>
      <c r="J454" s="10"/>
      <c r="K454" s="10"/>
      <c r="L454" s="10"/>
      <c r="M454" s="29">
        <v>8</v>
      </c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28"/>
      <c r="Z454" s="10"/>
      <c r="AA454" s="28"/>
      <c r="AB454" s="28"/>
      <c r="AC454" s="28">
        <f>M454*14</f>
        <v>112</v>
      </c>
      <c r="AD454" s="10"/>
      <c r="AE454" s="50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38"/>
      <c r="CB454" s="38"/>
      <c r="CC454" s="38"/>
      <c r="CD454" s="38"/>
      <c r="CE454" s="38"/>
      <c r="CF454" s="38"/>
      <c r="CG454" s="38"/>
    </row>
    <row r="455" spans="1:85" s="6" customFormat="1" outlineLevel="1">
      <c r="A455" s="10"/>
      <c r="B455" s="10"/>
      <c r="C455" s="25"/>
      <c r="D455" s="10"/>
      <c r="E455" s="27"/>
      <c r="F455" s="10"/>
      <c r="G455" s="47" t="s">
        <v>2840</v>
      </c>
      <c r="H455" s="29"/>
      <c r="I455" s="10"/>
      <c r="J455" s="10"/>
      <c r="K455" s="10"/>
      <c r="L455" s="10"/>
      <c r="M455" s="29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28"/>
      <c r="Z455" s="10"/>
      <c r="AA455" s="28"/>
      <c r="AB455" s="28"/>
      <c r="AC455" s="28">
        <f>SUBTOTAL(9,AC450:AC454)</f>
        <v>290.36363636363637</v>
      </c>
      <c r="AD455" s="10"/>
      <c r="AE455" s="50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  <c r="BJ455" s="38"/>
      <c r="BK455" s="38"/>
      <c r="BL455" s="38"/>
      <c r="BM455" s="38"/>
      <c r="BN455" s="38"/>
      <c r="BO455" s="38"/>
      <c r="BP455" s="38"/>
      <c r="BQ455" s="38"/>
      <c r="BR455" s="38"/>
      <c r="BS455" s="38"/>
      <c r="BT455" s="38"/>
      <c r="BU455" s="38"/>
      <c r="BV455" s="38"/>
      <c r="BW455" s="38"/>
      <c r="BX455" s="38"/>
      <c r="BY455" s="38"/>
      <c r="BZ455" s="38"/>
      <c r="CA455" s="38"/>
      <c r="CB455" s="38"/>
      <c r="CC455" s="38"/>
      <c r="CD455" s="38"/>
      <c r="CE455" s="38"/>
      <c r="CF455" s="38"/>
      <c r="CG455" s="38"/>
    </row>
    <row r="456" spans="1:85" s="18" customFormat="1" outlineLevel="2">
      <c r="A456" s="10">
        <v>2015</v>
      </c>
      <c r="B456" s="21" t="s">
        <v>644</v>
      </c>
      <c r="C456" s="26" t="s">
        <v>645</v>
      </c>
      <c r="D456" s="21" t="s">
        <v>1383</v>
      </c>
      <c r="E456" s="21" t="s">
        <v>2286</v>
      </c>
      <c r="F456" s="10">
        <v>3</v>
      </c>
      <c r="G456" s="21" t="s">
        <v>650</v>
      </c>
      <c r="H456" s="21" t="s">
        <v>651</v>
      </c>
      <c r="I456" s="21" t="s">
        <v>24</v>
      </c>
      <c r="J456" s="21" t="s">
        <v>25</v>
      </c>
      <c r="K456" s="21" t="s">
        <v>46</v>
      </c>
      <c r="L456" s="10">
        <v>55</v>
      </c>
      <c r="M456" s="10">
        <v>53</v>
      </c>
      <c r="N456" s="21" t="s">
        <v>560</v>
      </c>
      <c r="O456" s="21" t="s">
        <v>652</v>
      </c>
      <c r="P456" s="21" t="s">
        <v>29</v>
      </c>
      <c r="Q456" s="21" t="s">
        <v>43</v>
      </c>
      <c r="R456" s="21" t="s">
        <v>653</v>
      </c>
      <c r="S456" s="10">
        <v>1</v>
      </c>
      <c r="T456" s="10">
        <v>48</v>
      </c>
      <c r="U456" s="10">
        <v>48</v>
      </c>
      <c r="V456" s="21" t="s">
        <v>32</v>
      </c>
      <c r="W456" s="21" t="s">
        <v>32</v>
      </c>
      <c r="X456" s="10"/>
      <c r="Y456" s="28">
        <f>IF(M456&lt;25,1,1+(M456-25)/M456)</f>
        <v>1.5283018867924527</v>
      </c>
      <c r="Z456" s="10">
        <v>1</v>
      </c>
      <c r="AA456" s="28">
        <f>U456*Y456*Z456</f>
        <v>73.35849056603773</v>
      </c>
      <c r="AB456" s="28"/>
      <c r="AC456" s="28">
        <f>AA456+AB456</f>
        <v>73.35849056603773</v>
      </c>
      <c r="AD456" s="10"/>
      <c r="AE456" s="50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</row>
    <row r="457" spans="1:85" s="18" customFormat="1" outlineLevel="2">
      <c r="A457" s="21"/>
      <c r="B457" s="21"/>
      <c r="C457" s="21" t="s">
        <v>2593</v>
      </c>
      <c r="D457" s="21" t="s">
        <v>2594</v>
      </c>
      <c r="E457" s="21" t="s">
        <v>2595</v>
      </c>
      <c r="F457" s="21"/>
      <c r="G457" s="21" t="s">
        <v>650</v>
      </c>
      <c r="H457" s="21" t="s">
        <v>2659</v>
      </c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 t="s">
        <v>30</v>
      </c>
      <c r="AC457" s="21" t="s">
        <v>2602</v>
      </c>
      <c r="AD457" s="21" t="s">
        <v>2597</v>
      </c>
      <c r="AE457" s="50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</row>
    <row r="458" spans="1:85" s="18" customFormat="1" outlineLevel="2">
      <c r="A458" s="10"/>
      <c r="B458" s="10"/>
      <c r="C458" s="25"/>
      <c r="D458" s="10"/>
      <c r="E458" s="27" t="s">
        <v>2329</v>
      </c>
      <c r="F458" s="10"/>
      <c r="G458" s="21" t="s">
        <v>650</v>
      </c>
      <c r="H458" s="29" t="s">
        <v>651</v>
      </c>
      <c r="I458" s="10"/>
      <c r="J458" s="10"/>
      <c r="K458" s="10"/>
      <c r="L458" s="10"/>
      <c r="M458" s="29">
        <v>6</v>
      </c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28"/>
      <c r="Z458" s="10"/>
      <c r="AA458" s="28"/>
      <c r="AB458" s="28"/>
      <c r="AC458" s="28">
        <f>M458*14</f>
        <v>84</v>
      </c>
      <c r="AD458" s="10"/>
      <c r="AE458" s="50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</row>
    <row r="459" spans="1:85" s="18" customFormat="1" outlineLevel="2">
      <c r="A459" s="10">
        <v>2014</v>
      </c>
      <c r="B459" s="21" t="s">
        <v>1655</v>
      </c>
      <c r="C459" s="26" t="s">
        <v>1656</v>
      </c>
      <c r="D459" s="21" t="s">
        <v>1417</v>
      </c>
      <c r="E459" s="21" t="s">
        <v>2283</v>
      </c>
      <c r="F459" s="10">
        <v>2</v>
      </c>
      <c r="G459" s="21" t="s">
        <v>650</v>
      </c>
      <c r="H459" s="21" t="s">
        <v>651</v>
      </c>
      <c r="I459" s="21" t="s">
        <v>24</v>
      </c>
      <c r="J459" s="21" t="s">
        <v>25</v>
      </c>
      <c r="K459" s="21" t="s">
        <v>46</v>
      </c>
      <c r="L459" s="10">
        <v>124</v>
      </c>
      <c r="M459" s="10">
        <v>130</v>
      </c>
      <c r="N459" s="21" t="s">
        <v>1602</v>
      </c>
      <c r="O459" s="21" t="s">
        <v>2270</v>
      </c>
      <c r="P459" s="21" t="s">
        <v>29</v>
      </c>
      <c r="Q459" s="21" t="s">
        <v>1353</v>
      </c>
      <c r="R459" s="21" t="s">
        <v>2271</v>
      </c>
      <c r="S459" s="10">
        <v>1</v>
      </c>
      <c r="T459" s="21" t="s">
        <v>32</v>
      </c>
      <c r="U459" s="21" t="s">
        <v>32</v>
      </c>
      <c r="V459" s="21" t="s">
        <v>32</v>
      </c>
      <c r="W459" s="21" t="s">
        <v>32</v>
      </c>
      <c r="X459" s="10"/>
      <c r="Y459" s="28">
        <f>IF(M459&lt;25,1,1+(M459-25)/M459)</f>
        <v>1.8076923076923077</v>
      </c>
      <c r="Z459" s="10"/>
      <c r="AA459" s="28"/>
      <c r="AB459" s="28"/>
      <c r="AC459" s="28">
        <f>32*Y459*F459</f>
        <v>115.69230769230769</v>
      </c>
      <c r="AD459" s="10"/>
      <c r="AE459" s="50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</row>
    <row r="460" spans="1:85" s="18" customFormat="1" outlineLevel="1">
      <c r="A460" s="10"/>
      <c r="B460" s="21"/>
      <c r="C460" s="26"/>
      <c r="D460" s="21"/>
      <c r="E460" s="21"/>
      <c r="F460" s="10"/>
      <c r="G460" s="47" t="s">
        <v>2841</v>
      </c>
      <c r="H460" s="21"/>
      <c r="I460" s="21"/>
      <c r="J460" s="21"/>
      <c r="K460" s="21"/>
      <c r="L460" s="10"/>
      <c r="M460" s="10"/>
      <c r="N460" s="21"/>
      <c r="O460" s="21"/>
      <c r="P460" s="21"/>
      <c r="Q460" s="21"/>
      <c r="R460" s="21"/>
      <c r="S460" s="10"/>
      <c r="T460" s="21"/>
      <c r="U460" s="21"/>
      <c r="V460" s="21"/>
      <c r="W460" s="21"/>
      <c r="X460" s="10"/>
      <c r="Y460" s="28"/>
      <c r="Z460" s="10"/>
      <c r="AA460" s="28"/>
      <c r="AB460" s="28"/>
      <c r="AC460" s="28">
        <f>SUBTOTAL(9,AC456:AC459)</f>
        <v>273.05079825834542</v>
      </c>
      <c r="AD460" s="10"/>
      <c r="AE460" s="50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</row>
    <row r="461" spans="1:85" s="18" customFormat="1" outlineLevel="2">
      <c r="A461" s="10">
        <v>2016</v>
      </c>
      <c r="B461" s="21" t="s">
        <v>592</v>
      </c>
      <c r="C461" s="26" t="s">
        <v>593</v>
      </c>
      <c r="D461" s="21" t="s">
        <v>1383</v>
      </c>
      <c r="E461" s="21" t="s">
        <v>2286</v>
      </c>
      <c r="F461" s="10">
        <v>4</v>
      </c>
      <c r="G461" s="21" t="s">
        <v>614</v>
      </c>
      <c r="H461" s="21" t="s">
        <v>615</v>
      </c>
      <c r="I461" s="21" t="s">
        <v>42</v>
      </c>
      <c r="J461" s="21" t="s">
        <v>25</v>
      </c>
      <c r="K461" s="21" t="s">
        <v>26</v>
      </c>
      <c r="L461" s="10">
        <v>130</v>
      </c>
      <c r="M461" s="10">
        <v>94</v>
      </c>
      <c r="N461" s="21" t="s">
        <v>619</v>
      </c>
      <c r="O461" s="21" t="s">
        <v>610</v>
      </c>
      <c r="P461" s="21" t="s">
        <v>29</v>
      </c>
      <c r="Q461" s="21" t="s">
        <v>617</v>
      </c>
      <c r="R461" s="21" t="s">
        <v>620</v>
      </c>
      <c r="S461" s="10">
        <v>1</v>
      </c>
      <c r="T461" s="10">
        <v>64</v>
      </c>
      <c r="U461" s="10">
        <v>64</v>
      </c>
      <c r="V461" s="21" t="s">
        <v>32</v>
      </c>
      <c r="W461" s="21" t="s">
        <v>32</v>
      </c>
      <c r="X461" s="10"/>
      <c r="Y461" s="28">
        <f>IF(M461&lt;25,1,1+(M461-25)/M461)</f>
        <v>1.7340425531914894</v>
      </c>
      <c r="Z461" s="10">
        <v>1</v>
      </c>
      <c r="AA461" s="28">
        <f>U461*Y461*Z461</f>
        <v>110.97872340425532</v>
      </c>
      <c r="AB461" s="28"/>
      <c r="AC461" s="28">
        <f>AA461+AB461</f>
        <v>110.97872340425532</v>
      </c>
      <c r="AD461" s="10"/>
      <c r="AE461" s="50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</row>
    <row r="462" spans="1:85" s="18" customFormat="1" outlineLevel="2">
      <c r="A462" s="10">
        <v>2016</v>
      </c>
      <c r="B462" s="21" t="s">
        <v>592</v>
      </c>
      <c r="C462" s="26" t="s">
        <v>593</v>
      </c>
      <c r="D462" s="21" t="s">
        <v>1383</v>
      </c>
      <c r="E462" s="21" t="s">
        <v>2286</v>
      </c>
      <c r="F462" s="10">
        <v>4</v>
      </c>
      <c r="G462" s="21" t="s">
        <v>614</v>
      </c>
      <c r="H462" s="21" t="s">
        <v>615</v>
      </c>
      <c r="I462" s="21" t="s">
        <v>42</v>
      </c>
      <c r="J462" s="21" t="s">
        <v>25</v>
      </c>
      <c r="K462" s="21" t="s">
        <v>26</v>
      </c>
      <c r="L462" s="10">
        <v>150</v>
      </c>
      <c r="M462" s="10">
        <v>78</v>
      </c>
      <c r="N462" s="21" t="s">
        <v>616</v>
      </c>
      <c r="O462" s="21" t="s">
        <v>610</v>
      </c>
      <c r="P462" s="21" t="s">
        <v>29</v>
      </c>
      <c r="Q462" s="21" t="s">
        <v>617</v>
      </c>
      <c r="R462" s="21" t="s">
        <v>618</v>
      </c>
      <c r="S462" s="10">
        <v>1</v>
      </c>
      <c r="T462" s="10">
        <v>64</v>
      </c>
      <c r="U462" s="10">
        <v>64</v>
      </c>
      <c r="V462" s="21" t="s">
        <v>32</v>
      </c>
      <c r="W462" s="21" t="s">
        <v>32</v>
      </c>
      <c r="X462" s="10"/>
      <c r="Y462" s="28">
        <f>IF(M462&lt;25,1,1+(M462-25)/M462)</f>
        <v>1.6794871794871795</v>
      </c>
      <c r="Z462" s="10">
        <v>1</v>
      </c>
      <c r="AA462" s="28">
        <f>U462*Y462*Z462</f>
        <v>107.48717948717949</v>
      </c>
      <c r="AB462" s="28"/>
      <c r="AC462" s="28">
        <f>AA462+AB462</f>
        <v>107.48717948717949</v>
      </c>
      <c r="AD462" s="10"/>
      <c r="AE462" s="50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</row>
    <row r="463" spans="1:85" s="18" customFormat="1" outlineLevel="2">
      <c r="A463" s="10">
        <v>2015</v>
      </c>
      <c r="B463" s="21" t="s">
        <v>675</v>
      </c>
      <c r="C463" s="26" t="s">
        <v>676</v>
      </c>
      <c r="D463" s="21" t="s">
        <v>1383</v>
      </c>
      <c r="E463" s="21" t="s">
        <v>2289</v>
      </c>
      <c r="F463" s="10">
        <v>3</v>
      </c>
      <c r="G463" s="21" t="s">
        <v>614</v>
      </c>
      <c r="H463" s="21" t="s">
        <v>615</v>
      </c>
      <c r="I463" s="21" t="s">
        <v>42</v>
      </c>
      <c r="J463" s="21" t="s">
        <v>25</v>
      </c>
      <c r="K463" s="21" t="s">
        <v>26</v>
      </c>
      <c r="L463" s="10">
        <v>70</v>
      </c>
      <c r="M463" s="10">
        <v>55</v>
      </c>
      <c r="N463" s="21" t="s">
        <v>288</v>
      </c>
      <c r="O463" s="21" t="s">
        <v>677</v>
      </c>
      <c r="P463" s="21" t="s">
        <v>29</v>
      </c>
      <c r="Q463" s="21" t="s">
        <v>43</v>
      </c>
      <c r="R463" s="21" t="s">
        <v>678</v>
      </c>
      <c r="S463" s="10">
        <v>1</v>
      </c>
      <c r="T463" s="10">
        <v>48</v>
      </c>
      <c r="U463" s="10">
        <v>48</v>
      </c>
      <c r="V463" s="21" t="s">
        <v>32</v>
      </c>
      <c r="W463" s="21" t="s">
        <v>32</v>
      </c>
      <c r="X463" s="10"/>
      <c r="Y463" s="28">
        <f>IF(M463&lt;25,1,1+(M463-25)/M463)</f>
        <v>1.5454545454545454</v>
      </c>
      <c r="Z463" s="10">
        <v>1.2</v>
      </c>
      <c r="AA463" s="28">
        <f>U463*Y463*Z463</f>
        <v>89.018181818181816</v>
      </c>
      <c r="AB463" s="28"/>
      <c r="AC463" s="28">
        <f>AA463+AB463</f>
        <v>89.018181818181816</v>
      </c>
      <c r="AD463" s="10"/>
      <c r="AE463" s="50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</row>
    <row r="464" spans="1:85" s="18" customFormat="1" outlineLevel="2">
      <c r="A464" s="21"/>
      <c r="B464" s="21"/>
      <c r="C464" s="21" t="s">
        <v>2660</v>
      </c>
      <c r="D464" s="21" t="s">
        <v>2594</v>
      </c>
      <c r="E464" s="21" t="s">
        <v>2595</v>
      </c>
      <c r="F464" s="21"/>
      <c r="G464" s="21" t="s">
        <v>614</v>
      </c>
      <c r="H464" s="21" t="s">
        <v>2741</v>
      </c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 t="s">
        <v>30</v>
      </c>
      <c r="AC464" s="21" t="s">
        <v>2732</v>
      </c>
      <c r="AD464" s="21" t="s">
        <v>2597</v>
      </c>
      <c r="AE464" s="50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</row>
    <row r="465" spans="1:85" s="18" customFormat="1" outlineLevel="2">
      <c r="A465" s="21"/>
      <c r="B465" s="21"/>
      <c r="C465" s="21" t="s">
        <v>2044</v>
      </c>
      <c r="D465" s="21" t="s">
        <v>1384</v>
      </c>
      <c r="E465" s="21" t="s">
        <v>2592</v>
      </c>
      <c r="F465" s="21"/>
      <c r="G465" s="21" t="s">
        <v>614</v>
      </c>
      <c r="H465" s="21" t="s">
        <v>615</v>
      </c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>
        <v>32</v>
      </c>
      <c r="AD465" s="21" t="s">
        <v>2588</v>
      </c>
      <c r="AE465" s="50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</row>
    <row r="466" spans="1:85" s="18" customFormat="1" outlineLevel="2">
      <c r="A466" s="10"/>
      <c r="B466" s="10"/>
      <c r="C466" s="25"/>
      <c r="D466" s="10"/>
      <c r="E466" s="27" t="s">
        <v>2329</v>
      </c>
      <c r="F466" s="10"/>
      <c r="G466" s="21" t="s">
        <v>614</v>
      </c>
      <c r="H466" s="29" t="s">
        <v>615</v>
      </c>
      <c r="I466" s="10"/>
      <c r="J466" s="10"/>
      <c r="K466" s="10"/>
      <c r="L466" s="10"/>
      <c r="M466" s="29">
        <v>6</v>
      </c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28"/>
      <c r="Z466" s="10"/>
      <c r="AA466" s="28"/>
      <c r="AB466" s="28"/>
      <c r="AC466" s="28">
        <f>M466*14</f>
        <v>84</v>
      </c>
      <c r="AD466" s="10"/>
      <c r="AE466" s="50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39"/>
      <c r="CD466" s="39"/>
      <c r="CE466" s="39"/>
      <c r="CF466" s="39"/>
      <c r="CG466" s="39"/>
    </row>
    <row r="467" spans="1:85" s="18" customFormat="1" outlineLevel="2">
      <c r="A467" s="10">
        <v>2016</v>
      </c>
      <c r="B467" s="21" t="s">
        <v>592</v>
      </c>
      <c r="C467" s="26" t="s">
        <v>593</v>
      </c>
      <c r="D467" s="21" t="s">
        <v>1417</v>
      </c>
      <c r="E467" s="21" t="s">
        <v>2275</v>
      </c>
      <c r="F467" s="10">
        <v>4</v>
      </c>
      <c r="G467" s="21" t="s">
        <v>614</v>
      </c>
      <c r="H467" s="21" t="s">
        <v>615</v>
      </c>
      <c r="I467" s="21" t="s">
        <v>42</v>
      </c>
      <c r="J467" s="21" t="s">
        <v>25</v>
      </c>
      <c r="K467" s="21" t="s">
        <v>26</v>
      </c>
      <c r="L467" s="10">
        <v>100</v>
      </c>
      <c r="M467" s="10">
        <v>89</v>
      </c>
      <c r="N467" s="21" t="s">
        <v>2211</v>
      </c>
      <c r="O467" s="21" t="s">
        <v>2212</v>
      </c>
      <c r="P467" s="21" t="s">
        <v>29</v>
      </c>
      <c r="Q467" s="21" t="s">
        <v>1957</v>
      </c>
      <c r="R467" s="21" t="s">
        <v>2213</v>
      </c>
      <c r="S467" s="10">
        <v>1</v>
      </c>
      <c r="T467" s="10">
        <v>51</v>
      </c>
      <c r="U467" s="10">
        <v>51</v>
      </c>
      <c r="V467" s="21" t="s">
        <v>30</v>
      </c>
      <c r="W467" s="21" t="s">
        <v>30</v>
      </c>
      <c r="X467" s="10"/>
      <c r="Y467" s="28">
        <f>IF(M467&lt;25,1,1+(M467-25)/M467)</f>
        <v>1.7191011235955056</v>
      </c>
      <c r="Z467" s="10">
        <v>1</v>
      </c>
      <c r="AA467" s="28"/>
      <c r="AB467" s="28"/>
      <c r="AC467" s="28">
        <f>U467*Z467*Y467</f>
        <v>87.674157303370791</v>
      </c>
      <c r="AD467" s="10"/>
      <c r="AE467" s="50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39"/>
      <c r="CD467" s="39"/>
      <c r="CE467" s="39"/>
      <c r="CF467" s="39"/>
      <c r="CG467" s="39"/>
    </row>
    <row r="468" spans="1:85" s="18" customFormat="1" outlineLevel="2">
      <c r="A468" s="10">
        <v>2016</v>
      </c>
      <c r="B468" s="21" t="s">
        <v>592</v>
      </c>
      <c r="C468" s="26" t="s">
        <v>593</v>
      </c>
      <c r="D468" s="21" t="s">
        <v>1417</v>
      </c>
      <c r="E468" s="21" t="s">
        <v>2275</v>
      </c>
      <c r="F468" s="10">
        <v>4</v>
      </c>
      <c r="G468" s="21" t="s">
        <v>614</v>
      </c>
      <c r="H468" s="21" t="s">
        <v>615</v>
      </c>
      <c r="I468" s="21" t="s">
        <v>42</v>
      </c>
      <c r="J468" s="21" t="s">
        <v>25</v>
      </c>
      <c r="K468" s="21" t="s">
        <v>26</v>
      </c>
      <c r="L468" s="10">
        <v>100</v>
      </c>
      <c r="M468" s="10">
        <v>109</v>
      </c>
      <c r="N468" s="21" t="s">
        <v>2259</v>
      </c>
      <c r="O468" s="21" t="s">
        <v>2212</v>
      </c>
      <c r="P468" s="21" t="s">
        <v>29</v>
      </c>
      <c r="Q468" s="21" t="s">
        <v>1957</v>
      </c>
      <c r="R468" s="21" t="s">
        <v>2260</v>
      </c>
      <c r="S468" s="10">
        <v>1</v>
      </c>
      <c r="T468" s="10">
        <v>51</v>
      </c>
      <c r="U468" s="10">
        <v>51</v>
      </c>
      <c r="V468" s="21" t="s">
        <v>30</v>
      </c>
      <c r="W468" s="21" t="s">
        <v>30</v>
      </c>
      <c r="X468" s="10"/>
      <c r="Y468" s="28">
        <f>IF(M468&lt;25,1,1+(M468-25)/M468)</f>
        <v>1.7706422018348624</v>
      </c>
      <c r="Z468" s="10">
        <v>1</v>
      </c>
      <c r="AA468" s="28"/>
      <c r="AB468" s="28"/>
      <c r="AC468" s="28">
        <f>U468*Z468*Y468</f>
        <v>90.302752293577981</v>
      </c>
      <c r="AD468" s="10"/>
      <c r="AE468" s="50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</row>
    <row r="469" spans="1:85" s="18" customFormat="1" outlineLevel="1">
      <c r="A469" s="10"/>
      <c r="B469" s="21"/>
      <c r="C469" s="26"/>
      <c r="D469" s="21"/>
      <c r="E469" s="21"/>
      <c r="F469" s="10"/>
      <c r="G469" s="47" t="s">
        <v>2842</v>
      </c>
      <c r="H469" s="21"/>
      <c r="I469" s="21"/>
      <c r="J469" s="21"/>
      <c r="K469" s="21"/>
      <c r="L469" s="10"/>
      <c r="M469" s="10"/>
      <c r="N469" s="21"/>
      <c r="O469" s="21"/>
      <c r="P469" s="21"/>
      <c r="Q469" s="21"/>
      <c r="R469" s="21"/>
      <c r="S469" s="10"/>
      <c r="T469" s="10"/>
      <c r="U469" s="10"/>
      <c r="V469" s="21"/>
      <c r="W469" s="21"/>
      <c r="X469" s="10"/>
      <c r="Y469" s="28"/>
      <c r="Z469" s="10"/>
      <c r="AA469" s="28"/>
      <c r="AB469" s="28"/>
      <c r="AC469" s="28">
        <f>SUBTOTAL(9,AC461:AC468)</f>
        <v>601.46099430656545</v>
      </c>
      <c r="AD469" s="10"/>
      <c r="AE469" s="50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</row>
    <row r="470" spans="1:85" s="18" customFormat="1" outlineLevel="2">
      <c r="A470" s="10">
        <v>2015</v>
      </c>
      <c r="B470" s="21" t="s">
        <v>1288</v>
      </c>
      <c r="C470" s="26" t="s">
        <v>1289</v>
      </c>
      <c r="D470" s="21" t="s">
        <v>1383</v>
      </c>
      <c r="E470" s="21" t="s">
        <v>2286</v>
      </c>
      <c r="F470" s="10">
        <v>3</v>
      </c>
      <c r="G470" s="21" t="s">
        <v>1292</v>
      </c>
      <c r="H470" s="21" t="s">
        <v>1293</v>
      </c>
      <c r="I470" s="21" t="s">
        <v>42</v>
      </c>
      <c r="J470" s="21" t="s">
        <v>25</v>
      </c>
      <c r="K470" s="21" t="s">
        <v>165</v>
      </c>
      <c r="L470" s="10">
        <v>22</v>
      </c>
      <c r="M470" s="10">
        <v>34</v>
      </c>
      <c r="N470" s="21" t="s">
        <v>47</v>
      </c>
      <c r="O470" s="21" t="s">
        <v>1294</v>
      </c>
      <c r="P470" s="21" t="s">
        <v>29</v>
      </c>
      <c r="Q470" s="21" t="s">
        <v>234</v>
      </c>
      <c r="R470" s="21" t="s">
        <v>1295</v>
      </c>
      <c r="S470" s="10">
        <v>1</v>
      </c>
      <c r="T470" s="10">
        <v>48</v>
      </c>
      <c r="U470" s="10">
        <v>48</v>
      </c>
      <c r="V470" s="21" t="s">
        <v>32</v>
      </c>
      <c r="W470" s="21" t="s">
        <v>32</v>
      </c>
      <c r="X470" s="10"/>
      <c r="Y470" s="28">
        <f>IF(M470&lt;25,1,1+(M470-25)/M470)</f>
        <v>1.2647058823529411</v>
      </c>
      <c r="Z470" s="10">
        <v>1</v>
      </c>
      <c r="AA470" s="28">
        <f>U470*Y470*Z470</f>
        <v>60.705882352941174</v>
      </c>
      <c r="AB470" s="28"/>
      <c r="AC470" s="28">
        <f>AA470+AB470</f>
        <v>60.705882352941174</v>
      </c>
      <c r="AD470" s="10"/>
      <c r="AE470" s="50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  <c r="CB470" s="39"/>
      <c r="CC470" s="39"/>
      <c r="CD470" s="39"/>
      <c r="CE470" s="39"/>
      <c r="CF470" s="39"/>
      <c r="CG470" s="39"/>
    </row>
    <row r="471" spans="1:85" s="18" customFormat="1" outlineLevel="2">
      <c r="A471" s="10">
        <v>2015</v>
      </c>
      <c r="B471" s="21" t="s">
        <v>1323</v>
      </c>
      <c r="C471" s="26" t="s">
        <v>1324</v>
      </c>
      <c r="D471" s="21" t="s">
        <v>1383</v>
      </c>
      <c r="E471" s="21" t="s">
        <v>2286</v>
      </c>
      <c r="F471" s="10">
        <v>3</v>
      </c>
      <c r="G471" s="21" t="s">
        <v>1292</v>
      </c>
      <c r="H471" s="21" t="s">
        <v>1293</v>
      </c>
      <c r="I471" s="21" t="s">
        <v>42</v>
      </c>
      <c r="J471" s="21" t="s">
        <v>25</v>
      </c>
      <c r="K471" s="21" t="s">
        <v>165</v>
      </c>
      <c r="L471" s="10">
        <v>27</v>
      </c>
      <c r="M471" s="10">
        <v>35</v>
      </c>
      <c r="N471" s="21" t="s">
        <v>784</v>
      </c>
      <c r="O471" s="21" t="s">
        <v>534</v>
      </c>
      <c r="P471" s="21" t="s">
        <v>29</v>
      </c>
      <c r="Q471" s="21" t="s">
        <v>234</v>
      </c>
      <c r="R471" s="21" t="s">
        <v>1325</v>
      </c>
      <c r="S471" s="10">
        <v>1</v>
      </c>
      <c r="T471" s="10">
        <v>48</v>
      </c>
      <c r="U471" s="10">
        <v>48</v>
      </c>
      <c r="V471" s="21" t="s">
        <v>32</v>
      </c>
      <c r="W471" s="21" t="s">
        <v>32</v>
      </c>
      <c r="X471" s="10"/>
      <c r="Y471" s="28">
        <f>IF(M471&lt;25,1,1+(M471-25)/M471)</f>
        <v>1.2857142857142856</v>
      </c>
      <c r="Z471" s="10">
        <v>1</v>
      </c>
      <c r="AA471" s="28">
        <f>U471*Y471*Z471</f>
        <v>61.714285714285708</v>
      </c>
      <c r="AB471" s="28"/>
      <c r="AC471" s="28">
        <f>AA471+AB471</f>
        <v>61.714285714285708</v>
      </c>
      <c r="AD471" s="10"/>
      <c r="AE471" s="50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</row>
    <row r="472" spans="1:85" s="18" customFormat="1" outlineLevel="2">
      <c r="A472" s="21"/>
      <c r="B472" s="21"/>
      <c r="C472" s="21" t="s">
        <v>2605</v>
      </c>
      <c r="D472" s="21" t="s">
        <v>2594</v>
      </c>
      <c r="E472" s="21" t="s">
        <v>2595</v>
      </c>
      <c r="F472" s="21"/>
      <c r="G472" s="21" t="s">
        <v>1292</v>
      </c>
      <c r="H472" s="21" t="s">
        <v>2606</v>
      </c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 t="s">
        <v>30</v>
      </c>
      <c r="AC472" s="21" t="s">
        <v>2602</v>
      </c>
      <c r="AD472" s="21" t="s">
        <v>2597</v>
      </c>
      <c r="AE472" s="50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</row>
    <row r="473" spans="1:85" s="18" customFormat="1" outlineLevel="2">
      <c r="A473" s="21"/>
      <c r="B473" s="21"/>
      <c r="C473" s="21" t="s">
        <v>2731</v>
      </c>
      <c r="D473" s="21" t="s">
        <v>2594</v>
      </c>
      <c r="E473" s="21" t="s">
        <v>2595</v>
      </c>
      <c r="F473" s="21"/>
      <c r="G473" s="21" t="s">
        <v>1292</v>
      </c>
      <c r="H473" s="21" t="s">
        <v>2606</v>
      </c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 t="s">
        <v>30</v>
      </c>
      <c r="AC473" s="21" t="s">
        <v>2732</v>
      </c>
      <c r="AD473" s="21" t="s">
        <v>2597</v>
      </c>
      <c r="AE473" s="50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</row>
    <row r="474" spans="1:85" s="18" customFormat="1" outlineLevel="2">
      <c r="A474" s="10"/>
      <c r="B474" s="10"/>
      <c r="C474" s="25"/>
      <c r="D474" s="10"/>
      <c r="E474" s="27" t="s">
        <v>2329</v>
      </c>
      <c r="F474" s="10"/>
      <c r="G474" s="21" t="s">
        <v>1292</v>
      </c>
      <c r="H474" s="29" t="s">
        <v>1293</v>
      </c>
      <c r="I474" s="10"/>
      <c r="J474" s="10"/>
      <c r="K474" s="10"/>
      <c r="L474" s="10"/>
      <c r="M474" s="29">
        <v>4</v>
      </c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28"/>
      <c r="Z474" s="10"/>
      <c r="AA474" s="28"/>
      <c r="AB474" s="28"/>
      <c r="AC474" s="28">
        <f>M474*14</f>
        <v>56</v>
      </c>
      <c r="AD474" s="10"/>
      <c r="AE474" s="50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</row>
    <row r="475" spans="1:85" s="18" customFormat="1" outlineLevel="1">
      <c r="A475" s="10"/>
      <c r="B475" s="10"/>
      <c r="C475" s="25"/>
      <c r="D475" s="10"/>
      <c r="E475" s="27"/>
      <c r="F475" s="10"/>
      <c r="G475" s="47" t="s">
        <v>2843</v>
      </c>
      <c r="H475" s="29"/>
      <c r="I475" s="10"/>
      <c r="J475" s="10"/>
      <c r="K475" s="10"/>
      <c r="L475" s="10"/>
      <c r="M475" s="29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28"/>
      <c r="Z475" s="10"/>
      <c r="AA475" s="28"/>
      <c r="AB475" s="28"/>
      <c r="AC475" s="28">
        <f>SUBTOTAL(9,AC470:AC474)</f>
        <v>178.42016806722688</v>
      </c>
      <c r="AD475" s="10"/>
      <c r="AE475" s="50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</row>
    <row r="476" spans="1:85" s="18" customFormat="1" outlineLevel="2">
      <c r="A476" s="21">
        <v>2016</v>
      </c>
      <c r="B476" s="21" t="s">
        <v>727</v>
      </c>
      <c r="C476" s="21" t="s">
        <v>728</v>
      </c>
      <c r="D476" s="21"/>
      <c r="E476" s="21" t="s">
        <v>2592</v>
      </c>
      <c r="F476" s="21"/>
      <c r="G476" s="21" t="s">
        <v>2534</v>
      </c>
      <c r="H476" s="21" t="s">
        <v>2320</v>
      </c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>
        <v>40</v>
      </c>
      <c r="AD476" s="21" t="s">
        <v>2588</v>
      </c>
      <c r="AE476" s="50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</row>
    <row r="477" spans="1:85" s="18" customFormat="1" outlineLevel="2">
      <c r="A477" s="10"/>
      <c r="B477" s="10"/>
      <c r="C477" s="25"/>
      <c r="D477" s="10"/>
      <c r="E477" s="27" t="s">
        <v>2329</v>
      </c>
      <c r="F477" s="10"/>
      <c r="G477" s="21" t="s">
        <v>2534</v>
      </c>
      <c r="H477" s="29" t="s">
        <v>2320</v>
      </c>
      <c r="I477" s="10"/>
      <c r="J477" s="10"/>
      <c r="K477" s="10"/>
      <c r="L477" s="10"/>
      <c r="M477" s="29">
        <v>2</v>
      </c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28"/>
      <c r="Z477" s="10"/>
      <c r="AA477" s="28"/>
      <c r="AB477" s="28"/>
      <c r="AC477" s="28">
        <f>M477*14</f>
        <v>28</v>
      </c>
      <c r="AD477" s="10"/>
      <c r="AE477" s="50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</row>
    <row r="478" spans="1:85" s="18" customFormat="1" outlineLevel="1">
      <c r="A478" s="10"/>
      <c r="B478" s="10"/>
      <c r="C478" s="25"/>
      <c r="D478" s="10"/>
      <c r="E478" s="27"/>
      <c r="F478" s="10"/>
      <c r="G478" s="47" t="s">
        <v>2844</v>
      </c>
      <c r="H478" s="29"/>
      <c r="I478" s="10"/>
      <c r="J478" s="10"/>
      <c r="K478" s="10"/>
      <c r="L478" s="10"/>
      <c r="M478" s="29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28"/>
      <c r="Z478" s="10"/>
      <c r="AA478" s="28"/>
      <c r="AB478" s="28"/>
      <c r="AC478" s="28">
        <f>SUBTOTAL(9,AC476:AC477)</f>
        <v>68</v>
      </c>
      <c r="AD478" s="10"/>
      <c r="AE478" s="50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</row>
    <row r="479" spans="1:85" s="18" customFormat="1" outlineLevel="2">
      <c r="A479" s="10">
        <v>2016</v>
      </c>
      <c r="B479" s="21" t="s">
        <v>408</v>
      </c>
      <c r="C479" s="26" t="s">
        <v>409</v>
      </c>
      <c r="D479" s="21" t="s">
        <v>1417</v>
      </c>
      <c r="E479" s="21" t="s">
        <v>2301</v>
      </c>
      <c r="F479" s="10">
        <v>3</v>
      </c>
      <c r="G479" s="21" t="s">
        <v>433</v>
      </c>
      <c r="H479" s="21" t="s">
        <v>434</v>
      </c>
      <c r="I479" s="21" t="s">
        <v>24</v>
      </c>
      <c r="J479" s="21" t="s">
        <v>25</v>
      </c>
      <c r="K479" s="21" t="s">
        <v>26</v>
      </c>
      <c r="L479" s="10">
        <v>88</v>
      </c>
      <c r="M479" s="10">
        <v>88</v>
      </c>
      <c r="N479" s="21" t="s">
        <v>1580</v>
      </c>
      <c r="O479" s="21" t="s">
        <v>2195</v>
      </c>
      <c r="P479" s="21" t="s">
        <v>29</v>
      </c>
      <c r="Q479" s="21" t="s">
        <v>30</v>
      </c>
      <c r="R479" s="21" t="s">
        <v>2196</v>
      </c>
      <c r="S479" s="10">
        <v>1</v>
      </c>
      <c r="T479" s="10">
        <v>48</v>
      </c>
      <c r="U479" s="10">
        <v>32</v>
      </c>
      <c r="V479" s="10"/>
      <c r="W479" s="10">
        <v>16</v>
      </c>
      <c r="X479" s="27">
        <v>1</v>
      </c>
      <c r="Y479" s="28">
        <f>IF(M479&lt;25,1,1+(M479-25)/M479)</f>
        <v>1.7159090909090908</v>
      </c>
      <c r="Z479" s="10">
        <v>1</v>
      </c>
      <c r="AA479" s="28">
        <f>U479*Y479*Z479</f>
        <v>54.909090909090907</v>
      </c>
      <c r="AB479" s="28">
        <f>X479*W479*Y479</f>
        <v>27.454545454545453</v>
      </c>
      <c r="AC479" s="28">
        <f>AA479+AB479</f>
        <v>82.36363636363636</v>
      </c>
      <c r="AD479" s="10"/>
      <c r="AE479" s="50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</row>
    <row r="480" spans="1:85" s="18" customFormat="1" outlineLevel="2">
      <c r="A480" s="10">
        <v>2017</v>
      </c>
      <c r="B480" s="21" t="s">
        <v>408</v>
      </c>
      <c r="C480" s="26" t="s">
        <v>409</v>
      </c>
      <c r="D480" s="21" t="s">
        <v>1383</v>
      </c>
      <c r="E480" s="21" t="s">
        <v>2301</v>
      </c>
      <c r="F480" s="10">
        <v>3</v>
      </c>
      <c r="G480" s="21" t="s">
        <v>433</v>
      </c>
      <c r="H480" s="21" t="s">
        <v>434</v>
      </c>
      <c r="I480" s="21" t="s">
        <v>24</v>
      </c>
      <c r="J480" s="21" t="s">
        <v>25</v>
      </c>
      <c r="K480" s="21" t="s">
        <v>26</v>
      </c>
      <c r="L480" s="10">
        <v>100</v>
      </c>
      <c r="M480" s="10">
        <v>102</v>
      </c>
      <c r="N480" s="21" t="s">
        <v>173</v>
      </c>
      <c r="O480" s="21" t="s">
        <v>435</v>
      </c>
      <c r="P480" s="21" t="s">
        <v>29</v>
      </c>
      <c r="Q480" s="21" t="s">
        <v>30</v>
      </c>
      <c r="R480" s="21" t="s">
        <v>436</v>
      </c>
      <c r="S480" s="10">
        <v>1</v>
      </c>
      <c r="T480" s="10">
        <v>48</v>
      </c>
      <c r="U480" s="10">
        <v>32</v>
      </c>
      <c r="V480" s="10"/>
      <c r="W480" s="10">
        <v>16</v>
      </c>
      <c r="X480" s="27">
        <v>1</v>
      </c>
      <c r="Y480" s="28">
        <f>IF(M480&lt;25,1,1+(M480-25)/M480)</f>
        <v>1.7549019607843137</v>
      </c>
      <c r="Z480" s="10">
        <v>1</v>
      </c>
      <c r="AA480" s="28">
        <f>U480*Y480*Z480</f>
        <v>56.156862745098039</v>
      </c>
      <c r="AB480" s="28">
        <f>X480*W480*Y480</f>
        <v>28.078431372549019</v>
      </c>
      <c r="AC480" s="28">
        <f>AA480+AB480</f>
        <v>84.235294117647058</v>
      </c>
      <c r="AD480" s="10"/>
      <c r="AE480" s="50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</row>
    <row r="481" spans="1:85" s="18" customFormat="1" outlineLevel="2">
      <c r="A481" s="10"/>
      <c r="B481" s="10"/>
      <c r="C481" s="25"/>
      <c r="D481" s="10"/>
      <c r="E481" s="27" t="s">
        <v>2329</v>
      </c>
      <c r="F481" s="10"/>
      <c r="G481" s="21" t="s">
        <v>433</v>
      </c>
      <c r="H481" s="29" t="s">
        <v>434</v>
      </c>
      <c r="I481" s="10"/>
      <c r="J481" s="10"/>
      <c r="K481" s="10"/>
      <c r="L481" s="10"/>
      <c r="M481" s="29">
        <v>3</v>
      </c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28"/>
      <c r="Z481" s="10"/>
      <c r="AA481" s="28"/>
      <c r="AB481" s="28"/>
      <c r="AC481" s="28">
        <f>M481*14</f>
        <v>42</v>
      </c>
      <c r="AD481" s="10"/>
      <c r="AE481" s="50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</row>
    <row r="482" spans="1:85" s="18" customFormat="1" outlineLevel="2">
      <c r="A482" s="10">
        <v>2016</v>
      </c>
      <c r="B482" s="21" t="s">
        <v>462</v>
      </c>
      <c r="C482" s="26" t="s">
        <v>463</v>
      </c>
      <c r="D482" s="21" t="s">
        <v>1383</v>
      </c>
      <c r="E482" s="21" t="s">
        <v>2288</v>
      </c>
      <c r="F482" s="10">
        <v>2</v>
      </c>
      <c r="G482" s="21" t="s">
        <v>433</v>
      </c>
      <c r="H482" s="21" t="s">
        <v>434</v>
      </c>
      <c r="I482" s="21" t="s">
        <v>24</v>
      </c>
      <c r="J482" s="21" t="s">
        <v>25</v>
      </c>
      <c r="K482" s="21" t="s">
        <v>26</v>
      </c>
      <c r="L482" s="10">
        <v>100</v>
      </c>
      <c r="M482" s="10">
        <v>20</v>
      </c>
      <c r="N482" s="21" t="s">
        <v>191</v>
      </c>
      <c r="O482" s="21" t="s">
        <v>469</v>
      </c>
      <c r="P482" s="21" t="s">
        <v>29</v>
      </c>
      <c r="Q482" s="21" t="s">
        <v>155</v>
      </c>
      <c r="R482" s="21" t="s">
        <v>470</v>
      </c>
      <c r="S482" s="10">
        <v>1</v>
      </c>
      <c r="T482" s="10">
        <v>64</v>
      </c>
      <c r="U482" s="10">
        <v>64</v>
      </c>
      <c r="V482" s="21" t="s">
        <v>32</v>
      </c>
      <c r="W482" s="21" t="s">
        <v>32</v>
      </c>
      <c r="X482" s="10"/>
      <c r="Y482" s="28">
        <f>IF(M482&lt;25,1,1+(M482-25)/M482)</f>
        <v>1</v>
      </c>
      <c r="Z482" s="10"/>
      <c r="AA482" s="28"/>
      <c r="AB482" s="28"/>
      <c r="AC482" s="28">
        <f>32*Y482*F482</f>
        <v>64</v>
      </c>
      <c r="AD482" s="10"/>
      <c r="AE482" s="50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</row>
    <row r="483" spans="1:85" s="18" customFormat="1" outlineLevel="1">
      <c r="A483" s="10"/>
      <c r="B483" s="21"/>
      <c r="C483" s="26"/>
      <c r="D483" s="21"/>
      <c r="E483" s="21"/>
      <c r="F483" s="10"/>
      <c r="G483" s="47" t="s">
        <v>2845</v>
      </c>
      <c r="H483" s="21"/>
      <c r="I483" s="21"/>
      <c r="J483" s="21"/>
      <c r="K483" s="21"/>
      <c r="L483" s="10"/>
      <c r="M483" s="10"/>
      <c r="N483" s="21"/>
      <c r="O483" s="21"/>
      <c r="P483" s="21"/>
      <c r="Q483" s="21"/>
      <c r="R483" s="21"/>
      <c r="S483" s="10"/>
      <c r="T483" s="10"/>
      <c r="U483" s="10"/>
      <c r="V483" s="21"/>
      <c r="W483" s="21"/>
      <c r="X483" s="10"/>
      <c r="Y483" s="28"/>
      <c r="Z483" s="10"/>
      <c r="AA483" s="28"/>
      <c r="AB483" s="28"/>
      <c r="AC483" s="28">
        <f>SUBTOTAL(9,AC479:AC482)</f>
        <v>272.59893048128345</v>
      </c>
      <c r="AD483" s="10"/>
      <c r="AE483" s="50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</row>
    <row r="484" spans="1:85" s="18" customFormat="1" outlineLevel="2">
      <c r="A484" s="10">
        <v>2015</v>
      </c>
      <c r="B484" s="21" t="s">
        <v>1179</v>
      </c>
      <c r="C484" s="26" t="s">
        <v>1180</v>
      </c>
      <c r="D484" s="21" t="s">
        <v>1383</v>
      </c>
      <c r="E484" s="21" t="s">
        <v>2286</v>
      </c>
      <c r="F484" s="10">
        <v>3</v>
      </c>
      <c r="G484" s="21" t="s">
        <v>1181</v>
      </c>
      <c r="H484" s="21" t="s">
        <v>1182</v>
      </c>
      <c r="I484" s="21" t="s">
        <v>24</v>
      </c>
      <c r="J484" s="21" t="s">
        <v>25</v>
      </c>
      <c r="K484" s="21" t="s">
        <v>46</v>
      </c>
      <c r="L484" s="10">
        <v>39</v>
      </c>
      <c r="M484" s="10">
        <v>32</v>
      </c>
      <c r="N484" s="21" t="s">
        <v>199</v>
      </c>
      <c r="O484" s="21" t="s">
        <v>1183</v>
      </c>
      <c r="P484" s="21" t="s">
        <v>29</v>
      </c>
      <c r="Q484" s="21" t="s">
        <v>130</v>
      </c>
      <c r="R484" s="21" t="s">
        <v>1184</v>
      </c>
      <c r="S484" s="10">
        <v>1</v>
      </c>
      <c r="T484" s="10">
        <v>48</v>
      </c>
      <c r="U484" s="10">
        <v>48</v>
      </c>
      <c r="V484" s="21" t="s">
        <v>32</v>
      </c>
      <c r="W484" s="21" t="s">
        <v>32</v>
      </c>
      <c r="X484" s="10"/>
      <c r="Y484" s="28">
        <f>IF(M484&lt;25,1,1+(M484-25)/M484)</f>
        <v>1.21875</v>
      </c>
      <c r="Z484" s="10">
        <v>1</v>
      </c>
      <c r="AA484" s="28">
        <f>U484*Y484*Z484</f>
        <v>58.5</v>
      </c>
      <c r="AB484" s="28"/>
      <c r="AC484" s="28">
        <f>AA484+AB484</f>
        <v>58.5</v>
      </c>
      <c r="AD484" s="10"/>
      <c r="AE484" s="50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</row>
    <row r="485" spans="1:85" s="18" customFormat="1" outlineLevel="2">
      <c r="A485" s="10">
        <v>2014</v>
      </c>
      <c r="B485" s="21" t="s">
        <v>1597</v>
      </c>
      <c r="C485" s="26" t="s">
        <v>1598</v>
      </c>
      <c r="D485" s="21" t="s">
        <v>1417</v>
      </c>
      <c r="E485" s="21" t="s">
        <v>2293</v>
      </c>
      <c r="F485" s="10">
        <v>2</v>
      </c>
      <c r="G485" s="21" t="s">
        <v>1181</v>
      </c>
      <c r="H485" s="21" t="s">
        <v>1182</v>
      </c>
      <c r="I485" s="21" t="s">
        <v>24</v>
      </c>
      <c r="J485" s="21" t="s">
        <v>25</v>
      </c>
      <c r="K485" s="21" t="s">
        <v>46</v>
      </c>
      <c r="L485" s="10">
        <v>28</v>
      </c>
      <c r="M485" s="10">
        <v>27</v>
      </c>
      <c r="N485" s="21" t="s">
        <v>1517</v>
      </c>
      <c r="O485" s="21" t="s">
        <v>489</v>
      </c>
      <c r="P485" s="21" t="s">
        <v>29</v>
      </c>
      <c r="Q485" s="21" t="s">
        <v>1363</v>
      </c>
      <c r="R485" s="21" t="s">
        <v>1599</v>
      </c>
      <c r="S485" s="10">
        <v>1</v>
      </c>
      <c r="T485" s="10">
        <v>32</v>
      </c>
      <c r="U485" s="10">
        <v>28</v>
      </c>
      <c r="V485" s="10">
        <v>4</v>
      </c>
      <c r="W485" s="21" t="s">
        <v>32</v>
      </c>
      <c r="X485" s="10">
        <v>1</v>
      </c>
      <c r="Y485" s="28">
        <f>IF(M485&lt;25,1,1+(M485-25)/M485)</f>
        <v>1.074074074074074</v>
      </c>
      <c r="Z485" s="10">
        <v>1</v>
      </c>
      <c r="AA485" s="28">
        <f>U485*Y485*Z485</f>
        <v>30.074074074074069</v>
      </c>
      <c r="AB485" s="28">
        <f>X485*V485*Y485</f>
        <v>4.2962962962962958</v>
      </c>
      <c r="AC485" s="28">
        <f>AA485+AB485</f>
        <v>34.370370370370367</v>
      </c>
      <c r="AD485" s="10"/>
      <c r="AE485" s="50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</row>
    <row r="486" spans="1:85" s="18" customFormat="1" outlineLevel="2">
      <c r="A486" s="21"/>
      <c r="B486" s="21"/>
      <c r="C486" s="21" t="s">
        <v>2713</v>
      </c>
      <c r="D486" s="21" t="s">
        <v>2594</v>
      </c>
      <c r="E486" s="21" t="s">
        <v>2595</v>
      </c>
      <c r="F486" s="21"/>
      <c r="G486" s="21" t="s">
        <v>1181</v>
      </c>
      <c r="H486" s="21" t="s">
        <v>2714</v>
      </c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 t="s">
        <v>30</v>
      </c>
      <c r="AC486" s="21" t="s">
        <v>2602</v>
      </c>
      <c r="AD486" s="21" t="s">
        <v>2597</v>
      </c>
      <c r="AE486" s="50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  <c r="CB486" s="39"/>
      <c r="CC486" s="39"/>
      <c r="CD486" s="39"/>
      <c r="CE486" s="39"/>
      <c r="CF486" s="39"/>
      <c r="CG486" s="39"/>
    </row>
    <row r="487" spans="1:85" s="18" customFormat="1" outlineLevel="2">
      <c r="A487" s="10"/>
      <c r="B487" s="10"/>
      <c r="C487" s="25"/>
      <c r="D487" s="10"/>
      <c r="E487" s="27" t="s">
        <v>2329</v>
      </c>
      <c r="F487" s="10"/>
      <c r="G487" s="21" t="s">
        <v>1181</v>
      </c>
      <c r="H487" s="29" t="s">
        <v>1182</v>
      </c>
      <c r="I487" s="10"/>
      <c r="J487" s="10"/>
      <c r="K487" s="10"/>
      <c r="L487" s="10"/>
      <c r="M487" s="29">
        <v>2</v>
      </c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28"/>
      <c r="Z487" s="10"/>
      <c r="AA487" s="28"/>
      <c r="AB487" s="28"/>
      <c r="AC487" s="28">
        <f>M487*14</f>
        <v>28</v>
      </c>
      <c r="AD487" s="10"/>
      <c r="AE487" s="50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</row>
    <row r="488" spans="1:85" s="18" customFormat="1" outlineLevel="2">
      <c r="A488" s="10">
        <v>2014</v>
      </c>
      <c r="B488" s="21" t="s">
        <v>1550</v>
      </c>
      <c r="C488" s="26" t="s">
        <v>1551</v>
      </c>
      <c r="D488" s="21" t="s">
        <v>1384</v>
      </c>
      <c r="E488" s="21" t="s">
        <v>2282</v>
      </c>
      <c r="F488" s="10">
        <v>3</v>
      </c>
      <c r="G488" s="21" t="s">
        <v>1181</v>
      </c>
      <c r="H488" s="21" t="s">
        <v>2515</v>
      </c>
      <c r="I488" s="21" t="s">
        <v>1552</v>
      </c>
      <c r="J488" s="21" t="s">
        <v>121</v>
      </c>
      <c r="K488" s="21" t="s">
        <v>1049</v>
      </c>
      <c r="L488" s="10">
        <v>28</v>
      </c>
      <c r="M488" s="10">
        <v>23</v>
      </c>
      <c r="N488" s="21" t="s">
        <v>1553</v>
      </c>
      <c r="O488" s="21" t="s">
        <v>1554</v>
      </c>
      <c r="P488" s="21" t="s">
        <v>29</v>
      </c>
      <c r="Q488" s="21" t="s">
        <v>1363</v>
      </c>
      <c r="R488" s="21" t="s">
        <v>1555</v>
      </c>
      <c r="S488" s="10">
        <v>1</v>
      </c>
      <c r="T488" s="21" t="s">
        <v>32</v>
      </c>
      <c r="U488" s="21" t="s">
        <v>32</v>
      </c>
      <c r="V488" s="21" t="s">
        <v>32</v>
      </c>
      <c r="W488" s="21" t="s">
        <v>32</v>
      </c>
      <c r="X488" s="10"/>
      <c r="Y488" s="28">
        <f>IF(M488&lt;25,1,1+(M488-25)/M488)</f>
        <v>1</v>
      </c>
      <c r="Z488" s="10"/>
      <c r="AA488" s="28"/>
      <c r="AB488" s="28"/>
      <c r="AC488" s="28">
        <f>32*Y488*F488/3</f>
        <v>32</v>
      </c>
      <c r="AD488" s="10"/>
      <c r="AE488" s="50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</row>
    <row r="489" spans="1:85" s="18" customFormat="1" outlineLevel="1">
      <c r="A489" s="10"/>
      <c r="B489" s="21"/>
      <c r="C489" s="26"/>
      <c r="D489" s="21"/>
      <c r="E489" s="21"/>
      <c r="F489" s="10"/>
      <c r="G489" s="47" t="s">
        <v>2846</v>
      </c>
      <c r="H489" s="21"/>
      <c r="I489" s="21"/>
      <c r="J489" s="21"/>
      <c r="K489" s="21"/>
      <c r="L489" s="10"/>
      <c r="M489" s="10"/>
      <c r="N489" s="21"/>
      <c r="O489" s="21"/>
      <c r="P489" s="21"/>
      <c r="Q489" s="21"/>
      <c r="R489" s="21"/>
      <c r="S489" s="10"/>
      <c r="T489" s="21"/>
      <c r="U489" s="21"/>
      <c r="V489" s="21"/>
      <c r="W489" s="21"/>
      <c r="X489" s="10"/>
      <c r="Y489" s="28"/>
      <c r="Z489" s="10"/>
      <c r="AA489" s="28"/>
      <c r="AB489" s="28"/>
      <c r="AC489" s="28">
        <f>SUBTOTAL(9,AC484:AC488)</f>
        <v>152.87037037037038</v>
      </c>
      <c r="AD489" s="10"/>
      <c r="AE489" s="50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</row>
    <row r="490" spans="1:85" s="18" customFormat="1" outlineLevel="2">
      <c r="A490" s="10">
        <v>2015</v>
      </c>
      <c r="B490" s="21" t="s">
        <v>1072</v>
      </c>
      <c r="C490" s="26" t="s">
        <v>1073</v>
      </c>
      <c r="D490" s="21" t="s">
        <v>1417</v>
      </c>
      <c r="E490" s="21" t="s">
        <v>2286</v>
      </c>
      <c r="F490" s="10">
        <v>3</v>
      </c>
      <c r="G490" s="21" t="s">
        <v>485</v>
      </c>
      <c r="H490" s="21" t="s">
        <v>486</v>
      </c>
      <c r="I490" s="21" t="s">
        <v>24</v>
      </c>
      <c r="J490" s="21" t="s">
        <v>25</v>
      </c>
      <c r="K490" s="21" t="s">
        <v>26</v>
      </c>
      <c r="L490" s="10">
        <v>22</v>
      </c>
      <c r="M490" s="10">
        <v>56</v>
      </c>
      <c r="N490" s="21" t="s">
        <v>1543</v>
      </c>
      <c r="O490" s="21" t="s">
        <v>2010</v>
      </c>
      <c r="P490" s="21" t="s">
        <v>29</v>
      </c>
      <c r="Q490" s="21" t="s">
        <v>392</v>
      </c>
      <c r="R490" s="21" t="s">
        <v>2011</v>
      </c>
      <c r="S490" s="10">
        <v>1</v>
      </c>
      <c r="T490" s="10">
        <v>48</v>
      </c>
      <c r="U490" s="10">
        <v>48</v>
      </c>
      <c r="V490" s="21" t="s">
        <v>32</v>
      </c>
      <c r="W490" s="21" t="s">
        <v>32</v>
      </c>
      <c r="X490" s="10"/>
      <c r="Y490" s="28">
        <f>IF(M490&lt;25,1,1+(M490-25)/M490)</f>
        <v>1.5535714285714286</v>
      </c>
      <c r="Z490" s="10">
        <v>1</v>
      </c>
      <c r="AA490" s="28">
        <f>U490*Y490*Z490</f>
        <v>74.571428571428569</v>
      </c>
      <c r="AB490" s="28"/>
      <c r="AC490" s="28">
        <f>AA490+AB490</f>
        <v>74.571428571428569</v>
      </c>
      <c r="AD490" s="10"/>
      <c r="AE490" s="50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</row>
    <row r="491" spans="1:85" s="18" customFormat="1" outlineLevel="2">
      <c r="A491" s="10"/>
      <c r="B491" s="10"/>
      <c r="C491" s="25"/>
      <c r="D491" s="10"/>
      <c r="E491" s="27" t="s">
        <v>2329</v>
      </c>
      <c r="F491" s="10"/>
      <c r="G491" s="21" t="s">
        <v>485</v>
      </c>
      <c r="H491" s="29" t="s">
        <v>486</v>
      </c>
      <c r="I491" s="10"/>
      <c r="J491" s="10"/>
      <c r="K491" s="10"/>
      <c r="L491" s="10"/>
      <c r="M491" s="29">
        <v>4</v>
      </c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28"/>
      <c r="Z491" s="10"/>
      <c r="AA491" s="28"/>
      <c r="AB491" s="28"/>
      <c r="AC491" s="28">
        <f>M491*14</f>
        <v>56</v>
      </c>
      <c r="AD491" s="10"/>
      <c r="AE491" s="50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</row>
    <row r="492" spans="1:85" s="18" customFormat="1" ht="40.5" outlineLevel="2">
      <c r="A492" s="21"/>
      <c r="B492" s="21"/>
      <c r="C492" s="26" t="s">
        <v>2419</v>
      </c>
      <c r="D492" s="21"/>
      <c r="E492" s="21" t="s">
        <v>2394</v>
      </c>
      <c r="F492" s="21"/>
      <c r="G492" s="21" t="s">
        <v>485</v>
      </c>
      <c r="H492" s="21" t="s">
        <v>2474</v>
      </c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8">
        <v>15</v>
      </c>
      <c r="AD492" s="10"/>
      <c r="AE492" s="50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</row>
    <row r="493" spans="1:85" s="18" customFormat="1" ht="27" outlineLevel="2">
      <c r="A493" s="21"/>
      <c r="B493" s="21"/>
      <c r="C493" s="26" t="s">
        <v>2347</v>
      </c>
      <c r="D493" s="21"/>
      <c r="E493" s="21" t="s">
        <v>2394</v>
      </c>
      <c r="F493" s="21"/>
      <c r="G493" s="21" t="s">
        <v>485</v>
      </c>
      <c r="H493" s="21" t="s">
        <v>2378</v>
      </c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8">
        <v>15</v>
      </c>
      <c r="AD493" s="10"/>
      <c r="AE493" s="50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</row>
    <row r="494" spans="1:85" s="18" customFormat="1" ht="27" outlineLevel="2">
      <c r="A494" s="21"/>
      <c r="B494" s="21"/>
      <c r="C494" s="26" t="s">
        <v>2411</v>
      </c>
      <c r="D494" s="21"/>
      <c r="E494" s="21" t="s">
        <v>2394</v>
      </c>
      <c r="F494" s="21"/>
      <c r="G494" s="21" t="s">
        <v>485</v>
      </c>
      <c r="H494" s="21" t="s">
        <v>2474</v>
      </c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8">
        <v>15</v>
      </c>
      <c r="AD494" s="10"/>
      <c r="AE494" s="50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</row>
    <row r="495" spans="1:85" s="18" customFormat="1" outlineLevel="2">
      <c r="A495" s="10">
        <v>2017</v>
      </c>
      <c r="B495" s="21" t="s">
        <v>1072</v>
      </c>
      <c r="C495" s="26" t="s">
        <v>1073</v>
      </c>
      <c r="D495" s="21" t="s">
        <v>1383</v>
      </c>
      <c r="E495" s="21" t="s">
        <v>2275</v>
      </c>
      <c r="F495" s="10">
        <v>3</v>
      </c>
      <c r="G495" s="21" t="s">
        <v>485</v>
      </c>
      <c r="H495" s="21" t="s">
        <v>486</v>
      </c>
      <c r="I495" s="21" t="s">
        <v>24</v>
      </c>
      <c r="J495" s="21" t="s">
        <v>25</v>
      </c>
      <c r="K495" s="21" t="s">
        <v>26</v>
      </c>
      <c r="L495" s="21" t="s">
        <v>32</v>
      </c>
      <c r="M495" s="10">
        <v>118</v>
      </c>
      <c r="N495" s="21" t="s">
        <v>1074</v>
      </c>
      <c r="O495" s="21" t="s">
        <v>1075</v>
      </c>
      <c r="P495" s="21" t="s">
        <v>29</v>
      </c>
      <c r="Q495" s="21" t="s">
        <v>1076</v>
      </c>
      <c r="R495" s="21" t="s">
        <v>1077</v>
      </c>
      <c r="S495" s="10">
        <v>1</v>
      </c>
      <c r="T495" s="10">
        <v>38</v>
      </c>
      <c r="U495" s="10">
        <v>38</v>
      </c>
      <c r="V495" s="21" t="s">
        <v>30</v>
      </c>
      <c r="W495" s="21" t="s">
        <v>30</v>
      </c>
      <c r="X495" s="10"/>
      <c r="Y495" s="28">
        <f>IF(M495&lt;25,1,1+(M495-25)/M495)</f>
        <v>1.7881355932203391</v>
      </c>
      <c r="Z495" s="10">
        <v>1</v>
      </c>
      <c r="AA495" s="28"/>
      <c r="AB495" s="28"/>
      <c r="AC495" s="28">
        <f>U495*Z495*Y495</f>
        <v>67.949152542372886</v>
      </c>
      <c r="AD495" s="10"/>
      <c r="AE495" s="50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</row>
    <row r="496" spans="1:85" s="18" customFormat="1" outlineLevel="1">
      <c r="A496" s="10"/>
      <c r="B496" s="21"/>
      <c r="C496" s="26"/>
      <c r="D496" s="21"/>
      <c r="E496" s="21"/>
      <c r="F496" s="10"/>
      <c r="G496" s="47" t="s">
        <v>2847</v>
      </c>
      <c r="H496" s="21"/>
      <c r="I496" s="21"/>
      <c r="J496" s="21"/>
      <c r="K496" s="21"/>
      <c r="L496" s="21"/>
      <c r="M496" s="10"/>
      <c r="N496" s="21"/>
      <c r="O496" s="21"/>
      <c r="P496" s="21"/>
      <c r="Q496" s="21"/>
      <c r="R496" s="21"/>
      <c r="S496" s="10"/>
      <c r="T496" s="10"/>
      <c r="U496" s="10"/>
      <c r="V496" s="21"/>
      <c r="W496" s="21"/>
      <c r="X496" s="10"/>
      <c r="Y496" s="28"/>
      <c r="Z496" s="10"/>
      <c r="AA496" s="28"/>
      <c r="AB496" s="28"/>
      <c r="AC496" s="28">
        <f>SUBTOTAL(9,AC490:AC495)</f>
        <v>243.52058111380143</v>
      </c>
      <c r="AD496" s="10"/>
      <c r="AE496" s="50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  <c r="CB496" s="39"/>
      <c r="CC496" s="39"/>
      <c r="CD496" s="39"/>
      <c r="CE496" s="39"/>
      <c r="CF496" s="39"/>
      <c r="CG496" s="39"/>
    </row>
    <row r="497" spans="1:85" s="18" customFormat="1" ht="40.5" outlineLevel="2">
      <c r="A497" s="21"/>
      <c r="B497" s="21"/>
      <c r="C497" s="26" t="s">
        <v>2431</v>
      </c>
      <c r="D497" s="21"/>
      <c r="E497" s="21" t="s">
        <v>2394</v>
      </c>
      <c r="F497" s="21"/>
      <c r="G497" s="21" t="s">
        <v>2535</v>
      </c>
      <c r="H497" s="21" t="s">
        <v>2486</v>
      </c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8">
        <v>15</v>
      </c>
      <c r="AD497" s="10"/>
      <c r="AE497" s="50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  <c r="CB497" s="39"/>
      <c r="CC497" s="39"/>
      <c r="CD497" s="39"/>
      <c r="CE497" s="39"/>
      <c r="CF497" s="39"/>
      <c r="CG497" s="39"/>
    </row>
    <row r="498" spans="1:85" s="18" customFormat="1" outlineLevel="1">
      <c r="A498" s="21"/>
      <c r="B498" s="21"/>
      <c r="C498" s="26"/>
      <c r="D498" s="21"/>
      <c r="E498" s="21"/>
      <c r="F498" s="21"/>
      <c r="G498" s="47" t="s">
        <v>2848</v>
      </c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8">
        <f>SUBTOTAL(9,AC497:AC497)</f>
        <v>15</v>
      </c>
      <c r="AD498" s="10"/>
      <c r="AE498" s="50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BX498" s="39"/>
      <c r="BY498" s="39"/>
      <c r="BZ498" s="39"/>
      <c r="CA498" s="39"/>
      <c r="CB498" s="39"/>
      <c r="CC498" s="39"/>
      <c r="CD498" s="39"/>
      <c r="CE498" s="39"/>
      <c r="CF498" s="39"/>
      <c r="CG498" s="39"/>
    </row>
    <row r="499" spans="1:85" s="18" customFormat="1" outlineLevel="2">
      <c r="A499" s="10">
        <v>2016</v>
      </c>
      <c r="B499" s="21" t="s">
        <v>926</v>
      </c>
      <c r="C499" s="26" t="s">
        <v>927</v>
      </c>
      <c r="D499" s="21" t="s">
        <v>1383</v>
      </c>
      <c r="E499" s="21" t="s">
        <v>2286</v>
      </c>
      <c r="F499" s="10">
        <v>4</v>
      </c>
      <c r="G499" s="21" t="s">
        <v>933</v>
      </c>
      <c r="H499" s="21" t="s">
        <v>934</v>
      </c>
      <c r="I499" s="21" t="s">
        <v>42</v>
      </c>
      <c r="J499" s="21" t="s">
        <v>935</v>
      </c>
      <c r="K499" s="21" t="s">
        <v>54</v>
      </c>
      <c r="L499" s="10">
        <v>100</v>
      </c>
      <c r="M499" s="10">
        <v>50</v>
      </c>
      <c r="N499" s="21" t="s">
        <v>939</v>
      </c>
      <c r="O499" s="21" t="s">
        <v>937</v>
      </c>
      <c r="P499" s="21" t="s">
        <v>29</v>
      </c>
      <c r="Q499" s="21" t="s">
        <v>155</v>
      </c>
      <c r="R499" s="21" t="s">
        <v>940</v>
      </c>
      <c r="S499" s="10">
        <v>1</v>
      </c>
      <c r="T499" s="10">
        <v>64</v>
      </c>
      <c r="U499" s="10">
        <v>64</v>
      </c>
      <c r="V499" s="21" t="s">
        <v>32</v>
      </c>
      <c r="W499" s="21" t="s">
        <v>32</v>
      </c>
      <c r="X499" s="10"/>
      <c r="Y499" s="28">
        <f>IF(M499&lt;25,1,1+(M499-25)/M499)</f>
        <v>1.5</v>
      </c>
      <c r="Z499" s="10">
        <v>1</v>
      </c>
      <c r="AA499" s="28">
        <f>U499*Y499*Z499</f>
        <v>96</v>
      </c>
      <c r="AB499" s="28"/>
      <c r="AC499" s="28">
        <f>AA499+AB499</f>
        <v>96</v>
      </c>
      <c r="AD499" s="10"/>
      <c r="AE499" s="50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BX499" s="39"/>
      <c r="BY499" s="39"/>
      <c r="BZ499" s="39"/>
      <c r="CA499" s="39"/>
      <c r="CB499" s="39"/>
      <c r="CC499" s="39"/>
      <c r="CD499" s="39"/>
      <c r="CE499" s="39"/>
      <c r="CF499" s="39"/>
      <c r="CG499" s="39"/>
    </row>
    <row r="500" spans="1:85" s="18" customFormat="1" outlineLevel="2">
      <c r="A500" s="10">
        <v>2016</v>
      </c>
      <c r="B500" s="21" t="s">
        <v>926</v>
      </c>
      <c r="C500" s="26" t="s">
        <v>927</v>
      </c>
      <c r="D500" s="21" t="s">
        <v>1383</v>
      </c>
      <c r="E500" s="21" t="s">
        <v>2286</v>
      </c>
      <c r="F500" s="10">
        <v>4</v>
      </c>
      <c r="G500" s="21" t="s">
        <v>933</v>
      </c>
      <c r="H500" s="21" t="s">
        <v>934</v>
      </c>
      <c r="I500" s="21" t="s">
        <v>42</v>
      </c>
      <c r="J500" s="21" t="s">
        <v>935</v>
      </c>
      <c r="K500" s="21" t="s">
        <v>54</v>
      </c>
      <c r="L500" s="10">
        <v>50</v>
      </c>
      <c r="M500" s="10">
        <v>114</v>
      </c>
      <c r="N500" s="21" t="s">
        <v>936</v>
      </c>
      <c r="O500" s="21" t="s">
        <v>937</v>
      </c>
      <c r="P500" s="21" t="s">
        <v>29</v>
      </c>
      <c r="Q500" s="21" t="s">
        <v>474</v>
      </c>
      <c r="R500" s="21" t="s">
        <v>938</v>
      </c>
      <c r="S500" s="10">
        <v>1</v>
      </c>
      <c r="T500" s="10">
        <v>64</v>
      </c>
      <c r="U500" s="10">
        <v>64</v>
      </c>
      <c r="V500" s="21" t="s">
        <v>32</v>
      </c>
      <c r="W500" s="21" t="s">
        <v>32</v>
      </c>
      <c r="X500" s="10"/>
      <c r="Y500" s="28">
        <f>IF(M500&lt;25,1,1+(M500-25)/M500)</f>
        <v>1.7807017543859649</v>
      </c>
      <c r="Z500" s="10">
        <v>1</v>
      </c>
      <c r="AA500" s="28">
        <f>U500*Y500*Z500</f>
        <v>113.96491228070175</v>
      </c>
      <c r="AB500" s="28"/>
      <c r="AC500" s="28">
        <f>AA500+AB500</f>
        <v>113.96491228070175</v>
      </c>
      <c r="AD500" s="10"/>
      <c r="AE500" s="50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BX500" s="39"/>
      <c r="BY500" s="39"/>
      <c r="BZ500" s="39"/>
      <c r="CA500" s="39"/>
      <c r="CB500" s="39"/>
      <c r="CC500" s="39"/>
      <c r="CD500" s="39"/>
      <c r="CE500" s="39"/>
      <c r="CF500" s="39"/>
      <c r="CG500" s="39"/>
    </row>
    <row r="501" spans="1:85" s="18" customFormat="1" outlineLevel="2">
      <c r="A501" s="10">
        <v>2015</v>
      </c>
      <c r="B501" s="21" t="s">
        <v>1072</v>
      </c>
      <c r="C501" s="26" t="s">
        <v>1073</v>
      </c>
      <c r="D501" s="21" t="s">
        <v>1417</v>
      </c>
      <c r="E501" s="21" t="s">
        <v>2286</v>
      </c>
      <c r="F501" s="10">
        <v>3</v>
      </c>
      <c r="G501" s="21" t="s">
        <v>933</v>
      </c>
      <c r="H501" s="21" t="s">
        <v>934</v>
      </c>
      <c r="I501" s="21" t="s">
        <v>42</v>
      </c>
      <c r="J501" s="21" t="s">
        <v>935</v>
      </c>
      <c r="K501" s="21" t="s">
        <v>54</v>
      </c>
      <c r="L501" s="10">
        <v>158</v>
      </c>
      <c r="M501" s="10">
        <v>72</v>
      </c>
      <c r="N501" s="21" t="s">
        <v>1992</v>
      </c>
      <c r="O501" s="21" t="s">
        <v>2146</v>
      </c>
      <c r="P501" s="21" t="s">
        <v>29</v>
      </c>
      <c r="Q501" s="21" t="s">
        <v>1528</v>
      </c>
      <c r="R501" s="21" t="s">
        <v>2148</v>
      </c>
      <c r="S501" s="10">
        <v>1</v>
      </c>
      <c r="T501" s="10">
        <v>48</v>
      </c>
      <c r="U501" s="10">
        <v>48</v>
      </c>
      <c r="V501" s="21" t="s">
        <v>32</v>
      </c>
      <c r="W501" s="21" t="s">
        <v>32</v>
      </c>
      <c r="X501" s="10"/>
      <c r="Y501" s="28">
        <f>IF(M501&lt;25,1,1+(M501-25)/M501)</f>
        <v>1.6527777777777777</v>
      </c>
      <c r="Z501" s="10">
        <v>1</v>
      </c>
      <c r="AA501" s="28">
        <f>U501*Y501*Z501</f>
        <v>79.333333333333329</v>
      </c>
      <c r="AB501" s="28"/>
      <c r="AC501" s="28">
        <f>AA501+AB501</f>
        <v>79.333333333333329</v>
      </c>
      <c r="AD501" s="10"/>
      <c r="AE501" s="50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BX501" s="39"/>
      <c r="BY501" s="39"/>
      <c r="BZ501" s="39"/>
      <c r="CA501" s="39"/>
      <c r="CB501" s="39"/>
      <c r="CC501" s="39"/>
      <c r="CD501" s="39"/>
      <c r="CE501" s="39"/>
      <c r="CF501" s="39"/>
      <c r="CG501" s="39"/>
    </row>
    <row r="502" spans="1:85" s="18" customFormat="1" outlineLevel="2">
      <c r="A502" s="10">
        <v>2015</v>
      </c>
      <c r="B502" s="21" t="s">
        <v>1072</v>
      </c>
      <c r="C502" s="26" t="s">
        <v>1073</v>
      </c>
      <c r="D502" s="21" t="s">
        <v>1417</v>
      </c>
      <c r="E502" s="21" t="s">
        <v>2286</v>
      </c>
      <c r="F502" s="10">
        <v>3</v>
      </c>
      <c r="G502" s="21" t="s">
        <v>933</v>
      </c>
      <c r="H502" s="21" t="s">
        <v>934</v>
      </c>
      <c r="I502" s="21" t="s">
        <v>42</v>
      </c>
      <c r="J502" s="21" t="s">
        <v>935</v>
      </c>
      <c r="K502" s="21" t="s">
        <v>54</v>
      </c>
      <c r="L502" s="10">
        <v>100</v>
      </c>
      <c r="M502" s="10">
        <v>72</v>
      </c>
      <c r="N502" s="21" t="s">
        <v>1543</v>
      </c>
      <c r="O502" s="21" t="s">
        <v>2146</v>
      </c>
      <c r="P502" s="21" t="s">
        <v>29</v>
      </c>
      <c r="Q502" s="21" t="s">
        <v>1528</v>
      </c>
      <c r="R502" s="21" t="s">
        <v>2147</v>
      </c>
      <c r="S502" s="10">
        <v>1</v>
      </c>
      <c r="T502" s="10">
        <v>48</v>
      </c>
      <c r="U502" s="10">
        <v>48</v>
      </c>
      <c r="V502" s="21" t="s">
        <v>32</v>
      </c>
      <c r="W502" s="21" t="s">
        <v>32</v>
      </c>
      <c r="X502" s="10"/>
      <c r="Y502" s="28">
        <f>IF(M502&lt;25,1,1+(M502-25)/M502)</f>
        <v>1.6527777777777777</v>
      </c>
      <c r="Z502" s="10">
        <v>1</v>
      </c>
      <c r="AA502" s="28">
        <f>U502*Y502*Z502</f>
        <v>79.333333333333329</v>
      </c>
      <c r="AB502" s="28"/>
      <c r="AC502" s="28">
        <f>AA502+AB502</f>
        <v>79.333333333333329</v>
      </c>
      <c r="AD502" s="10"/>
      <c r="AE502" s="50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BX502" s="39"/>
      <c r="BY502" s="39"/>
      <c r="BZ502" s="39"/>
      <c r="CA502" s="39"/>
      <c r="CB502" s="39"/>
      <c r="CC502" s="39"/>
      <c r="CD502" s="39"/>
      <c r="CE502" s="39"/>
      <c r="CF502" s="39"/>
      <c r="CG502" s="39"/>
    </row>
    <row r="503" spans="1:85" s="18" customFormat="1" outlineLevel="2">
      <c r="A503" s="10"/>
      <c r="B503" s="10"/>
      <c r="C503" s="25"/>
      <c r="D503" s="10"/>
      <c r="E503" s="27" t="s">
        <v>2329</v>
      </c>
      <c r="F503" s="10"/>
      <c r="G503" s="21" t="s">
        <v>933</v>
      </c>
      <c r="H503" s="29" t="s">
        <v>934</v>
      </c>
      <c r="I503" s="10"/>
      <c r="J503" s="10"/>
      <c r="K503" s="10"/>
      <c r="L503" s="10"/>
      <c r="M503" s="29">
        <v>4</v>
      </c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28"/>
      <c r="Z503" s="10"/>
      <c r="AA503" s="28"/>
      <c r="AB503" s="28"/>
      <c r="AC503" s="28">
        <f>M503*14</f>
        <v>56</v>
      </c>
      <c r="AD503" s="10"/>
      <c r="AE503" s="50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BX503" s="39"/>
      <c r="BY503" s="39"/>
      <c r="BZ503" s="39"/>
      <c r="CA503" s="39"/>
      <c r="CB503" s="39"/>
      <c r="CC503" s="39"/>
      <c r="CD503" s="39"/>
      <c r="CE503" s="39"/>
      <c r="CF503" s="39"/>
      <c r="CG503" s="39"/>
    </row>
    <row r="504" spans="1:85" s="18" customFormat="1" outlineLevel="1">
      <c r="A504" s="10"/>
      <c r="B504" s="10"/>
      <c r="C504" s="25"/>
      <c r="D504" s="10"/>
      <c r="E504" s="27"/>
      <c r="F504" s="10"/>
      <c r="G504" s="47" t="s">
        <v>2849</v>
      </c>
      <c r="H504" s="29"/>
      <c r="I504" s="10"/>
      <c r="J504" s="10"/>
      <c r="K504" s="10"/>
      <c r="L504" s="10"/>
      <c r="M504" s="29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28"/>
      <c r="Z504" s="10"/>
      <c r="AA504" s="28"/>
      <c r="AB504" s="28"/>
      <c r="AC504" s="28">
        <f>SUBTOTAL(9,AC499:AC503)</f>
        <v>424.63157894736838</v>
      </c>
      <c r="AD504" s="10"/>
      <c r="AE504" s="50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  <c r="CB504" s="39"/>
      <c r="CC504" s="39"/>
      <c r="CD504" s="39"/>
      <c r="CE504" s="39"/>
      <c r="CF504" s="39"/>
      <c r="CG504" s="39"/>
    </row>
    <row r="505" spans="1:85" s="18" customFormat="1" outlineLevel="2">
      <c r="A505" s="10"/>
      <c r="B505" s="10"/>
      <c r="C505" s="25"/>
      <c r="D505" s="10"/>
      <c r="E505" s="27" t="s">
        <v>2329</v>
      </c>
      <c r="F505" s="10"/>
      <c r="G505" s="21" t="s">
        <v>2524</v>
      </c>
      <c r="H505" s="29" t="s">
        <v>2321</v>
      </c>
      <c r="I505" s="10"/>
      <c r="J505" s="10"/>
      <c r="K505" s="10"/>
      <c r="L505" s="10"/>
      <c r="M505" s="29">
        <v>1</v>
      </c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28"/>
      <c r="Z505" s="10"/>
      <c r="AA505" s="28"/>
      <c r="AB505" s="28"/>
      <c r="AC505" s="28">
        <f>M505*14</f>
        <v>14</v>
      </c>
      <c r="AD505" s="10"/>
      <c r="AE505" s="50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/>
      <c r="CB505" s="39"/>
      <c r="CC505" s="39"/>
      <c r="CD505" s="39"/>
      <c r="CE505" s="39"/>
      <c r="CF505" s="39"/>
      <c r="CG505" s="39"/>
    </row>
    <row r="506" spans="1:85" s="18" customFormat="1" ht="27" outlineLevel="2">
      <c r="A506" s="21"/>
      <c r="B506" s="21"/>
      <c r="C506" s="26" t="s">
        <v>2439</v>
      </c>
      <c r="D506" s="21"/>
      <c r="E506" s="21" t="s">
        <v>2394</v>
      </c>
      <c r="F506" s="21"/>
      <c r="G506" s="21" t="s">
        <v>2524</v>
      </c>
      <c r="H506" s="21" t="s">
        <v>2491</v>
      </c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8">
        <v>15</v>
      </c>
      <c r="AD506" s="10"/>
      <c r="AE506" s="50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BX506" s="39"/>
      <c r="BY506" s="39"/>
      <c r="BZ506" s="39"/>
      <c r="CA506" s="39"/>
      <c r="CB506" s="39"/>
      <c r="CC506" s="39"/>
      <c r="CD506" s="39"/>
      <c r="CE506" s="39"/>
      <c r="CF506" s="39"/>
      <c r="CG506" s="39"/>
    </row>
    <row r="507" spans="1:85" s="18" customFormat="1" outlineLevel="1">
      <c r="A507" s="21"/>
      <c r="B507" s="21"/>
      <c r="C507" s="26"/>
      <c r="D507" s="21"/>
      <c r="E507" s="21"/>
      <c r="F507" s="21"/>
      <c r="G507" s="47" t="s">
        <v>2850</v>
      </c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8">
        <f>SUBTOTAL(9,AC505:AC506)</f>
        <v>29</v>
      </c>
      <c r="AD507" s="10"/>
      <c r="AE507" s="50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BX507" s="39"/>
      <c r="BY507" s="39"/>
      <c r="BZ507" s="39"/>
      <c r="CA507" s="39"/>
      <c r="CB507" s="39"/>
      <c r="CC507" s="39"/>
      <c r="CD507" s="39"/>
      <c r="CE507" s="39"/>
      <c r="CF507" s="39"/>
      <c r="CG507" s="39"/>
    </row>
    <row r="508" spans="1:85" s="18" customFormat="1" outlineLevel="2">
      <c r="A508" s="10">
        <v>2016</v>
      </c>
      <c r="B508" s="21" t="s">
        <v>408</v>
      </c>
      <c r="C508" s="26" t="s">
        <v>409</v>
      </c>
      <c r="D508" s="21" t="s">
        <v>1417</v>
      </c>
      <c r="E508" s="21" t="s">
        <v>2301</v>
      </c>
      <c r="F508" s="10">
        <v>3</v>
      </c>
      <c r="G508" s="21" t="s">
        <v>437</v>
      </c>
      <c r="H508" s="21" t="s">
        <v>438</v>
      </c>
      <c r="I508" s="21" t="s">
        <v>24</v>
      </c>
      <c r="J508" s="21" t="s">
        <v>25</v>
      </c>
      <c r="K508" s="21" t="s">
        <v>439</v>
      </c>
      <c r="L508" s="10">
        <v>88</v>
      </c>
      <c r="M508" s="10">
        <v>90</v>
      </c>
      <c r="N508" s="21" t="s">
        <v>1543</v>
      </c>
      <c r="O508" s="21" t="s">
        <v>413</v>
      </c>
      <c r="P508" s="21" t="s">
        <v>29</v>
      </c>
      <c r="Q508" s="21" t="s">
        <v>30</v>
      </c>
      <c r="R508" s="21" t="s">
        <v>2216</v>
      </c>
      <c r="S508" s="10">
        <v>1</v>
      </c>
      <c r="T508" s="10">
        <v>48</v>
      </c>
      <c r="U508" s="10">
        <v>32</v>
      </c>
      <c r="V508" s="10"/>
      <c r="W508" s="10">
        <v>16</v>
      </c>
      <c r="X508" s="27">
        <v>1</v>
      </c>
      <c r="Y508" s="28">
        <f>IF(M508&lt;25,1,1+(M508-25)/M508)</f>
        <v>1.7222222222222223</v>
      </c>
      <c r="Z508" s="10">
        <v>1</v>
      </c>
      <c r="AA508" s="28">
        <f>U508*Y508*Z508</f>
        <v>55.111111111111114</v>
      </c>
      <c r="AB508" s="28">
        <f>X508*W508*Y508</f>
        <v>27.555555555555557</v>
      </c>
      <c r="AC508" s="28">
        <f>AA508+AB508</f>
        <v>82.666666666666671</v>
      </c>
      <c r="AD508" s="10"/>
      <c r="AE508" s="50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BX508" s="39"/>
      <c r="BY508" s="39"/>
      <c r="BZ508" s="39"/>
      <c r="CA508" s="39"/>
      <c r="CB508" s="39"/>
      <c r="CC508" s="39"/>
      <c r="CD508" s="39"/>
      <c r="CE508" s="39"/>
      <c r="CF508" s="39"/>
      <c r="CG508" s="39"/>
    </row>
    <row r="509" spans="1:85" s="18" customFormat="1" outlineLevel="2">
      <c r="A509" s="10">
        <v>2016</v>
      </c>
      <c r="B509" s="21" t="s">
        <v>408</v>
      </c>
      <c r="C509" s="26" t="s">
        <v>409</v>
      </c>
      <c r="D509" s="21" t="s">
        <v>1417</v>
      </c>
      <c r="E509" s="21" t="s">
        <v>2301</v>
      </c>
      <c r="F509" s="10">
        <v>3</v>
      </c>
      <c r="G509" s="21" t="s">
        <v>437</v>
      </c>
      <c r="H509" s="21" t="s">
        <v>438</v>
      </c>
      <c r="I509" s="21" t="s">
        <v>24</v>
      </c>
      <c r="J509" s="21" t="s">
        <v>25</v>
      </c>
      <c r="K509" s="21" t="s">
        <v>439</v>
      </c>
      <c r="L509" s="10">
        <v>88</v>
      </c>
      <c r="M509" s="10">
        <v>88</v>
      </c>
      <c r="N509" s="21" t="s">
        <v>1429</v>
      </c>
      <c r="O509" s="21" t="s">
        <v>2189</v>
      </c>
      <c r="P509" s="21" t="s">
        <v>29</v>
      </c>
      <c r="Q509" s="21" t="s">
        <v>30</v>
      </c>
      <c r="R509" s="21" t="s">
        <v>2197</v>
      </c>
      <c r="S509" s="10">
        <v>1</v>
      </c>
      <c r="T509" s="10">
        <v>48</v>
      </c>
      <c r="U509" s="10">
        <v>32</v>
      </c>
      <c r="V509" s="10"/>
      <c r="W509" s="10">
        <v>16</v>
      </c>
      <c r="X509" s="27">
        <v>1</v>
      </c>
      <c r="Y509" s="28">
        <f>IF(M509&lt;25,1,1+(M509-25)/M509)</f>
        <v>1.7159090909090908</v>
      </c>
      <c r="Z509" s="10">
        <v>1</v>
      </c>
      <c r="AA509" s="28">
        <f>U509*Y509*Z509</f>
        <v>54.909090909090907</v>
      </c>
      <c r="AB509" s="28">
        <f>X509*W509*Y509</f>
        <v>27.454545454545453</v>
      </c>
      <c r="AC509" s="28">
        <f>AA509+AB509</f>
        <v>82.36363636363636</v>
      </c>
      <c r="AD509" s="10"/>
      <c r="AE509" s="50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BX509" s="39"/>
      <c r="BY509" s="39"/>
      <c r="BZ509" s="39"/>
      <c r="CA509" s="39"/>
      <c r="CB509" s="39"/>
      <c r="CC509" s="39"/>
      <c r="CD509" s="39"/>
      <c r="CE509" s="39"/>
      <c r="CF509" s="39"/>
      <c r="CG509" s="39"/>
    </row>
    <row r="510" spans="1:85" s="18" customFormat="1" outlineLevel="2">
      <c r="A510" s="10">
        <v>2017</v>
      </c>
      <c r="B510" s="21" t="s">
        <v>408</v>
      </c>
      <c r="C510" s="26" t="s">
        <v>409</v>
      </c>
      <c r="D510" s="21" t="s">
        <v>1383</v>
      </c>
      <c r="E510" s="21" t="s">
        <v>2301</v>
      </c>
      <c r="F510" s="10">
        <v>3</v>
      </c>
      <c r="G510" s="21" t="s">
        <v>437</v>
      </c>
      <c r="H510" s="21" t="s">
        <v>438</v>
      </c>
      <c r="I510" s="21" t="s">
        <v>24</v>
      </c>
      <c r="J510" s="21" t="s">
        <v>25</v>
      </c>
      <c r="K510" s="21" t="s">
        <v>439</v>
      </c>
      <c r="L510" s="10">
        <v>100</v>
      </c>
      <c r="M510" s="10">
        <v>103</v>
      </c>
      <c r="N510" s="21" t="s">
        <v>357</v>
      </c>
      <c r="O510" s="21" t="s">
        <v>282</v>
      </c>
      <c r="P510" s="21" t="s">
        <v>29</v>
      </c>
      <c r="Q510" s="21" t="s">
        <v>30</v>
      </c>
      <c r="R510" s="21" t="s">
        <v>440</v>
      </c>
      <c r="S510" s="10">
        <v>1</v>
      </c>
      <c r="T510" s="10">
        <v>48</v>
      </c>
      <c r="U510" s="10">
        <v>32</v>
      </c>
      <c r="V510" s="10"/>
      <c r="W510" s="10">
        <v>16</v>
      </c>
      <c r="X510" s="27">
        <v>1</v>
      </c>
      <c r="Y510" s="28">
        <f>IF(M510&lt;25,1,1+(M510-25)/M510)</f>
        <v>1.7572815533980584</v>
      </c>
      <c r="Z510" s="10">
        <v>1</v>
      </c>
      <c r="AA510" s="28">
        <f>U510*Y510*Z510</f>
        <v>56.233009708737868</v>
      </c>
      <c r="AB510" s="28">
        <f>X510*W510*Y510</f>
        <v>28.116504854368934</v>
      </c>
      <c r="AC510" s="28">
        <f>AA510+AB510</f>
        <v>84.349514563106794</v>
      </c>
      <c r="AD510" s="10"/>
      <c r="AE510" s="50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  <c r="CB510" s="39"/>
      <c r="CC510" s="39"/>
      <c r="CD510" s="39"/>
      <c r="CE510" s="39"/>
      <c r="CF510" s="39"/>
      <c r="CG510" s="39"/>
    </row>
    <row r="511" spans="1:85" s="18" customFormat="1" outlineLevel="2">
      <c r="A511" s="10">
        <v>2017</v>
      </c>
      <c r="B511" s="21" t="s">
        <v>408</v>
      </c>
      <c r="C511" s="26" t="s">
        <v>409</v>
      </c>
      <c r="D511" s="21" t="s">
        <v>1383</v>
      </c>
      <c r="E511" s="21" t="s">
        <v>2301</v>
      </c>
      <c r="F511" s="10">
        <v>3</v>
      </c>
      <c r="G511" s="21" t="s">
        <v>437</v>
      </c>
      <c r="H511" s="21" t="s">
        <v>438</v>
      </c>
      <c r="I511" s="21" t="s">
        <v>24</v>
      </c>
      <c r="J511" s="21" t="s">
        <v>25</v>
      </c>
      <c r="K511" s="21" t="s">
        <v>439</v>
      </c>
      <c r="L511" s="10">
        <v>100</v>
      </c>
      <c r="M511" s="10">
        <v>102</v>
      </c>
      <c r="N511" s="21" t="s">
        <v>47</v>
      </c>
      <c r="O511" s="21" t="s">
        <v>420</v>
      </c>
      <c r="P511" s="21" t="s">
        <v>29</v>
      </c>
      <c r="Q511" s="21" t="s">
        <v>30</v>
      </c>
      <c r="R511" s="21" t="s">
        <v>441</v>
      </c>
      <c r="S511" s="10">
        <v>1</v>
      </c>
      <c r="T511" s="10">
        <v>48</v>
      </c>
      <c r="U511" s="10">
        <v>32</v>
      </c>
      <c r="V511" s="10"/>
      <c r="W511" s="10">
        <v>16</v>
      </c>
      <c r="X511" s="27">
        <v>1</v>
      </c>
      <c r="Y511" s="28">
        <f>IF(M511&lt;25,1,1+(M511-25)/M511)</f>
        <v>1.7549019607843137</v>
      </c>
      <c r="Z511" s="10">
        <v>1</v>
      </c>
      <c r="AA511" s="28">
        <f>U511*Y511*Z511</f>
        <v>56.156862745098039</v>
      </c>
      <c r="AB511" s="28">
        <f>X511*W511*Y511</f>
        <v>28.078431372549019</v>
      </c>
      <c r="AC511" s="28">
        <f>AA511+AB511</f>
        <v>84.235294117647058</v>
      </c>
      <c r="AD511" s="10"/>
      <c r="AE511" s="50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  <c r="CB511" s="39"/>
      <c r="CC511" s="39"/>
      <c r="CD511" s="39"/>
      <c r="CE511" s="39"/>
      <c r="CF511" s="39"/>
      <c r="CG511" s="39"/>
    </row>
    <row r="512" spans="1:85" s="18" customFormat="1" outlineLevel="2">
      <c r="A512" s="10">
        <v>2016</v>
      </c>
      <c r="B512" s="21" t="s">
        <v>462</v>
      </c>
      <c r="C512" s="26" t="s">
        <v>463</v>
      </c>
      <c r="D512" s="21" t="s">
        <v>1417</v>
      </c>
      <c r="E512" s="21" t="s">
        <v>2283</v>
      </c>
      <c r="F512" s="10">
        <v>2</v>
      </c>
      <c r="G512" s="21" t="s">
        <v>437</v>
      </c>
      <c r="H512" s="21" t="s">
        <v>438</v>
      </c>
      <c r="I512" s="21" t="s">
        <v>24</v>
      </c>
      <c r="J512" s="21" t="s">
        <v>25</v>
      </c>
      <c r="K512" s="21" t="s">
        <v>439</v>
      </c>
      <c r="L512" s="10">
        <v>146</v>
      </c>
      <c r="M512" s="10">
        <v>87</v>
      </c>
      <c r="N512" s="21" t="s">
        <v>1602</v>
      </c>
      <c r="O512" s="21" t="s">
        <v>2184</v>
      </c>
      <c r="P512" s="21" t="s">
        <v>29</v>
      </c>
      <c r="Q512" s="21" t="s">
        <v>160</v>
      </c>
      <c r="R512" s="21" t="s">
        <v>2185</v>
      </c>
      <c r="S512" s="10">
        <v>1</v>
      </c>
      <c r="T512" s="21" t="s">
        <v>32</v>
      </c>
      <c r="U512" s="21" t="s">
        <v>32</v>
      </c>
      <c r="V512" s="21" t="s">
        <v>32</v>
      </c>
      <c r="W512" s="21" t="s">
        <v>32</v>
      </c>
      <c r="X512" s="10"/>
      <c r="Y512" s="28">
        <f>IF(M512&lt;25,1,1+(M512-25)/M512)</f>
        <v>1.7126436781609196</v>
      </c>
      <c r="Z512" s="10"/>
      <c r="AA512" s="28"/>
      <c r="AB512" s="28"/>
      <c r="AC512" s="28">
        <f>32*Y512*F512</f>
        <v>109.60919540229885</v>
      </c>
      <c r="AD512" s="10"/>
      <c r="AE512" s="50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  <c r="CB512" s="39"/>
      <c r="CC512" s="39"/>
      <c r="CD512" s="39"/>
      <c r="CE512" s="39"/>
      <c r="CF512" s="39"/>
      <c r="CG512" s="39"/>
    </row>
    <row r="513" spans="1:85" s="18" customFormat="1" outlineLevel="1">
      <c r="A513" s="10"/>
      <c r="B513" s="21"/>
      <c r="C513" s="26"/>
      <c r="D513" s="21"/>
      <c r="E513" s="21"/>
      <c r="F513" s="10"/>
      <c r="G513" s="47" t="s">
        <v>2851</v>
      </c>
      <c r="H513" s="21"/>
      <c r="I513" s="21"/>
      <c r="J513" s="21"/>
      <c r="K513" s="21"/>
      <c r="L513" s="10"/>
      <c r="M513" s="10"/>
      <c r="N513" s="21"/>
      <c r="O513" s="21"/>
      <c r="P513" s="21"/>
      <c r="Q513" s="21"/>
      <c r="R513" s="21"/>
      <c r="S513" s="10"/>
      <c r="T513" s="21"/>
      <c r="U513" s="21"/>
      <c r="V513" s="21"/>
      <c r="W513" s="21"/>
      <c r="X513" s="10"/>
      <c r="Y513" s="28"/>
      <c r="Z513" s="10"/>
      <c r="AA513" s="28"/>
      <c r="AB513" s="28"/>
      <c r="AC513" s="28">
        <f>SUBTOTAL(9,AC508:AC512)</f>
        <v>443.22430711335574</v>
      </c>
      <c r="AD513" s="10"/>
      <c r="AE513" s="50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  <c r="CB513" s="39"/>
      <c r="CC513" s="39"/>
      <c r="CD513" s="39"/>
      <c r="CE513" s="39"/>
      <c r="CF513" s="39"/>
      <c r="CG513" s="39"/>
    </row>
    <row r="514" spans="1:85" s="18" customFormat="1" outlineLevel="2">
      <c r="A514" s="10">
        <v>2016</v>
      </c>
      <c r="B514" s="21" t="s">
        <v>900</v>
      </c>
      <c r="C514" s="26" t="s">
        <v>901</v>
      </c>
      <c r="D514" s="21" t="s">
        <v>1383</v>
      </c>
      <c r="E514" s="21" t="s">
        <v>2286</v>
      </c>
      <c r="F514" s="10">
        <v>3</v>
      </c>
      <c r="G514" s="21" t="s">
        <v>906</v>
      </c>
      <c r="H514" s="21" t="s">
        <v>907</v>
      </c>
      <c r="I514" s="21" t="s">
        <v>24</v>
      </c>
      <c r="J514" s="21" t="s">
        <v>25</v>
      </c>
      <c r="K514" s="21" t="s">
        <v>46</v>
      </c>
      <c r="L514" s="10">
        <v>150</v>
      </c>
      <c r="M514" s="10">
        <v>72</v>
      </c>
      <c r="N514" s="21" t="s">
        <v>357</v>
      </c>
      <c r="O514" s="21" t="s">
        <v>233</v>
      </c>
      <c r="P514" s="21" t="s">
        <v>29</v>
      </c>
      <c r="Q514" s="21" t="s">
        <v>160</v>
      </c>
      <c r="R514" s="21" t="s">
        <v>908</v>
      </c>
      <c r="S514" s="10">
        <v>1</v>
      </c>
      <c r="T514" s="10">
        <v>48</v>
      </c>
      <c r="U514" s="10">
        <v>48</v>
      </c>
      <c r="V514" s="21" t="s">
        <v>32</v>
      </c>
      <c r="W514" s="21" t="s">
        <v>32</v>
      </c>
      <c r="X514" s="10"/>
      <c r="Y514" s="28">
        <f>IF(M514&lt;25,1,1+(M514-25)/M514)</f>
        <v>1.6527777777777777</v>
      </c>
      <c r="Z514" s="10">
        <v>1</v>
      </c>
      <c r="AA514" s="28">
        <f>U514*Y514*Z514</f>
        <v>79.333333333333329</v>
      </c>
      <c r="AB514" s="28"/>
      <c r="AC514" s="28">
        <f>AA514+AB514</f>
        <v>79.333333333333329</v>
      </c>
      <c r="AD514" s="10"/>
      <c r="AE514" s="50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  <c r="CB514" s="39"/>
      <c r="CC514" s="39"/>
      <c r="CD514" s="39"/>
      <c r="CE514" s="39"/>
      <c r="CF514" s="39"/>
      <c r="CG514" s="39"/>
    </row>
    <row r="515" spans="1:85" s="18" customFormat="1" outlineLevel="2">
      <c r="A515" s="10">
        <v>2015</v>
      </c>
      <c r="B515" s="21" t="s">
        <v>1141</v>
      </c>
      <c r="C515" s="26" t="s">
        <v>1142</v>
      </c>
      <c r="D515" s="21" t="s">
        <v>1383</v>
      </c>
      <c r="E515" s="21" t="s">
        <v>2286</v>
      </c>
      <c r="F515" s="10">
        <v>3</v>
      </c>
      <c r="G515" s="21" t="s">
        <v>906</v>
      </c>
      <c r="H515" s="21" t="s">
        <v>907</v>
      </c>
      <c r="I515" s="21" t="s">
        <v>24</v>
      </c>
      <c r="J515" s="21" t="s">
        <v>25</v>
      </c>
      <c r="K515" s="21" t="s">
        <v>46</v>
      </c>
      <c r="L515" s="10">
        <v>49</v>
      </c>
      <c r="M515" s="10">
        <v>45</v>
      </c>
      <c r="N515" s="21" t="s">
        <v>288</v>
      </c>
      <c r="O515" s="21" t="s">
        <v>1147</v>
      </c>
      <c r="P515" s="21" t="s">
        <v>29</v>
      </c>
      <c r="Q515" s="21" t="s">
        <v>261</v>
      </c>
      <c r="R515" s="21" t="s">
        <v>1148</v>
      </c>
      <c r="S515" s="10">
        <v>1</v>
      </c>
      <c r="T515" s="10">
        <v>48</v>
      </c>
      <c r="U515" s="10">
        <v>48</v>
      </c>
      <c r="V515" s="21" t="s">
        <v>32</v>
      </c>
      <c r="W515" s="21" t="s">
        <v>32</v>
      </c>
      <c r="X515" s="10"/>
      <c r="Y515" s="28">
        <f>IF(M515&lt;25,1,1+(M515-25)/M515)</f>
        <v>1.4444444444444444</v>
      </c>
      <c r="Z515" s="10">
        <v>1</v>
      </c>
      <c r="AA515" s="28">
        <f>U515*Y515*Z515</f>
        <v>69.333333333333329</v>
      </c>
      <c r="AB515" s="28"/>
      <c r="AC515" s="28">
        <f>AA515+AB515</f>
        <v>69.333333333333329</v>
      </c>
      <c r="AD515" s="10"/>
      <c r="AE515" s="50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  <c r="CB515" s="39"/>
      <c r="CC515" s="39"/>
      <c r="CD515" s="39"/>
      <c r="CE515" s="39"/>
      <c r="CF515" s="39"/>
      <c r="CG515" s="39"/>
    </row>
    <row r="516" spans="1:85" s="18" customFormat="1" outlineLevel="2">
      <c r="A516" s="10">
        <v>2014</v>
      </c>
      <c r="B516" s="21" t="s">
        <v>1728</v>
      </c>
      <c r="C516" s="26" t="s">
        <v>1729</v>
      </c>
      <c r="D516" s="21" t="s">
        <v>1417</v>
      </c>
      <c r="E516" s="21" t="s">
        <v>2296</v>
      </c>
      <c r="F516" s="10">
        <v>2</v>
      </c>
      <c r="G516" s="21" t="s">
        <v>906</v>
      </c>
      <c r="H516" s="21" t="s">
        <v>907</v>
      </c>
      <c r="I516" s="21" t="s">
        <v>24</v>
      </c>
      <c r="J516" s="21" t="s">
        <v>25</v>
      </c>
      <c r="K516" s="21" t="s">
        <v>46</v>
      </c>
      <c r="L516" s="10">
        <v>104</v>
      </c>
      <c r="M516" s="10">
        <v>32</v>
      </c>
      <c r="N516" s="21" t="s">
        <v>1463</v>
      </c>
      <c r="O516" s="21" t="s">
        <v>242</v>
      </c>
      <c r="P516" s="21" t="s">
        <v>29</v>
      </c>
      <c r="Q516" s="21" t="s">
        <v>1366</v>
      </c>
      <c r="R516" s="21" t="s">
        <v>1730</v>
      </c>
      <c r="S516" s="10">
        <v>1</v>
      </c>
      <c r="T516" s="10">
        <v>32</v>
      </c>
      <c r="U516" s="10">
        <v>24</v>
      </c>
      <c r="V516" s="21" t="s">
        <v>32</v>
      </c>
      <c r="W516" s="10">
        <v>8</v>
      </c>
      <c r="X516" s="27">
        <v>1</v>
      </c>
      <c r="Y516" s="28">
        <f>IF(M516&lt;25,1,1+(M516-25)/M516)</f>
        <v>1.21875</v>
      </c>
      <c r="Z516" s="10">
        <v>1</v>
      </c>
      <c r="AA516" s="28">
        <f>U516*Y516*Z516</f>
        <v>29.25</v>
      </c>
      <c r="AB516" s="28">
        <f>X516*W516*Y516</f>
        <v>9.75</v>
      </c>
      <c r="AC516" s="28">
        <f>AA516+AB516</f>
        <v>39</v>
      </c>
      <c r="AD516" s="10"/>
      <c r="AE516" s="50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  <c r="CB516" s="39"/>
      <c r="CC516" s="39"/>
      <c r="CD516" s="39"/>
      <c r="CE516" s="39"/>
      <c r="CF516" s="39"/>
      <c r="CG516" s="39"/>
    </row>
    <row r="517" spans="1:85" s="18" customFormat="1" outlineLevel="2">
      <c r="A517" s="21"/>
      <c r="B517" s="21"/>
      <c r="C517" s="21" t="s">
        <v>2710</v>
      </c>
      <c r="D517" s="21" t="s">
        <v>2594</v>
      </c>
      <c r="E517" s="21" t="s">
        <v>2595</v>
      </c>
      <c r="F517" s="21"/>
      <c r="G517" s="21" t="s">
        <v>906</v>
      </c>
      <c r="H517" s="21" t="s">
        <v>2712</v>
      </c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 t="s">
        <v>30</v>
      </c>
      <c r="AC517" s="21" t="s">
        <v>2602</v>
      </c>
      <c r="AD517" s="21" t="s">
        <v>2597</v>
      </c>
      <c r="AE517" s="50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  <c r="CB517" s="39"/>
      <c r="CC517" s="39"/>
      <c r="CD517" s="39"/>
      <c r="CE517" s="39"/>
      <c r="CF517" s="39"/>
      <c r="CG517" s="39"/>
    </row>
    <row r="518" spans="1:85" s="18" customFormat="1" outlineLevel="2">
      <c r="A518" s="10"/>
      <c r="B518" s="10"/>
      <c r="C518" s="25"/>
      <c r="D518" s="10"/>
      <c r="E518" s="27" t="s">
        <v>2329</v>
      </c>
      <c r="F518" s="10"/>
      <c r="G518" s="21" t="s">
        <v>906</v>
      </c>
      <c r="H518" s="29" t="s">
        <v>907</v>
      </c>
      <c r="I518" s="10"/>
      <c r="J518" s="10"/>
      <c r="K518" s="10"/>
      <c r="L518" s="10"/>
      <c r="M518" s="29">
        <v>6</v>
      </c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28"/>
      <c r="Z518" s="10"/>
      <c r="AA518" s="28"/>
      <c r="AB518" s="28"/>
      <c r="AC518" s="28">
        <f>M518*14</f>
        <v>84</v>
      </c>
      <c r="AD518" s="10"/>
      <c r="AE518" s="50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  <c r="CB518" s="39"/>
      <c r="CC518" s="39"/>
      <c r="CD518" s="39"/>
      <c r="CE518" s="39"/>
      <c r="CF518" s="39"/>
      <c r="CG518" s="39"/>
    </row>
    <row r="519" spans="1:85" s="18" customFormat="1" outlineLevel="1">
      <c r="A519" s="10"/>
      <c r="B519" s="10"/>
      <c r="C519" s="25"/>
      <c r="D519" s="10"/>
      <c r="E519" s="27"/>
      <c r="F519" s="10"/>
      <c r="G519" s="47" t="s">
        <v>2852</v>
      </c>
      <c r="H519" s="29"/>
      <c r="I519" s="10"/>
      <c r="J519" s="10"/>
      <c r="K519" s="10"/>
      <c r="L519" s="10"/>
      <c r="M519" s="29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28"/>
      <c r="Z519" s="10"/>
      <c r="AA519" s="28"/>
      <c r="AB519" s="28"/>
      <c r="AC519" s="28">
        <f>SUBTOTAL(9,AC514:AC518)</f>
        <v>271.66666666666663</v>
      </c>
      <c r="AD519" s="10"/>
      <c r="AE519" s="50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  <c r="CB519" s="39"/>
      <c r="CC519" s="39"/>
      <c r="CD519" s="39"/>
      <c r="CE519" s="39"/>
      <c r="CF519" s="39"/>
      <c r="CG519" s="39"/>
    </row>
    <row r="520" spans="1:85" s="18" customFormat="1" outlineLevel="2">
      <c r="A520" s="10"/>
      <c r="B520" s="10"/>
      <c r="C520" s="25"/>
      <c r="D520" s="10"/>
      <c r="E520" s="27" t="s">
        <v>2329</v>
      </c>
      <c r="F520" s="10"/>
      <c r="G520" s="21" t="s">
        <v>2538</v>
      </c>
      <c r="H520" s="29" t="s">
        <v>2322</v>
      </c>
      <c r="I520" s="10"/>
      <c r="J520" s="10"/>
      <c r="K520" s="10"/>
      <c r="L520" s="10"/>
      <c r="M520" s="29">
        <v>3</v>
      </c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28"/>
      <c r="Z520" s="10"/>
      <c r="AA520" s="28"/>
      <c r="AB520" s="28"/>
      <c r="AC520" s="28">
        <f>M520*14</f>
        <v>42</v>
      </c>
      <c r="AD520" s="10"/>
      <c r="AE520" s="50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39"/>
      <c r="CC520" s="39"/>
      <c r="CD520" s="39"/>
      <c r="CE520" s="39"/>
      <c r="CF520" s="39"/>
      <c r="CG520" s="39"/>
    </row>
    <row r="521" spans="1:85" s="18" customFormat="1" ht="27" outlineLevel="2">
      <c r="A521" s="21"/>
      <c r="B521" s="21"/>
      <c r="C521" s="26" t="s">
        <v>2348</v>
      </c>
      <c r="D521" s="21"/>
      <c r="E521" s="21" t="s">
        <v>2394</v>
      </c>
      <c r="F521" s="21"/>
      <c r="G521" s="21" t="s">
        <v>2538</v>
      </c>
      <c r="H521" s="21" t="s">
        <v>2379</v>
      </c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8">
        <v>15</v>
      </c>
      <c r="AD521" s="10"/>
      <c r="AE521" s="50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  <c r="CB521" s="39"/>
      <c r="CC521" s="39"/>
      <c r="CD521" s="39"/>
      <c r="CE521" s="39"/>
      <c r="CF521" s="39"/>
      <c r="CG521" s="39"/>
    </row>
    <row r="522" spans="1:85" s="18" customFormat="1" outlineLevel="1">
      <c r="A522" s="21"/>
      <c r="B522" s="21"/>
      <c r="C522" s="26"/>
      <c r="D522" s="21"/>
      <c r="E522" s="21"/>
      <c r="F522" s="21"/>
      <c r="G522" s="47" t="s">
        <v>2853</v>
      </c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8">
        <f>SUBTOTAL(9,AC520:AC521)</f>
        <v>57</v>
      </c>
      <c r="AD522" s="10"/>
      <c r="AE522" s="50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BX522" s="39"/>
      <c r="BY522" s="39"/>
      <c r="BZ522" s="39"/>
      <c r="CA522" s="39"/>
      <c r="CB522" s="39"/>
      <c r="CC522" s="39"/>
      <c r="CD522" s="39"/>
      <c r="CE522" s="39"/>
      <c r="CF522" s="39"/>
      <c r="CG522" s="39"/>
    </row>
    <row r="523" spans="1:85" s="18" customFormat="1" outlineLevel="2">
      <c r="A523" s="10">
        <v>2015</v>
      </c>
      <c r="B523" s="21" t="s">
        <v>213</v>
      </c>
      <c r="C523" s="26" t="s">
        <v>214</v>
      </c>
      <c r="D523" s="21" t="s">
        <v>1383</v>
      </c>
      <c r="E523" s="21" t="s">
        <v>2286</v>
      </c>
      <c r="F523" s="10">
        <v>3</v>
      </c>
      <c r="G523" s="21" t="s">
        <v>215</v>
      </c>
      <c r="H523" s="21" t="s">
        <v>216</v>
      </c>
      <c r="I523" s="21" t="s">
        <v>42</v>
      </c>
      <c r="J523" s="21" t="s">
        <v>25</v>
      </c>
      <c r="K523" s="21" t="s">
        <v>26</v>
      </c>
      <c r="L523" s="10">
        <v>30</v>
      </c>
      <c r="M523" s="10">
        <v>41</v>
      </c>
      <c r="N523" s="21" t="s">
        <v>88</v>
      </c>
      <c r="O523" s="21" t="s">
        <v>217</v>
      </c>
      <c r="P523" s="21" t="s">
        <v>29</v>
      </c>
      <c r="Q523" s="21" t="s">
        <v>218</v>
      </c>
      <c r="R523" s="21" t="s">
        <v>219</v>
      </c>
      <c r="S523" s="10">
        <v>1</v>
      </c>
      <c r="T523" s="10">
        <v>48</v>
      </c>
      <c r="U523" s="10">
        <v>48</v>
      </c>
      <c r="V523" s="21" t="s">
        <v>32</v>
      </c>
      <c r="W523" s="21" t="s">
        <v>32</v>
      </c>
      <c r="X523" s="10"/>
      <c r="Y523" s="28">
        <f>IF(M523&lt;25,1,1+(M523-25)/M523)</f>
        <v>1.3902439024390243</v>
      </c>
      <c r="Z523" s="10">
        <v>1</v>
      </c>
      <c r="AA523" s="28">
        <f>U523*Y523*Z523</f>
        <v>66.731707317073159</v>
      </c>
      <c r="AB523" s="28"/>
      <c r="AC523" s="28">
        <f>AA523+AB523</f>
        <v>66.731707317073159</v>
      </c>
      <c r="AD523" s="10"/>
      <c r="AE523" s="50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BX523" s="39"/>
      <c r="BY523" s="39"/>
      <c r="BZ523" s="39"/>
      <c r="CA523" s="39"/>
      <c r="CB523" s="39"/>
      <c r="CC523" s="39"/>
      <c r="CD523" s="39"/>
      <c r="CE523" s="39"/>
      <c r="CF523" s="39"/>
      <c r="CG523" s="39"/>
    </row>
    <row r="524" spans="1:85" s="18" customFormat="1" outlineLevel="2">
      <c r="A524" s="10">
        <v>2014</v>
      </c>
      <c r="B524" s="21" t="s">
        <v>1489</v>
      </c>
      <c r="C524" s="26" t="s">
        <v>1490</v>
      </c>
      <c r="D524" s="21" t="s">
        <v>1417</v>
      </c>
      <c r="E524" s="21" t="s">
        <v>2286</v>
      </c>
      <c r="F524" s="10">
        <v>3</v>
      </c>
      <c r="G524" s="21" t="s">
        <v>215</v>
      </c>
      <c r="H524" s="21" t="s">
        <v>216</v>
      </c>
      <c r="I524" s="21" t="s">
        <v>42</v>
      </c>
      <c r="J524" s="21" t="s">
        <v>25</v>
      </c>
      <c r="K524" s="21" t="s">
        <v>26</v>
      </c>
      <c r="L524" s="10">
        <v>17</v>
      </c>
      <c r="M524" s="10">
        <v>18</v>
      </c>
      <c r="N524" s="21" t="s">
        <v>1429</v>
      </c>
      <c r="O524" s="21" t="s">
        <v>863</v>
      </c>
      <c r="P524" s="21" t="s">
        <v>29</v>
      </c>
      <c r="Q524" s="21" t="s">
        <v>1361</v>
      </c>
      <c r="R524" s="21" t="s">
        <v>1491</v>
      </c>
      <c r="S524" s="10">
        <v>1</v>
      </c>
      <c r="T524" s="10">
        <v>48</v>
      </c>
      <c r="U524" s="10">
        <v>48</v>
      </c>
      <c r="V524" s="21" t="s">
        <v>32</v>
      </c>
      <c r="W524" s="21" t="s">
        <v>32</v>
      </c>
      <c r="X524" s="10"/>
      <c r="Y524" s="28">
        <f>IF(M524&lt;25,1,1+(M524-25)/M524)</f>
        <v>1</v>
      </c>
      <c r="Z524" s="10">
        <v>1</v>
      </c>
      <c r="AA524" s="28">
        <f>U524*Y524*Z524</f>
        <v>48</v>
      </c>
      <c r="AB524" s="28"/>
      <c r="AC524" s="28">
        <f>AA524+AB524</f>
        <v>48</v>
      </c>
      <c r="AD524" s="10"/>
      <c r="AE524" s="50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BX524" s="39"/>
      <c r="BY524" s="39"/>
      <c r="BZ524" s="39"/>
      <c r="CA524" s="39"/>
      <c r="CB524" s="39"/>
      <c r="CC524" s="39"/>
      <c r="CD524" s="39"/>
      <c r="CE524" s="39"/>
      <c r="CF524" s="39"/>
      <c r="CG524" s="39"/>
    </row>
    <row r="525" spans="1:85" s="18" customFormat="1" outlineLevel="2">
      <c r="A525" s="21"/>
      <c r="B525" s="21"/>
      <c r="C525" s="21" t="s">
        <v>2631</v>
      </c>
      <c r="D525" s="21" t="s">
        <v>2594</v>
      </c>
      <c r="E525" s="21" t="s">
        <v>2595</v>
      </c>
      <c r="F525" s="21"/>
      <c r="G525" s="21" t="s">
        <v>215</v>
      </c>
      <c r="H525" s="21" t="s">
        <v>2632</v>
      </c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 t="s">
        <v>30</v>
      </c>
      <c r="AC525" s="21" t="s">
        <v>2602</v>
      </c>
      <c r="AD525" s="21" t="s">
        <v>2597</v>
      </c>
      <c r="AE525" s="50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BX525" s="39"/>
      <c r="BY525" s="39"/>
      <c r="BZ525" s="39"/>
      <c r="CA525" s="39"/>
      <c r="CB525" s="39"/>
      <c r="CC525" s="39"/>
      <c r="CD525" s="39"/>
      <c r="CE525" s="39"/>
      <c r="CF525" s="39"/>
      <c r="CG525" s="39"/>
    </row>
    <row r="526" spans="1:85" s="18" customFormat="1" outlineLevel="2">
      <c r="A526" s="21"/>
      <c r="B526" s="21"/>
      <c r="C526" s="21" t="s">
        <v>1446</v>
      </c>
      <c r="D526" s="21" t="s">
        <v>1384</v>
      </c>
      <c r="E526" s="21" t="s">
        <v>2592</v>
      </c>
      <c r="F526" s="21"/>
      <c r="G526" s="21" t="s">
        <v>215</v>
      </c>
      <c r="H526" s="21" t="s">
        <v>216</v>
      </c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>
        <v>16</v>
      </c>
      <c r="AD526" s="21" t="s">
        <v>2588</v>
      </c>
      <c r="AE526" s="50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BX526" s="39"/>
      <c r="BY526" s="39"/>
      <c r="BZ526" s="39"/>
      <c r="CA526" s="39"/>
      <c r="CB526" s="39"/>
      <c r="CC526" s="39"/>
      <c r="CD526" s="39"/>
      <c r="CE526" s="39"/>
      <c r="CF526" s="39"/>
      <c r="CG526" s="39"/>
    </row>
    <row r="527" spans="1:85" s="18" customFormat="1" outlineLevel="2">
      <c r="A527" s="10"/>
      <c r="B527" s="10"/>
      <c r="C527" s="25"/>
      <c r="D527" s="10"/>
      <c r="E527" s="27" t="s">
        <v>2329</v>
      </c>
      <c r="F527" s="10"/>
      <c r="G527" s="21" t="s">
        <v>215</v>
      </c>
      <c r="H527" s="29" t="s">
        <v>216</v>
      </c>
      <c r="I527" s="10"/>
      <c r="J527" s="10"/>
      <c r="K527" s="10"/>
      <c r="L527" s="10"/>
      <c r="M527" s="29">
        <v>4</v>
      </c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28"/>
      <c r="Z527" s="10"/>
      <c r="AA527" s="28"/>
      <c r="AB527" s="28"/>
      <c r="AC527" s="28">
        <f>M527*14</f>
        <v>56</v>
      </c>
      <c r="AD527" s="10"/>
      <c r="AE527" s="50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BX527" s="39"/>
      <c r="BY527" s="39"/>
      <c r="BZ527" s="39"/>
      <c r="CA527" s="39"/>
      <c r="CB527" s="39"/>
      <c r="CC527" s="39"/>
      <c r="CD527" s="39"/>
      <c r="CE527" s="39"/>
      <c r="CF527" s="39"/>
      <c r="CG527" s="39"/>
    </row>
    <row r="528" spans="1:85" s="18" customFormat="1" outlineLevel="1">
      <c r="A528" s="10"/>
      <c r="B528" s="10"/>
      <c r="C528" s="25"/>
      <c r="D528" s="10"/>
      <c r="E528" s="27"/>
      <c r="F528" s="10"/>
      <c r="G528" s="47" t="s">
        <v>2854</v>
      </c>
      <c r="H528" s="29"/>
      <c r="I528" s="10"/>
      <c r="J528" s="10"/>
      <c r="K528" s="10"/>
      <c r="L528" s="10"/>
      <c r="M528" s="29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28"/>
      <c r="Z528" s="10"/>
      <c r="AA528" s="28"/>
      <c r="AB528" s="28"/>
      <c r="AC528" s="28">
        <f>SUBTOTAL(9,AC523:AC527)</f>
        <v>186.73170731707316</v>
      </c>
      <c r="AD528" s="10"/>
      <c r="AE528" s="50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BX528" s="39"/>
      <c r="BY528" s="39"/>
      <c r="BZ528" s="39"/>
      <c r="CA528" s="39"/>
      <c r="CB528" s="39"/>
      <c r="CC528" s="39"/>
      <c r="CD528" s="39"/>
      <c r="CE528" s="39"/>
      <c r="CF528" s="39"/>
      <c r="CG528" s="39"/>
    </row>
    <row r="529" spans="1:85" s="18" customFormat="1" ht="27" outlineLevel="2">
      <c r="A529" s="10">
        <v>2016</v>
      </c>
      <c r="B529" s="21" t="s">
        <v>453</v>
      </c>
      <c r="C529" s="26" t="s">
        <v>454</v>
      </c>
      <c r="D529" s="21" t="s">
        <v>1417</v>
      </c>
      <c r="E529" s="21" t="s">
        <v>2301</v>
      </c>
      <c r="F529" s="10">
        <v>3</v>
      </c>
      <c r="G529" s="21" t="s">
        <v>455</v>
      </c>
      <c r="H529" s="21" t="s">
        <v>456</v>
      </c>
      <c r="I529" s="21" t="s">
        <v>457</v>
      </c>
      <c r="J529" s="21" t="s">
        <v>25</v>
      </c>
      <c r="K529" s="21" t="s">
        <v>412</v>
      </c>
      <c r="L529" s="10">
        <v>100</v>
      </c>
      <c r="M529" s="10">
        <v>108</v>
      </c>
      <c r="N529" s="21" t="s">
        <v>1992</v>
      </c>
      <c r="O529" s="21" t="s">
        <v>426</v>
      </c>
      <c r="P529" s="21" t="s">
        <v>29</v>
      </c>
      <c r="Q529" s="21" t="s">
        <v>30</v>
      </c>
      <c r="R529" s="21" t="s">
        <v>2258</v>
      </c>
      <c r="S529" s="10">
        <v>1</v>
      </c>
      <c r="T529" s="10">
        <v>48</v>
      </c>
      <c r="U529" s="10">
        <v>30</v>
      </c>
      <c r="V529" s="10"/>
      <c r="W529" s="10">
        <v>18</v>
      </c>
      <c r="X529" s="27">
        <v>1</v>
      </c>
      <c r="Y529" s="28">
        <f t="shared" ref="Y529:Y537" si="2">IF(M529&lt;25,1,1+(M529-25)/M529)</f>
        <v>1.7685185185185186</v>
      </c>
      <c r="Z529" s="10">
        <v>1</v>
      </c>
      <c r="AA529" s="28">
        <f t="shared" ref="AA529:AA537" si="3">U529*Y529*Z529</f>
        <v>53.055555555555557</v>
      </c>
      <c r="AB529" s="28">
        <f t="shared" ref="AB529:AB537" si="4">X529*W529*Y529</f>
        <v>31.833333333333336</v>
      </c>
      <c r="AC529" s="28">
        <f t="shared" ref="AC529:AC537" si="5">AA529+AB529</f>
        <v>84.888888888888886</v>
      </c>
      <c r="AD529" s="10"/>
      <c r="AE529" s="50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BX529" s="39"/>
      <c r="BY529" s="39"/>
      <c r="BZ529" s="39"/>
      <c r="CA529" s="39"/>
      <c r="CB529" s="39"/>
      <c r="CC529" s="39"/>
      <c r="CD529" s="39"/>
      <c r="CE529" s="39"/>
      <c r="CF529" s="39"/>
      <c r="CG529" s="39"/>
    </row>
    <row r="530" spans="1:85" s="18" customFormat="1" ht="27" outlineLevel="2">
      <c r="A530" s="10">
        <v>2016</v>
      </c>
      <c r="B530" s="21" t="s">
        <v>453</v>
      </c>
      <c r="C530" s="26" t="s">
        <v>454</v>
      </c>
      <c r="D530" s="21" t="s">
        <v>1417</v>
      </c>
      <c r="E530" s="21" t="s">
        <v>2301</v>
      </c>
      <c r="F530" s="10">
        <v>3</v>
      </c>
      <c r="G530" s="21" t="s">
        <v>455</v>
      </c>
      <c r="H530" s="21" t="s">
        <v>456</v>
      </c>
      <c r="I530" s="21" t="s">
        <v>457</v>
      </c>
      <c r="J530" s="21" t="s">
        <v>25</v>
      </c>
      <c r="K530" s="21" t="s">
        <v>412</v>
      </c>
      <c r="L530" s="10">
        <v>100</v>
      </c>
      <c r="M530" s="10">
        <v>101</v>
      </c>
      <c r="N530" s="21" t="s">
        <v>2249</v>
      </c>
      <c r="O530" s="21" t="s">
        <v>435</v>
      </c>
      <c r="P530" s="21" t="s">
        <v>29</v>
      </c>
      <c r="Q530" s="21" t="s">
        <v>30</v>
      </c>
      <c r="R530" s="21" t="s">
        <v>2250</v>
      </c>
      <c r="S530" s="10">
        <v>1</v>
      </c>
      <c r="T530" s="10">
        <v>48</v>
      </c>
      <c r="U530" s="10">
        <v>30</v>
      </c>
      <c r="V530" s="10"/>
      <c r="W530" s="10">
        <v>18</v>
      </c>
      <c r="X530" s="27">
        <v>1</v>
      </c>
      <c r="Y530" s="28">
        <f t="shared" si="2"/>
        <v>1.7524752475247525</v>
      </c>
      <c r="Z530" s="10">
        <v>1</v>
      </c>
      <c r="AA530" s="28">
        <f t="shared" si="3"/>
        <v>52.574257425742573</v>
      </c>
      <c r="AB530" s="28">
        <f t="shared" si="4"/>
        <v>31.544554455445546</v>
      </c>
      <c r="AC530" s="28">
        <f t="shared" si="5"/>
        <v>84.118811881188122</v>
      </c>
      <c r="AD530" s="10"/>
      <c r="AE530" s="50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BX530" s="39"/>
      <c r="BY530" s="39"/>
      <c r="BZ530" s="39"/>
      <c r="CA530" s="39"/>
      <c r="CB530" s="39"/>
      <c r="CC530" s="39"/>
      <c r="CD530" s="39"/>
      <c r="CE530" s="39"/>
      <c r="CF530" s="39"/>
      <c r="CG530" s="39"/>
    </row>
    <row r="531" spans="1:85" s="18" customFormat="1" ht="27" outlineLevel="2">
      <c r="A531" s="10">
        <v>2016</v>
      </c>
      <c r="B531" s="21" t="s">
        <v>453</v>
      </c>
      <c r="C531" s="26" t="s">
        <v>454</v>
      </c>
      <c r="D531" s="21" t="s">
        <v>1417</v>
      </c>
      <c r="E531" s="21" t="s">
        <v>2301</v>
      </c>
      <c r="F531" s="10">
        <v>3</v>
      </c>
      <c r="G531" s="21" t="s">
        <v>455</v>
      </c>
      <c r="H531" s="21" t="s">
        <v>456</v>
      </c>
      <c r="I531" s="21" t="s">
        <v>457</v>
      </c>
      <c r="J531" s="21" t="s">
        <v>25</v>
      </c>
      <c r="K531" s="21" t="s">
        <v>412</v>
      </c>
      <c r="L531" s="10">
        <v>102</v>
      </c>
      <c r="M531" s="10">
        <v>103</v>
      </c>
      <c r="N531" s="21" t="s">
        <v>2252</v>
      </c>
      <c r="O531" s="21" t="s">
        <v>435</v>
      </c>
      <c r="P531" s="21" t="s">
        <v>29</v>
      </c>
      <c r="Q531" s="21" t="s">
        <v>30</v>
      </c>
      <c r="R531" s="21" t="s">
        <v>2253</v>
      </c>
      <c r="S531" s="10">
        <v>1</v>
      </c>
      <c r="T531" s="10">
        <v>48</v>
      </c>
      <c r="U531" s="10">
        <v>30</v>
      </c>
      <c r="V531" s="10"/>
      <c r="W531" s="10">
        <v>18</v>
      </c>
      <c r="X531" s="27">
        <v>1</v>
      </c>
      <c r="Y531" s="28">
        <f t="shared" si="2"/>
        <v>1.7572815533980584</v>
      </c>
      <c r="Z531" s="10">
        <v>1</v>
      </c>
      <c r="AA531" s="28">
        <f t="shared" si="3"/>
        <v>52.71844660194175</v>
      </c>
      <c r="AB531" s="28">
        <f t="shared" si="4"/>
        <v>31.631067961165051</v>
      </c>
      <c r="AC531" s="28">
        <f t="shared" si="5"/>
        <v>84.349514563106794</v>
      </c>
      <c r="AD531" s="10"/>
      <c r="AE531" s="50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BX531" s="39"/>
      <c r="BY531" s="39"/>
      <c r="BZ531" s="39"/>
      <c r="CA531" s="39"/>
      <c r="CB531" s="39"/>
      <c r="CC531" s="39"/>
      <c r="CD531" s="39"/>
      <c r="CE531" s="39"/>
      <c r="CF531" s="39"/>
      <c r="CG531" s="39"/>
    </row>
    <row r="532" spans="1:85" s="18" customFormat="1" ht="27" outlineLevel="2">
      <c r="A532" s="10">
        <v>2017</v>
      </c>
      <c r="B532" s="21" t="s">
        <v>453</v>
      </c>
      <c r="C532" s="26" t="s">
        <v>454</v>
      </c>
      <c r="D532" s="21" t="s">
        <v>1383</v>
      </c>
      <c r="E532" s="21" t="s">
        <v>2301</v>
      </c>
      <c r="F532" s="10">
        <v>3</v>
      </c>
      <c r="G532" s="21" t="s">
        <v>455</v>
      </c>
      <c r="H532" s="21" t="s">
        <v>456</v>
      </c>
      <c r="I532" s="21" t="s">
        <v>457</v>
      </c>
      <c r="J532" s="21" t="s">
        <v>25</v>
      </c>
      <c r="K532" s="21" t="s">
        <v>412</v>
      </c>
      <c r="L532" s="10">
        <v>100</v>
      </c>
      <c r="M532" s="10">
        <v>103</v>
      </c>
      <c r="N532" s="21" t="s">
        <v>304</v>
      </c>
      <c r="O532" s="21" t="s">
        <v>460</v>
      </c>
      <c r="P532" s="21" t="s">
        <v>29</v>
      </c>
      <c r="Q532" s="21" t="s">
        <v>30</v>
      </c>
      <c r="R532" s="21" t="s">
        <v>461</v>
      </c>
      <c r="S532" s="10">
        <v>1</v>
      </c>
      <c r="T532" s="10">
        <v>48</v>
      </c>
      <c r="U532" s="10">
        <v>30</v>
      </c>
      <c r="V532" s="10"/>
      <c r="W532" s="10">
        <v>18</v>
      </c>
      <c r="X532" s="27">
        <v>1</v>
      </c>
      <c r="Y532" s="28">
        <f t="shared" si="2"/>
        <v>1.7572815533980584</v>
      </c>
      <c r="Z532" s="10">
        <v>1</v>
      </c>
      <c r="AA532" s="28">
        <f t="shared" si="3"/>
        <v>52.71844660194175</v>
      </c>
      <c r="AB532" s="28">
        <f t="shared" si="4"/>
        <v>31.631067961165051</v>
      </c>
      <c r="AC532" s="28">
        <f t="shared" si="5"/>
        <v>84.349514563106794</v>
      </c>
      <c r="AD532" s="10"/>
      <c r="AE532" s="50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BX532" s="39"/>
      <c r="BY532" s="39"/>
      <c r="BZ532" s="39"/>
      <c r="CA532" s="39"/>
      <c r="CB532" s="39"/>
      <c r="CC532" s="39"/>
      <c r="CD532" s="39"/>
      <c r="CE532" s="39"/>
      <c r="CF532" s="39"/>
      <c r="CG532" s="39"/>
    </row>
    <row r="533" spans="1:85" s="18" customFormat="1" ht="27" outlineLevel="2">
      <c r="A533" s="10">
        <v>2017</v>
      </c>
      <c r="B533" s="21" t="s">
        <v>453</v>
      </c>
      <c r="C533" s="26" t="s">
        <v>454</v>
      </c>
      <c r="D533" s="21" t="s">
        <v>1383</v>
      </c>
      <c r="E533" s="21" t="s">
        <v>2301</v>
      </c>
      <c r="F533" s="10">
        <v>3</v>
      </c>
      <c r="G533" s="21" t="s">
        <v>455</v>
      </c>
      <c r="H533" s="21" t="s">
        <v>456</v>
      </c>
      <c r="I533" s="21" t="s">
        <v>457</v>
      </c>
      <c r="J533" s="21" t="s">
        <v>25</v>
      </c>
      <c r="K533" s="21" t="s">
        <v>412</v>
      </c>
      <c r="L533" s="10">
        <v>100</v>
      </c>
      <c r="M533" s="10">
        <v>101</v>
      </c>
      <c r="N533" s="21" t="s">
        <v>173</v>
      </c>
      <c r="O533" s="21" t="s">
        <v>458</v>
      </c>
      <c r="P533" s="21" t="s">
        <v>29</v>
      </c>
      <c r="Q533" s="21" t="s">
        <v>30</v>
      </c>
      <c r="R533" s="21" t="s">
        <v>459</v>
      </c>
      <c r="S533" s="10">
        <v>1</v>
      </c>
      <c r="T533" s="10">
        <v>48</v>
      </c>
      <c r="U533" s="10">
        <v>30</v>
      </c>
      <c r="V533" s="10"/>
      <c r="W533" s="10">
        <v>18</v>
      </c>
      <c r="X533" s="27">
        <v>1</v>
      </c>
      <c r="Y533" s="28">
        <f t="shared" si="2"/>
        <v>1.7524752475247525</v>
      </c>
      <c r="Z533" s="10">
        <v>1</v>
      </c>
      <c r="AA533" s="28">
        <f t="shared" si="3"/>
        <v>52.574257425742573</v>
      </c>
      <c r="AB533" s="28">
        <f t="shared" si="4"/>
        <v>31.544554455445546</v>
      </c>
      <c r="AC533" s="28">
        <f t="shared" si="5"/>
        <v>84.118811881188122</v>
      </c>
      <c r="AD533" s="10"/>
      <c r="AE533" s="50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BX533" s="39"/>
      <c r="BY533" s="39"/>
      <c r="BZ533" s="39"/>
      <c r="CA533" s="39"/>
      <c r="CB533" s="39"/>
      <c r="CC533" s="39"/>
      <c r="CD533" s="39"/>
      <c r="CE533" s="39"/>
      <c r="CF533" s="39"/>
      <c r="CG533" s="39"/>
    </row>
    <row r="534" spans="1:85" s="18" customFormat="1" outlineLevel="2">
      <c r="A534" s="10">
        <v>2016</v>
      </c>
      <c r="B534" s="21" t="s">
        <v>745</v>
      </c>
      <c r="C534" s="26" t="s">
        <v>746</v>
      </c>
      <c r="D534" s="21" t="s">
        <v>1417</v>
      </c>
      <c r="E534" s="19" t="s">
        <v>2295</v>
      </c>
      <c r="F534" s="10">
        <v>3</v>
      </c>
      <c r="G534" s="21" t="s">
        <v>455</v>
      </c>
      <c r="H534" s="21" t="s">
        <v>456</v>
      </c>
      <c r="I534" s="21" t="s">
        <v>457</v>
      </c>
      <c r="J534" s="21" t="s">
        <v>25</v>
      </c>
      <c r="K534" s="21" t="s">
        <v>412</v>
      </c>
      <c r="L534" s="10">
        <v>100</v>
      </c>
      <c r="M534" s="10">
        <v>102</v>
      </c>
      <c r="N534" s="21" t="s">
        <v>1543</v>
      </c>
      <c r="O534" s="21" t="s">
        <v>493</v>
      </c>
      <c r="P534" s="21" t="s">
        <v>29</v>
      </c>
      <c r="Q534" s="21" t="s">
        <v>30</v>
      </c>
      <c r="R534" s="21" t="s">
        <v>2251</v>
      </c>
      <c r="S534" s="10">
        <v>1</v>
      </c>
      <c r="T534" s="10">
        <v>48</v>
      </c>
      <c r="U534" s="10">
        <v>24</v>
      </c>
      <c r="V534" s="21" t="s">
        <v>32</v>
      </c>
      <c r="W534" s="10">
        <v>24</v>
      </c>
      <c r="X534" s="27">
        <v>1</v>
      </c>
      <c r="Y534" s="28">
        <f t="shared" si="2"/>
        <v>1.7549019607843137</v>
      </c>
      <c r="Z534" s="10">
        <v>1</v>
      </c>
      <c r="AA534" s="28">
        <f t="shared" si="3"/>
        <v>42.117647058823529</v>
      </c>
      <c r="AB534" s="28">
        <f t="shared" si="4"/>
        <v>42.117647058823529</v>
      </c>
      <c r="AC534" s="28">
        <f t="shared" si="5"/>
        <v>84.235294117647058</v>
      </c>
      <c r="AD534" s="10"/>
      <c r="AE534" s="50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BX534" s="39"/>
      <c r="BY534" s="39"/>
      <c r="BZ534" s="39"/>
      <c r="CA534" s="39"/>
      <c r="CB534" s="39"/>
      <c r="CC534" s="39"/>
      <c r="CD534" s="39"/>
      <c r="CE534" s="39"/>
      <c r="CF534" s="39"/>
      <c r="CG534" s="39"/>
    </row>
    <row r="535" spans="1:85" s="18" customFormat="1" outlineLevel="2">
      <c r="A535" s="10">
        <v>2016</v>
      </c>
      <c r="B535" s="21" t="s">
        <v>745</v>
      </c>
      <c r="C535" s="26" t="s">
        <v>746</v>
      </c>
      <c r="D535" s="21" t="s">
        <v>1417</v>
      </c>
      <c r="E535" s="19" t="s">
        <v>2295</v>
      </c>
      <c r="F535" s="10">
        <v>3</v>
      </c>
      <c r="G535" s="21" t="s">
        <v>455</v>
      </c>
      <c r="H535" s="21" t="s">
        <v>456</v>
      </c>
      <c r="I535" s="21" t="s">
        <v>457</v>
      </c>
      <c r="J535" s="21" t="s">
        <v>25</v>
      </c>
      <c r="K535" s="21" t="s">
        <v>412</v>
      </c>
      <c r="L535" s="10">
        <v>100</v>
      </c>
      <c r="M535" s="10">
        <v>103</v>
      </c>
      <c r="N535" s="21" t="s">
        <v>1580</v>
      </c>
      <c r="O535" s="21" t="s">
        <v>493</v>
      </c>
      <c r="P535" s="21" t="s">
        <v>29</v>
      </c>
      <c r="Q535" s="21" t="s">
        <v>30</v>
      </c>
      <c r="R535" s="21" t="s">
        <v>2254</v>
      </c>
      <c r="S535" s="10">
        <v>1</v>
      </c>
      <c r="T535" s="10">
        <v>48</v>
      </c>
      <c r="U535" s="10">
        <v>24</v>
      </c>
      <c r="V535" s="21" t="s">
        <v>32</v>
      </c>
      <c r="W535" s="10">
        <v>24</v>
      </c>
      <c r="X535" s="27">
        <v>1</v>
      </c>
      <c r="Y535" s="28">
        <f t="shared" si="2"/>
        <v>1.7572815533980584</v>
      </c>
      <c r="Z535" s="10">
        <v>1</v>
      </c>
      <c r="AA535" s="28">
        <f t="shared" si="3"/>
        <v>42.174757281553397</v>
      </c>
      <c r="AB535" s="28">
        <f t="shared" si="4"/>
        <v>42.174757281553397</v>
      </c>
      <c r="AC535" s="28">
        <f t="shared" si="5"/>
        <v>84.349514563106794</v>
      </c>
      <c r="AD535" s="10"/>
      <c r="AE535" s="50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BX535" s="39"/>
      <c r="BY535" s="39"/>
      <c r="BZ535" s="39"/>
      <c r="CA535" s="39"/>
      <c r="CB535" s="39"/>
      <c r="CC535" s="39"/>
      <c r="CD535" s="39"/>
      <c r="CE535" s="39"/>
      <c r="CF535" s="39"/>
      <c r="CG535" s="39"/>
    </row>
    <row r="536" spans="1:85" s="18" customFormat="1" outlineLevel="2">
      <c r="A536" s="10">
        <v>2017</v>
      </c>
      <c r="B536" s="21" t="s">
        <v>745</v>
      </c>
      <c r="C536" s="26" t="s">
        <v>746</v>
      </c>
      <c r="D536" s="21" t="s">
        <v>1383</v>
      </c>
      <c r="E536" s="19" t="s">
        <v>2295</v>
      </c>
      <c r="F536" s="10">
        <v>3</v>
      </c>
      <c r="G536" s="21" t="s">
        <v>455</v>
      </c>
      <c r="H536" s="21" t="s">
        <v>456</v>
      </c>
      <c r="I536" s="21" t="s">
        <v>457</v>
      </c>
      <c r="J536" s="21" t="s">
        <v>25</v>
      </c>
      <c r="K536" s="21" t="s">
        <v>412</v>
      </c>
      <c r="L536" s="10">
        <v>100</v>
      </c>
      <c r="M536" s="10">
        <v>100</v>
      </c>
      <c r="N536" s="21" t="s">
        <v>357</v>
      </c>
      <c r="O536" s="21" t="s">
        <v>747</v>
      </c>
      <c r="P536" s="21" t="s">
        <v>29</v>
      </c>
      <c r="Q536" s="21" t="s">
        <v>30</v>
      </c>
      <c r="R536" s="21" t="s">
        <v>749</v>
      </c>
      <c r="S536" s="10">
        <v>1</v>
      </c>
      <c r="T536" s="10">
        <v>48</v>
      </c>
      <c r="U536" s="10">
        <v>24</v>
      </c>
      <c r="V536" s="21" t="s">
        <v>32</v>
      </c>
      <c r="W536" s="10">
        <v>24</v>
      </c>
      <c r="X536" s="27">
        <v>1</v>
      </c>
      <c r="Y536" s="28">
        <f t="shared" si="2"/>
        <v>1.75</v>
      </c>
      <c r="Z536" s="10">
        <v>1</v>
      </c>
      <c r="AA536" s="28">
        <f t="shared" si="3"/>
        <v>42</v>
      </c>
      <c r="AB536" s="28">
        <f t="shared" si="4"/>
        <v>42</v>
      </c>
      <c r="AC536" s="28">
        <f t="shared" si="5"/>
        <v>84</v>
      </c>
      <c r="AD536" s="10"/>
      <c r="AE536" s="50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9"/>
      <c r="BQ536" s="39"/>
      <c r="BR536" s="39"/>
      <c r="BS536" s="39"/>
      <c r="BT536" s="39"/>
      <c r="BU536" s="39"/>
      <c r="BV536" s="39"/>
      <c r="BW536" s="39"/>
      <c r="BX536" s="39"/>
      <c r="BY536" s="39"/>
      <c r="BZ536" s="39"/>
      <c r="CA536" s="39"/>
      <c r="CB536" s="39"/>
      <c r="CC536" s="39"/>
      <c r="CD536" s="39"/>
      <c r="CE536" s="39"/>
      <c r="CF536" s="39"/>
      <c r="CG536" s="39"/>
    </row>
    <row r="537" spans="1:85" s="18" customFormat="1" outlineLevel="2">
      <c r="A537" s="10">
        <v>2017</v>
      </c>
      <c r="B537" s="21" t="s">
        <v>745</v>
      </c>
      <c r="C537" s="26" t="s">
        <v>746</v>
      </c>
      <c r="D537" s="21" t="s">
        <v>1383</v>
      </c>
      <c r="E537" s="19" t="s">
        <v>2295</v>
      </c>
      <c r="F537" s="10">
        <v>3</v>
      </c>
      <c r="G537" s="21" t="s">
        <v>455</v>
      </c>
      <c r="H537" s="21" t="s">
        <v>456</v>
      </c>
      <c r="I537" s="21" t="s">
        <v>457</v>
      </c>
      <c r="J537" s="21" t="s">
        <v>25</v>
      </c>
      <c r="K537" s="21" t="s">
        <v>412</v>
      </c>
      <c r="L537" s="10">
        <v>100</v>
      </c>
      <c r="M537" s="10">
        <v>104</v>
      </c>
      <c r="N537" s="21" t="s">
        <v>199</v>
      </c>
      <c r="O537" s="21" t="s">
        <v>747</v>
      </c>
      <c r="P537" s="21" t="s">
        <v>29</v>
      </c>
      <c r="Q537" s="21" t="s">
        <v>30</v>
      </c>
      <c r="R537" s="21" t="s">
        <v>748</v>
      </c>
      <c r="S537" s="10">
        <v>1</v>
      </c>
      <c r="T537" s="10">
        <v>48</v>
      </c>
      <c r="U537" s="10">
        <v>24</v>
      </c>
      <c r="V537" s="21" t="s">
        <v>32</v>
      </c>
      <c r="W537" s="10">
        <v>24</v>
      </c>
      <c r="X537" s="27">
        <v>1</v>
      </c>
      <c r="Y537" s="28">
        <f t="shared" si="2"/>
        <v>1.7596153846153846</v>
      </c>
      <c r="Z537" s="10">
        <v>1</v>
      </c>
      <c r="AA537" s="28">
        <f t="shared" si="3"/>
        <v>42.230769230769226</v>
      </c>
      <c r="AB537" s="28">
        <f t="shared" si="4"/>
        <v>42.230769230769226</v>
      </c>
      <c r="AC537" s="28">
        <f t="shared" si="5"/>
        <v>84.461538461538453</v>
      </c>
      <c r="AD537" s="10"/>
      <c r="AE537" s="50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BX537" s="39"/>
      <c r="BY537" s="39"/>
      <c r="BZ537" s="39"/>
      <c r="CA537" s="39"/>
      <c r="CB537" s="39"/>
      <c r="CC537" s="39"/>
      <c r="CD537" s="39"/>
      <c r="CE537" s="39"/>
      <c r="CF537" s="39"/>
      <c r="CG537" s="39"/>
    </row>
    <row r="538" spans="1:85" s="18" customFormat="1" outlineLevel="1">
      <c r="A538" s="10"/>
      <c r="B538" s="21"/>
      <c r="C538" s="26"/>
      <c r="D538" s="21"/>
      <c r="E538" s="19"/>
      <c r="F538" s="10"/>
      <c r="G538" s="47" t="s">
        <v>2855</v>
      </c>
      <c r="H538" s="21"/>
      <c r="I538" s="21"/>
      <c r="J538" s="21"/>
      <c r="K538" s="21"/>
      <c r="L538" s="10"/>
      <c r="M538" s="10"/>
      <c r="N538" s="21"/>
      <c r="O538" s="21"/>
      <c r="P538" s="21"/>
      <c r="Q538" s="21"/>
      <c r="R538" s="21"/>
      <c r="S538" s="10"/>
      <c r="T538" s="10"/>
      <c r="U538" s="10"/>
      <c r="V538" s="21"/>
      <c r="W538" s="10"/>
      <c r="X538" s="27"/>
      <c r="Y538" s="28"/>
      <c r="Z538" s="10"/>
      <c r="AA538" s="28"/>
      <c r="AB538" s="28"/>
      <c r="AC538" s="28">
        <f>SUBTOTAL(9,AC529:AC537)</f>
        <v>758.8718889197711</v>
      </c>
      <c r="AD538" s="10"/>
      <c r="AE538" s="50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BX538" s="39"/>
      <c r="BY538" s="39"/>
      <c r="BZ538" s="39"/>
      <c r="CA538" s="39"/>
      <c r="CB538" s="39"/>
      <c r="CC538" s="39"/>
      <c r="CD538" s="39"/>
      <c r="CE538" s="39"/>
      <c r="CF538" s="39"/>
      <c r="CG538" s="39"/>
    </row>
    <row r="539" spans="1:85" s="18" customFormat="1" outlineLevel="2">
      <c r="A539" s="10">
        <v>2014</v>
      </c>
      <c r="B539" s="21" t="s">
        <v>1605</v>
      </c>
      <c r="C539" s="26" t="s">
        <v>1606</v>
      </c>
      <c r="D539" s="21" t="s">
        <v>1417</v>
      </c>
      <c r="E539" s="19" t="s">
        <v>2276</v>
      </c>
      <c r="F539" s="10">
        <v>2</v>
      </c>
      <c r="G539" s="21" t="s">
        <v>22</v>
      </c>
      <c r="H539" s="21" t="s">
        <v>23</v>
      </c>
      <c r="I539" s="21" t="s">
        <v>24</v>
      </c>
      <c r="J539" s="21" t="s">
        <v>25</v>
      </c>
      <c r="K539" s="21" t="s">
        <v>26</v>
      </c>
      <c r="L539" s="10">
        <v>28</v>
      </c>
      <c r="M539" s="10">
        <v>28</v>
      </c>
      <c r="N539" s="21" t="s">
        <v>1566</v>
      </c>
      <c r="O539" s="21" t="s">
        <v>217</v>
      </c>
      <c r="P539" s="21" t="s">
        <v>29</v>
      </c>
      <c r="Q539" s="21" t="s">
        <v>1363</v>
      </c>
      <c r="R539" s="21" t="s">
        <v>1607</v>
      </c>
      <c r="S539" s="10">
        <v>1</v>
      </c>
      <c r="T539" s="10">
        <v>32</v>
      </c>
      <c r="U539" s="10">
        <v>32</v>
      </c>
      <c r="V539" s="21" t="s">
        <v>32</v>
      </c>
      <c r="W539" s="21" t="s">
        <v>32</v>
      </c>
      <c r="X539" s="10"/>
      <c r="Y539" s="28">
        <f>IF(M539&lt;25,1,1+(M539-25)/M539)</f>
        <v>1.1071428571428572</v>
      </c>
      <c r="Z539" s="10">
        <v>1</v>
      </c>
      <c r="AA539" s="28">
        <f>U539*Y539*Z539</f>
        <v>35.428571428571431</v>
      </c>
      <c r="AB539" s="28"/>
      <c r="AC539" s="28">
        <f>AA539+AB539</f>
        <v>35.428571428571431</v>
      </c>
      <c r="AD539" s="10"/>
      <c r="AE539" s="50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BX539" s="39"/>
      <c r="BY539" s="39"/>
      <c r="BZ539" s="39"/>
      <c r="CA539" s="39"/>
      <c r="CB539" s="39"/>
      <c r="CC539" s="39"/>
      <c r="CD539" s="39"/>
      <c r="CE539" s="39"/>
      <c r="CF539" s="39"/>
      <c r="CG539" s="39"/>
    </row>
    <row r="540" spans="1:85" s="18" customFormat="1" ht="40.5" outlineLevel="2">
      <c r="A540" s="10">
        <v>2016</v>
      </c>
      <c r="B540" s="21" t="s">
        <v>1590</v>
      </c>
      <c r="C540" s="26" t="s">
        <v>1591</v>
      </c>
      <c r="D540" s="21" t="s">
        <v>1417</v>
      </c>
      <c r="E540" s="21" t="s">
        <v>2285</v>
      </c>
      <c r="F540" s="10">
        <v>2</v>
      </c>
      <c r="G540" s="21" t="s">
        <v>22</v>
      </c>
      <c r="H540" s="21" t="s">
        <v>23</v>
      </c>
      <c r="I540" s="21" t="s">
        <v>24</v>
      </c>
      <c r="J540" s="21" t="s">
        <v>25</v>
      </c>
      <c r="K540" s="21" t="s">
        <v>26</v>
      </c>
      <c r="L540" s="10">
        <v>40</v>
      </c>
      <c r="M540" s="10">
        <v>27</v>
      </c>
      <c r="N540" s="21" t="s">
        <v>1424</v>
      </c>
      <c r="O540" s="21" t="s">
        <v>1497</v>
      </c>
      <c r="P540" s="21" t="s">
        <v>29</v>
      </c>
      <c r="Q540" s="21" t="s">
        <v>30</v>
      </c>
      <c r="R540" s="21" t="s">
        <v>1592</v>
      </c>
      <c r="S540" s="10">
        <v>1</v>
      </c>
      <c r="T540" s="10">
        <v>32</v>
      </c>
      <c r="U540" s="10">
        <v>32</v>
      </c>
      <c r="V540" s="10"/>
      <c r="W540" s="21" t="s">
        <v>32</v>
      </c>
      <c r="X540" s="10"/>
      <c r="Y540" s="28">
        <f>IF(M540&lt;25,1,1+(M540-25)/M540)</f>
        <v>1.074074074074074</v>
      </c>
      <c r="Z540" s="10">
        <v>2</v>
      </c>
      <c r="AA540" s="28">
        <f>U540*Y540*Z540</f>
        <v>68.740740740740733</v>
      </c>
      <c r="AB540" s="28"/>
      <c r="AC540" s="28">
        <f>AA540+AB540</f>
        <v>68.740740740740733</v>
      </c>
      <c r="AD540" s="10"/>
      <c r="AE540" s="50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BX540" s="39"/>
      <c r="BY540" s="39"/>
      <c r="BZ540" s="39"/>
      <c r="CA540" s="39"/>
      <c r="CB540" s="39"/>
      <c r="CC540" s="39"/>
      <c r="CD540" s="39"/>
      <c r="CE540" s="39"/>
      <c r="CF540" s="39"/>
      <c r="CG540" s="39"/>
    </row>
    <row r="541" spans="1:85" s="18" customFormat="1" ht="27" outlineLevel="2">
      <c r="A541" s="10">
        <v>2017</v>
      </c>
      <c r="B541" s="21" t="s">
        <v>20</v>
      </c>
      <c r="C541" s="26" t="s">
        <v>21</v>
      </c>
      <c r="D541" s="21" t="s">
        <v>1383</v>
      </c>
      <c r="E541" s="21" t="s">
        <v>2287</v>
      </c>
      <c r="F541" s="10">
        <v>4</v>
      </c>
      <c r="G541" s="21" t="s">
        <v>22</v>
      </c>
      <c r="H541" s="21" t="s">
        <v>23</v>
      </c>
      <c r="I541" s="21" t="s">
        <v>24</v>
      </c>
      <c r="J541" s="21" t="s">
        <v>25</v>
      </c>
      <c r="K541" s="21" t="s">
        <v>26</v>
      </c>
      <c r="L541" s="10">
        <v>100</v>
      </c>
      <c r="M541" s="10">
        <v>50</v>
      </c>
      <c r="N541" s="21" t="s">
        <v>27</v>
      </c>
      <c r="O541" s="21" t="s">
        <v>28</v>
      </c>
      <c r="P541" s="21" t="s">
        <v>29</v>
      </c>
      <c r="Q541" s="21" t="s">
        <v>30</v>
      </c>
      <c r="R541" s="21" t="s">
        <v>31</v>
      </c>
      <c r="S541" s="10">
        <v>1</v>
      </c>
      <c r="T541" s="10">
        <v>64</v>
      </c>
      <c r="U541" s="10">
        <v>64</v>
      </c>
      <c r="V541" s="21" t="s">
        <v>32</v>
      </c>
      <c r="W541" s="21" t="s">
        <v>32</v>
      </c>
      <c r="X541" s="10"/>
      <c r="Y541" s="28">
        <f>IF(M541&lt;25,1,1+(M541-25)/M541)</f>
        <v>1.5</v>
      </c>
      <c r="Z541" s="10">
        <v>2</v>
      </c>
      <c r="AA541" s="28">
        <f>U541*Y541*Z541</f>
        <v>192</v>
      </c>
      <c r="AB541" s="28"/>
      <c r="AC541" s="28">
        <f>AA541+AB541</f>
        <v>192</v>
      </c>
      <c r="AD541" s="10"/>
      <c r="AE541" s="50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BX541" s="39"/>
      <c r="BY541" s="39"/>
      <c r="BZ541" s="39"/>
      <c r="CA541" s="39"/>
      <c r="CB541" s="39"/>
      <c r="CC541" s="39"/>
      <c r="CD541" s="39"/>
      <c r="CE541" s="39"/>
      <c r="CF541" s="39"/>
      <c r="CG541" s="39"/>
    </row>
    <row r="542" spans="1:85" s="18" customFormat="1" outlineLevel="2">
      <c r="A542" s="10">
        <v>2017</v>
      </c>
      <c r="B542" s="21" t="s">
        <v>33</v>
      </c>
      <c r="C542" s="26" t="s">
        <v>34</v>
      </c>
      <c r="D542" s="21" t="s">
        <v>1383</v>
      </c>
      <c r="E542" s="21" t="s">
        <v>2294</v>
      </c>
      <c r="F542" s="10">
        <v>4</v>
      </c>
      <c r="G542" s="21" t="s">
        <v>22</v>
      </c>
      <c r="H542" s="21" t="s">
        <v>23</v>
      </c>
      <c r="I542" s="21" t="s">
        <v>24</v>
      </c>
      <c r="J542" s="21" t="s">
        <v>25</v>
      </c>
      <c r="K542" s="21" t="s">
        <v>26</v>
      </c>
      <c r="L542" s="10">
        <v>35</v>
      </c>
      <c r="M542" s="10">
        <v>30</v>
      </c>
      <c r="N542" s="21" t="s">
        <v>36</v>
      </c>
      <c r="O542" s="21" t="s">
        <v>37</v>
      </c>
      <c r="P542" s="21" t="s">
        <v>29</v>
      </c>
      <c r="Q542" s="21" t="s">
        <v>38</v>
      </c>
      <c r="R542" s="21" t="s">
        <v>39</v>
      </c>
      <c r="S542" s="10">
        <v>1</v>
      </c>
      <c r="T542" s="10">
        <v>64</v>
      </c>
      <c r="U542" s="10">
        <v>40</v>
      </c>
      <c r="V542" s="21" t="s">
        <v>32</v>
      </c>
      <c r="W542" s="10">
        <v>24</v>
      </c>
      <c r="X542" s="10"/>
      <c r="Y542" s="28">
        <f>IF(M542&lt;25,1,1+(M542-25)/M542)</f>
        <v>1.1666666666666667</v>
      </c>
      <c r="Z542" s="10">
        <v>2</v>
      </c>
      <c r="AA542" s="28">
        <f>T542*Y542*Z542</f>
        <v>149.33333333333334</v>
      </c>
      <c r="AB542" s="28"/>
      <c r="AC542" s="28">
        <f>AA542+AB542</f>
        <v>149.33333333333334</v>
      </c>
      <c r="AD542" s="10"/>
      <c r="AE542" s="50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/>
      <c r="CB542" s="39"/>
      <c r="CC542" s="39"/>
      <c r="CD542" s="39"/>
      <c r="CE542" s="39"/>
      <c r="CF542" s="39"/>
      <c r="CG542" s="39"/>
    </row>
    <row r="543" spans="1:85" s="18" customFormat="1" outlineLevel="2">
      <c r="A543" s="10"/>
      <c r="B543" s="10"/>
      <c r="C543" s="25"/>
      <c r="D543" s="10"/>
      <c r="E543" s="27" t="s">
        <v>2329</v>
      </c>
      <c r="F543" s="10"/>
      <c r="G543" s="21" t="s">
        <v>22</v>
      </c>
      <c r="H543" s="29" t="s">
        <v>23</v>
      </c>
      <c r="I543" s="10"/>
      <c r="J543" s="10"/>
      <c r="K543" s="10"/>
      <c r="L543" s="10"/>
      <c r="M543" s="29">
        <v>3</v>
      </c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28"/>
      <c r="Z543" s="10"/>
      <c r="AA543" s="28"/>
      <c r="AB543" s="28"/>
      <c r="AC543" s="28">
        <f>M543*14</f>
        <v>42</v>
      </c>
      <c r="AD543" s="10"/>
      <c r="AE543" s="50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BX543" s="39"/>
      <c r="BY543" s="39"/>
      <c r="BZ543" s="39"/>
      <c r="CA543" s="39"/>
      <c r="CB543" s="39"/>
      <c r="CC543" s="39"/>
      <c r="CD543" s="39"/>
      <c r="CE543" s="39"/>
      <c r="CF543" s="39"/>
      <c r="CG543" s="39"/>
    </row>
    <row r="544" spans="1:85" s="18" customFormat="1" outlineLevel="1">
      <c r="A544" s="10"/>
      <c r="B544" s="10"/>
      <c r="C544" s="25"/>
      <c r="D544" s="10"/>
      <c r="E544" s="27"/>
      <c r="F544" s="10"/>
      <c r="G544" s="47" t="s">
        <v>2856</v>
      </c>
      <c r="H544" s="29"/>
      <c r="I544" s="10"/>
      <c r="J544" s="10"/>
      <c r="K544" s="10"/>
      <c r="L544" s="10"/>
      <c r="M544" s="29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28"/>
      <c r="Z544" s="10"/>
      <c r="AA544" s="28"/>
      <c r="AB544" s="28"/>
      <c r="AC544" s="28">
        <f>SUBTOTAL(9,AC539:AC543)</f>
        <v>487.50264550264546</v>
      </c>
      <c r="AD544" s="10"/>
      <c r="AE544" s="50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BX544" s="39"/>
      <c r="BY544" s="39"/>
      <c r="BZ544" s="39"/>
      <c r="CA544" s="39"/>
      <c r="CB544" s="39"/>
      <c r="CC544" s="39"/>
      <c r="CD544" s="39"/>
      <c r="CE544" s="39"/>
      <c r="CF544" s="39"/>
      <c r="CG544" s="39"/>
    </row>
    <row r="545" spans="1:85" s="18" customFormat="1" outlineLevel="2">
      <c r="A545" s="10">
        <v>2014</v>
      </c>
      <c r="B545" s="21" t="s">
        <v>1495</v>
      </c>
      <c r="C545" s="26" t="s">
        <v>1496</v>
      </c>
      <c r="D545" s="21" t="s">
        <v>1417</v>
      </c>
      <c r="E545" s="19" t="s">
        <v>2276</v>
      </c>
      <c r="F545" s="10">
        <v>2</v>
      </c>
      <c r="G545" s="21" t="s">
        <v>2046</v>
      </c>
      <c r="H545" s="21" t="s">
        <v>2047</v>
      </c>
      <c r="I545" s="21" t="s">
        <v>164</v>
      </c>
      <c r="J545" s="21" t="s">
        <v>25</v>
      </c>
      <c r="K545" s="21" t="s">
        <v>26</v>
      </c>
      <c r="L545" s="10">
        <v>29</v>
      </c>
      <c r="M545" s="10">
        <v>59</v>
      </c>
      <c r="N545" s="21" t="s">
        <v>1387</v>
      </c>
      <c r="O545" s="21" t="s">
        <v>144</v>
      </c>
      <c r="P545" s="21" t="s">
        <v>29</v>
      </c>
      <c r="Q545" s="21" t="s">
        <v>1362</v>
      </c>
      <c r="R545" s="21" t="s">
        <v>2048</v>
      </c>
      <c r="S545" s="10">
        <v>1</v>
      </c>
      <c r="T545" s="10">
        <v>32</v>
      </c>
      <c r="U545" s="10">
        <v>32</v>
      </c>
      <c r="V545" s="21" t="s">
        <v>32</v>
      </c>
      <c r="W545" s="21" t="s">
        <v>32</v>
      </c>
      <c r="X545" s="10"/>
      <c r="Y545" s="28">
        <f>IF(M545&lt;25,1,1+(M545-25)/M545)</f>
        <v>1.576271186440678</v>
      </c>
      <c r="Z545" s="10">
        <v>1</v>
      </c>
      <c r="AA545" s="28">
        <f>U545*Y545*Z545</f>
        <v>50.440677966101696</v>
      </c>
      <c r="AB545" s="28"/>
      <c r="AC545" s="28">
        <f>AA545+AB545</f>
        <v>50.440677966101696</v>
      </c>
      <c r="AD545" s="10"/>
      <c r="AE545" s="50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BX545" s="39"/>
      <c r="BY545" s="39"/>
      <c r="BZ545" s="39"/>
      <c r="CA545" s="39"/>
      <c r="CB545" s="39"/>
      <c r="CC545" s="39"/>
      <c r="CD545" s="39"/>
      <c r="CE545" s="39"/>
      <c r="CF545" s="39"/>
      <c r="CG545" s="39"/>
    </row>
    <row r="546" spans="1:85" s="18" customFormat="1" outlineLevel="1">
      <c r="A546" s="10"/>
      <c r="B546" s="21"/>
      <c r="C546" s="26"/>
      <c r="D546" s="21"/>
      <c r="E546" s="19"/>
      <c r="F546" s="10"/>
      <c r="G546" s="47" t="s">
        <v>2857</v>
      </c>
      <c r="H546" s="21"/>
      <c r="I546" s="21"/>
      <c r="J546" s="21"/>
      <c r="K546" s="21"/>
      <c r="L546" s="10"/>
      <c r="M546" s="10"/>
      <c r="N546" s="21"/>
      <c r="O546" s="21"/>
      <c r="P546" s="21"/>
      <c r="Q546" s="21"/>
      <c r="R546" s="21"/>
      <c r="S546" s="10"/>
      <c r="T546" s="10"/>
      <c r="U546" s="10"/>
      <c r="V546" s="21"/>
      <c r="W546" s="21"/>
      <c r="X546" s="10"/>
      <c r="Y546" s="28"/>
      <c r="Z546" s="10"/>
      <c r="AA546" s="28"/>
      <c r="AB546" s="28"/>
      <c r="AC546" s="28">
        <f>SUBTOTAL(9,AC545:AC545)</f>
        <v>50.440677966101696</v>
      </c>
      <c r="AD546" s="10"/>
      <c r="AE546" s="50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BX546" s="39"/>
      <c r="BY546" s="39"/>
      <c r="BZ546" s="39"/>
      <c r="CA546" s="39"/>
      <c r="CB546" s="39"/>
      <c r="CC546" s="39"/>
      <c r="CD546" s="39"/>
      <c r="CE546" s="39"/>
      <c r="CF546" s="39"/>
      <c r="CG546" s="39"/>
    </row>
    <row r="547" spans="1:85" s="18" customFormat="1" outlineLevel="2">
      <c r="A547" s="10">
        <v>2014</v>
      </c>
      <c r="B547" s="21" t="s">
        <v>1837</v>
      </c>
      <c r="C547" s="26" t="s">
        <v>1838</v>
      </c>
      <c r="D547" s="21" t="s">
        <v>1417</v>
      </c>
      <c r="E547" s="21" t="s">
        <v>2281</v>
      </c>
      <c r="F547" s="10">
        <v>2</v>
      </c>
      <c r="G547" s="21" t="s">
        <v>1839</v>
      </c>
      <c r="H547" s="21" t="s">
        <v>1322</v>
      </c>
      <c r="I547" s="21" t="s">
        <v>164</v>
      </c>
      <c r="J547" s="21" t="s">
        <v>25</v>
      </c>
      <c r="K547" s="21" t="s">
        <v>26</v>
      </c>
      <c r="L547" s="10">
        <v>64</v>
      </c>
      <c r="M547" s="10">
        <v>41</v>
      </c>
      <c r="N547" s="21" t="s">
        <v>1533</v>
      </c>
      <c r="O547" s="21" t="s">
        <v>242</v>
      </c>
      <c r="P547" s="21" t="s">
        <v>29</v>
      </c>
      <c r="Q547" s="21" t="s">
        <v>1353</v>
      </c>
      <c r="R547" s="21" t="s">
        <v>1870</v>
      </c>
      <c r="S547" s="10">
        <v>1</v>
      </c>
      <c r="T547" s="10">
        <v>32</v>
      </c>
      <c r="U547" s="10">
        <v>32</v>
      </c>
      <c r="V547" s="21" t="s">
        <v>32</v>
      </c>
      <c r="W547" s="21" t="s">
        <v>32</v>
      </c>
      <c r="X547" s="10"/>
      <c r="Y547" s="28">
        <f>IF(M547&lt;25,1,1+(M547-25)/M547)</f>
        <v>1.3902439024390243</v>
      </c>
      <c r="Z547" s="10">
        <v>1</v>
      </c>
      <c r="AA547" s="28">
        <f>U547*Y547*Z547</f>
        <v>44.487804878048777</v>
      </c>
      <c r="AB547" s="28"/>
      <c r="AC547" s="28">
        <f>AA547+AB547</f>
        <v>44.487804878048777</v>
      </c>
      <c r="AD547" s="10"/>
      <c r="AE547" s="50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BX547" s="39"/>
      <c r="BY547" s="39"/>
      <c r="BZ547" s="39"/>
      <c r="CA547" s="39"/>
      <c r="CB547" s="39"/>
      <c r="CC547" s="39"/>
      <c r="CD547" s="39"/>
      <c r="CE547" s="39"/>
      <c r="CF547" s="39"/>
      <c r="CG547" s="39"/>
    </row>
    <row r="548" spans="1:85" s="18" customFormat="1" outlineLevel="2">
      <c r="A548" s="10">
        <v>2014</v>
      </c>
      <c r="B548" s="21" t="s">
        <v>1837</v>
      </c>
      <c r="C548" s="26" t="s">
        <v>1838</v>
      </c>
      <c r="D548" s="21" t="s">
        <v>1417</v>
      </c>
      <c r="E548" s="19" t="s">
        <v>2276</v>
      </c>
      <c r="F548" s="10">
        <v>2</v>
      </c>
      <c r="G548" s="21" t="s">
        <v>1839</v>
      </c>
      <c r="H548" s="21" t="s">
        <v>1322</v>
      </c>
      <c r="I548" s="21" t="s">
        <v>164</v>
      </c>
      <c r="J548" s="21" t="s">
        <v>25</v>
      </c>
      <c r="K548" s="21" t="s">
        <v>26</v>
      </c>
      <c r="L548" s="10">
        <v>60</v>
      </c>
      <c r="M548" s="10">
        <v>39</v>
      </c>
      <c r="N548" s="21" t="s">
        <v>1391</v>
      </c>
      <c r="O548" s="21" t="s">
        <v>483</v>
      </c>
      <c r="P548" s="21" t="s">
        <v>29</v>
      </c>
      <c r="Q548" s="21" t="s">
        <v>1353</v>
      </c>
      <c r="R548" s="21" t="s">
        <v>1840</v>
      </c>
      <c r="S548" s="10">
        <v>1</v>
      </c>
      <c r="T548" s="10">
        <v>32</v>
      </c>
      <c r="U548" s="10">
        <v>32</v>
      </c>
      <c r="V548" s="21" t="s">
        <v>32</v>
      </c>
      <c r="W548" s="21" t="s">
        <v>32</v>
      </c>
      <c r="X548" s="10"/>
      <c r="Y548" s="28">
        <f>IF(M548&lt;25,1,1+(M548-25)/M548)</f>
        <v>1.358974358974359</v>
      </c>
      <c r="Z548" s="10">
        <v>1</v>
      </c>
      <c r="AA548" s="28">
        <f>U548*Y548*Z548</f>
        <v>43.487179487179489</v>
      </c>
      <c r="AB548" s="28"/>
      <c r="AC548" s="28">
        <f>AA548+AB548</f>
        <v>43.487179487179489</v>
      </c>
      <c r="AD548" s="10"/>
      <c r="AE548" s="50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BX548" s="39"/>
      <c r="BY548" s="39"/>
      <c r="BZ548" s="39"/>
      <c r="CA548" s="39"/>
      <c r="CB548" s="39"/>
      <c r="CC548" s="39"/>
      <c r="CD548" s="39"/>
      <c r="CE548" s="39"/>
      <c r="CF548" s="39"/>
      <c r="CG548" s="39"/>
    </row>
    <row r="549" spans="1:85" s="18" customFormat="1" outlineLevel="2">
      <c r="A549" s="10"/>
      <c r="B549" s="10"/>
      <c r="C549" s="25"/>
      <c r="D549" s="10"/>
      <c r="E549" s="27" t="s">
        <v>2329</v>
      </c>
      <c r="F549" s="10"/>
      <c r="G549" s="21" t="s">
        <v>1839</v>
      </c>
      <c r="H549" s="29" t="s">
        <v>1322</v>
      </c>
      <c r="I549" s="10"/>
      <c r="J549" s="10"/>
      <c r="K549" s="10"/>
      <c r="L549" s="10"/>
      <c r="M549" s="29">
        <v>6</v>
      </c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28"/>
      <c r="Z549" s="10"/>
      <c r="AA549" s="28"/>
      <c r="AB549" s="28"/>
      <c r="AC549" s="28">
        <f>M549*14</f>
        <v>84</v>
      </c>
      <c r="AD549" s="10"/>
      <c r="AE549" s="50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BX549" s="39"/>
      <c r="BY549" s="39"/>
      <c r="BZ549" s="39"/>
      <c r="CA549" s="39"/>
      <c r="CB549" s="39"/>
      <c r="CC549" s="39"/>
      <c r="CD549" s="39"/>
      <c r="CE549" s="39"/>
      <c r="CF549" s="39"/>
      <c r="CG549" s="39"/>
    </row>
    <row r="550" spans="1:85" s="18" customFormat="1" outlineLevel="2">
      <c r="A550" s="21"/>
      <c r="B550" s="21"/>
      <c r="C550" s="26" t="s">
        <v>2455</v>
      </c>
      <c r="D550" s="21"/>
      <c r="E550" s="21" t="s">
        <v>2394</v>
      </c>
      <c r="F550" s="21"/>
      <c r="G550" s="21" t="s">
        <v>1839</v>
      </c>
      <c r="H550" s="21" t="s">
        <v>2492</v>
      </c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8">
        <v>15</v>
      </c>
      <c r="AD550" s="10"/>
      <c r="AE550" s="50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BX550" s="39"/>
      <c r="BY550" s="39"/>
      <c r="BZ550" s="39"/>
      <c r="CA550" s="39"/>
      <c r="CB550" s="39"/>
      <c r="CC550" s="39"/>
      <c r="CD550" s="39"/>
      <c r="CE550" s="39"/>
      <c r="CF550" s="39"/>
      <c r="CG550" s="39"/>
    </row>
    <row r="551" spans="1:85" s="18" customFormat="1" ht="27" outlineLevel="2">
      <c r="A551" s="21"/>
      <c r="B551" s="21"/>
      <c r="C551" s="26" t="s">
        <v>2456</v>
      </c>
      <c r="D551" s="21"/>
      <c r="E551" s="21" t="s">
        <v>2394</v>
      </c>
      <c r="F551" s="21"/>
      <c r="G551" s="21" t="s">
        <v>1839</v>
      </c>
      <c r="H551" s="21" t="s">
        <v>2492</v>
      </c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8">
        <v>15</v>
      </c>
      <c r="AD551" s="10"/>
      <c r="AE551" s="50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BX551" s="39"/>
      <c r="BY551" s="39"/>
      <c r="BZ551" s="39"/>
      <c r="CA551" s="39"/>
      <c r="CB551" s="39"/>
      <c r="CC551" s="39"/>
      <c r="CD551" s="39"/>
      <c r="CE551" s="39"/>
      <c r="CF551" s="39"/>
      <c r="CG551" s="39"/>
    </row>
    <row r="552" spans="1:85" s="18" customFormat="1" outlineLevel="1">
      <c r="A552" s="21"/>
      <c r="B552" s="21"/>
      <c r="C552" s="26"/>
      <c r="D552" s="21"/>
      <c r="E552" s="21"/>
      <c r="F552" s="21"/>
      <c r="G552" s="47" t="s">
        <v>2858</v>
      </c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8">
        <f>SUBTOTAL(9,AC547:AC551)</f>
        <v>201.97498436522827</v>
      </c>
      <c r="AD552" s="10"/>
      <c r="AE552" s="50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BX552" s="39"/>
      <c r="BY552" s="39"/>
      <c r="BZ552" s="39"/>
      <c r="CA552" s="39"/>
      <c r="CB552" s="39"/>
      <c r="CC552" s="39"/>
      <c r="CD552" s="39"/>
      <c r="CE552" s="39"/>
      <c r="CF552" s="39"/>
      <c r="CG552" s="39"/>
    </row>
    <row r="553" spans="1:85" s="18" customFormat="1" outlineLevel="2">
      <c r="A553" s="10">
        <v>2016</v>
      </c>
      <c r="B553" s="21" t="s">
        <v>1853</v>
      </c>
      <c r="C553" s="26" t="s">
        <v>1854</v>
      </c>
      <c r="D553" s="21" t="s">
        <v>1417</v>
      </c>
      <c r="E553" s="19" t="s">
        <v>2295</v>
      </c>
      <c r="F553" s="10">
        <v>3</v>
      </c>
      <c r="G553" s="21" t="s">
        <v>1321</v>
      </c>
      <c r="H553" s="21" t="s">
        <v>2752</v>
      </c>
      <c r="I553" s="21" t="s">
        <v>24</v>
      </c>
      <c r="J553" s="21" t="s">
        <v>25</v>
      </c>
      <c r="K553" s="21" t="s">
        <v>1064</v>
      </c>
      <c r="L553" s="10">
        <v>100</v>
      </c>
      <c r="M553" s="10">
        <v>40</v>
      </c>
      <c r="N553" s="21" t="s">
        <v>1855</v>
      </c>
      <c r="O553" s="21" t="s">
        <v>489</v>
      </c>
      <c r="P553" s="21" t="s">
        <v>29</v>
      </c>
      <c r="Q553" s="21" t="s">
        <v>30</v>
      </c>
      <c r="R553" s="21" t="s">
        <v>1856</v>
      </c>
      <c r="S553" s="10">
        <v>1</v>
      </c>
      <c r="T553" s="10">
        <v>48</v>
      </c>
      <c r="U553" s="10">
        <v>24</v>
      </c>
      <c r="V553" s="21" t="s">
        <v>32</v>
      </c>
      <c r="W553" s="10">
        <v>24</v>
      </c>
      <c r="X553" s="27">
        <v>1</v>
      </c>
      <c r="Y553" s="28">
        <f>IF(M553&lt;25,1,1+(M553-25)/M553)</f>
        <v>1.375</v>
      </c>
      <c r="Z553" s="10">
        <v>1</v>
      </c>
      <c r="AA553" s="28">
        <f>U553*Y553*Z553</f>
        <v>33</v>
      </c>
      <c r="AB553" s="28">
        <f>X553*W553*Y553</f>
        <v>33</v>
      </c>
      <c r="AC553" s="28">
        <f>AA553+AB553</f>
        <v>66</v>
      </c>
      <c r="AD553" s="10"/>
      <c r="AE553" s="50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BX553" s="39"/>
      <c r="BY553" s="39"/>
      <c r="BZ553" s="39"/>
      <c r="CA553" s="39"/>
      <c r="CB553" s="39"/>
      <c r="CC553" s="39"/>
      <c r="CD553" s="39"/>
      <c r="CE553" s="39"/>
      <c r="CF553" s="39"/>
      <c r="CG553" s="39"/>
    </row>
    <row r="554" spans="1:85" s="18" customFormat="1" outlineLevel="2">
      <c r="A554" s="10">
        <v>2014</v>
      </c>
      <c r="B554" s="21" t="s">
        <v>2134</v>
      </c>
      <c r="C554" s="26" t="s">
        <v>2135</v>
      </c>
      <c r="D554" s="21" t="s">
        <v>1417</v>
      </c>
      <c r="E554" s="19" t="s">
        <v>2295</v>
      </c>
      <c r="F554" s="10">
        <v>3</v>
      </c>
      <c r="G554" s="21" t="s">
        <v>1321</v>
      </c>
      <c r="H554" s="21" t="s">
        <v>2752</v>
      </c>
      <c r="I554" s="21" t="s">
        <v>24</v>
      </c>
      <c r="J554" s="21" t="s">
        <v>25</v>
      </c>
      <c r="K554" s="21" t="s">
        <v>1064</v>
      </c>
      <c r="L554" s="10">
        <v>104</v>
      </c>
      <c r="M554" s="10">
        <v>71</v>
      </c>
      <c r="N554" s="21" t="s">
        <v>1453</v>
      </c>
      <c r="O554" s="21" t="s">
        <v>1911</v>
      </c>
      <c r="P554" s="21" t="s">
        <v>29</v>
      </c>
      <c r="Q554" s="21" t="s">
        <v>1773</v>
      </c>
      <c r="R554" s="21" t="s">
        <v>2136</v>
      </c>
      <c r="S554" s="10">
        <v>1</v>
      </c>
      <c r="T554" s="10">
        <v>48</v>
      </c>
      <c r="U554" s="10">
        <v>24</v>
      </c>
      <c r="V554" s="21" t="s">
        <v>32</v>
      </c>
      <c r="W554" s="10">
        <v>24</v>
      </c>
      <c r="X554" s="27">
        <v>1</v>
      </c>
      <c r="Y554" s="28">
        <f>IF(M554&lt;25,1,1+(M554-25)/M554)</f>
        <v>1.647887323943662</v>
      </c>
      <c r="Z554" s="10">
        <v>1</v>
      </c>
      <c r="AA554" s="28">
        <f>U554*Y554*Z554</f>
        <v>39.549295774647888</v>
      </c>
      <c r="AB554" s="28">
        <f>X554*W554*Y554</f>
        <v>39.549295774647888</v>
      </c>
      <c r="AC554" s="28">
        <f>AA554+AB554</f>
        <v>79.098591549295776</v>
      </c>
      <c r="AD554" s="10"/>
      <c r="AE554" s="50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BX554" s="39"/>
      <c r="BY554" s="39"/>
      <c r="BZ554" s="39"/>
      <c r="CA554" s="39"/>
      <c r="CB554" s="39"/>
      <c r="CC554" s="39"/>
      <c r="CD554" s="39"/>
      <c r="CE554" s="39"/>
      <c r="CF554" s="39"/>
      <c r="CG554" s="39"/>
    </row>
    <row r="555" spans="1:85" s="18" customFormat="1" outlineLevel="2">
      <c r="A555" s="21"/>
      <c r="B555" s="21"/>
      <c r="C555" s="26" t="s">
        <v>2365</v>
      </c>
      <c r="D555" s="21"/>
      <c r="E555" s="21" t="s">
        <v>2394</v>
      </c>
      <c r="F555" s="21"/>
      <c r="G555" s="21" t="s">
        <v>1321</v>
      </c>
      <c r="H555" s="21" t="s">
        <v>2752</v>
      </c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8">
        <v>15</v>
      </c>
      <c r="AD555" s="10"/>
      <c r="AE555" s="50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BX555" s="39"/>
      <c r="BY555" s="39"/>
      <c r="BZ555" s="39"/>
      <c r="CA555" s="39"/>
      <c r="CB555" s="39"/>
      <c r="CC555" s="39"/>
      <c r="CD555" s="39"/>
      <c r="CE555" s="39"/>
      <c r="CF555" s="39"/>
      <c r="CG555" s="39"/>
    </row>
    <row r="556" spans="1:85" s="18" customFormat="1" outlineLevel="2">
      <c r="A556" s="21"/>
      <c r="B556" s="21"/>
      <c r="C556" s="26" t="s">
        <v>2364</v>
      </c>
      <c r="D556" s="21"/>
      <c r="E556" s="21" t="s">
        <v>2394</v>
      </c>
      <c r="F556" s="21"/>
      <c r="G556" s="21" t="s">
        <v>1321</v>
      </c>
      <c r="H556" s="21" t="s">
        <v>2752</v>
      </c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8">
        <v>15</v>
      </c>
      <c r="AD556" s="10"/>
      <c r="AE556" s="50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BX556" s="39"/>
      <c r="BY556" s="39"/>
      <c r="BZ556" s="39"/>
      <c r="CA556" s="39"/>
      <c r="CB556" s="39"/>
      <c r="CC556" s="39"/>
      <c r="CD556" s="39"/>
      <c r="CE556" s="39"/>
      <c r="CF556" s="39"/>
      <c r="CG556" s="39"/>
    </row>
    <row r="557" spans="1:85" s="18" customFormat="1" outlineLevel="1">
      <c r="A557" s="21"/>
      <c r="B557" s="21"/>
      <c r="C557" s="26"/>
      <c r="D557" s="21"/>
      <c r="E557" s="21"/>
      <c r="F557" s="21"/>
      <c r="G557" s="47" t="s">
        <v>2859</v>
      </c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8">
        <f>SUBTOTAL(9,AC553:AC556)</f>
        <v>175.09859154929578</v>
      </c>
      <c r="AD557" s="10"/>
      <c r="AE557" s="50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BX557" s="39"/>
      <c r="BY557" s="39"/>
      <c r="BZ557" s="39"/>
      <c r="CA557" s="39"/>
      <c r="CB557" s="39"/>
      <c r="CC557" s="39"/>
      <c r="CD557" s="39"/>
      <c r="CE557" s="39"/>
      <c r="CF557" s="39"/>
      <c r="CG557" s="39"/>
    </row>
    <row r="558" spans="1:85" s="18" customFormat="1" outlineLevel="2">
      <c r="A558" s="10">
        <v>2017</v>
      </c>
      <c r="B558" s="21" t="s">
        <v>408</v>
      </c>
      <c r="C558" s="26" t="s">
        <v>409</v>
      </c>
      <c r="D558" s="21" t="s">
        <v>1383</v>
      </c>
      <c r="E558" s="21" t="s">
        <v>2301</v>
      </c>
      <c r="F558" s="10">
        <v>3</v>
      </c>
      <c r="G558" s="21" t="s">
        <v>442</v>
      </c>
      <c r="H558" s="21" t="s">
        <v>443</v>
      </c>
      <c r="I558" s="21" t="s">
        <v>42</v>
      </c>
      <c r="J558" s="21" t="s">
        <v>25</v>
      </c>
      <c r="K558" s="21" t="s">
        <v>81</v>
      </c>
      <c r="L558" s="10">
        <v>100</v>
      </c>
      <c r="M558" s="10">
        <v>100</v>
      </c>
      <c r="N558" s="21" t="s">
        <v>357</v>
      </c>
      <c r="O558" s="21" t="s">
        <v>444</v>
      </c>
      <c r="P558" s="21" t="s">
        <v>29</v>
      </c>
      <c r="Q558" s="21" t="s">
        <v>30</v>
      </c>
      <c r="R558" s="21" t="s">
        <v>445</v>
      </c>
      <c r="S558" s="10">
        <v>1</v>
      </c>
      <c r="T558" s="10">
        <v>48</v>
      </c>
      <c r="U558" s="10">
        <v>32</v>
      </c>
      <c r="V558" s="10"/>
      <c r="W558" s="10">
        <v>16</v>
      </c>
      <c r="X558" s="27">
        <v>1</v>
      </c>
      <c r="Y558" s="28">
        <f>IF(M558&lt;25,1,1+(M558-25)/M558)</f>
        <v>1.75</v>
      </c>
      <c r="Z558" s="10">
        <v>1</v>
      </c>
      <c r="AA558" s="28">
        <f>U558*Y558*Z558</f>
        <v>56</v>
      </c>
      <c r="AB558" s="28">
        <f>X558*W558*Y558</f>
        <v>28</v>
      </c>
      <c r="AC558" s="28">
        <f>AA558+AB558</f>
        <v>84</v>
      </c>
      <c r="AD558" s="10"/>
      <c r="AE558" s="50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BX558" s="39"/>
      <c r="BY558" s="39"/>
      <c r="BZ558" s="39"/>
      <c r="CA558" s="39"/>
      <c r="CB558" s="39"/>
      <c r="CC558" s="39"/>
      <c r="CD558" s="39"/>
      <c r="CE558" s="39"/>
      <c r="CF558" s="39"/>
      <c r="CG558" s="39"/>
    </row>
    <row r="559" spans="1:85" s="18" customFormat="1" outlineLevel="1">
      <c r="A559" s="10"/>
      <c r="B559" s="21"/>
      <c r="C559" s="26"/>
      <c r="D559" s="21"/>
      <c r="E559" s="21"/>
      <c r="F559" s="10"/>
      <c r="G559" s="47" t="s">
        <v>2860</v>
      </c>
      <c r="H559" s="21"/>
      <c r="I559" s="21"/>
      <c r="J559" s="21"/>
      <c r="K559" s="21"/>
      <c r="L559" s="10"/>
      <c r="M559" s="10"/>
      <c r="N559" s="21"/>
      <c r="O559" s="21"/>
      <c r="P559" s="21"/>
      <c r="Q559" s="21"/>
      <c r="R559" s="21"/>
      <c r="S559" s="10"/>
      <c r="T559" s="10"/>
      <c r="U559" s="10"/>
      <c r="V559" s="10"/>
      <c r="W559" s="10"/>
      <c r="X559" s="27"/>
      <c r="Y559" s="28"/>
      <c r="Z559" s="10"/>
      <c r="AA559" s="28"/>
      <c r="AB559" s="28"/>
      <c r="AC559" s="28">
        <f>SUBTOTAL(9,AC558:AC558)</f>
        <v>84</v>
      </c>
      <c r="AD559" s="10"/>
      <c r="AE559" s="50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BX559" s="39"/>
      <c r="BY559" s="39"/>
      <c r="BZ559" s="39"/>
      <c r="CA559" s="39"/>
      <c r="CB559" s="39"/>
      <c r="CC559" s="39"/>
      <c r="CD559" s="39"/>
      <c r="CE559" s="39"/>
      <c r="CF559" s="39"/>
      <c r="CG559" s="39"/>
    </row>
    <row r="560" spans="1:85" s="18" customFormat="1" outlineLevel="2">
      <c r="A560" s="10">
        <v>2014</v>
      </c>
      <c r="B560" s="21" t="s">
        <v>1480</v>
      </c>
      <c r="C560" s="26" t="s">
        <v>1481</v>
      </c>
      <c r="D560" s="21" t="s">
        <v>1417</v>
      </c>
      <c r="E560" s="19" t="s">
        <v>2276</v>
      </c>
      <c r="F560" s="10">
        <v>2</v>
      </c>
      <c r="G560" s="21" t="s">
        <v>364</v>
      </c>
      <c r="H560" s="21" t="s">
        <v>365</v>
      </c>
      <c r="I560" s="21" t="s">
        <v>164</v>
      </c>
      <c r="J560" s="21" t="s">
        <v>25</v>
      </c>
      <c r="K560" s="21" t="s">
        <v>81</v>
      </c>
      <c r="L560" s="10">
        <v>74</v>
      </c>
      <c r="M560" s="10">
        <v>72</v>
      </c>
      <c r="N560" s="21" t="s">
        <v>1420</v>
      </c>
      <c r="O560" s="21" t="s">
        <v>242</v>
      </c>
      <c r="P560" s="21" t="s">
        <v>29</v>
      </c>
      <c r="Q560" s="21" t="s">
        <v>1365</v>
      </c>
      <c r="R560" s="21" t="s">
        <v>2140</v>
      </c>
      <c r="S560" s="10">
        <v>1</v>
      </c>
      <c r="T560" s="10">
        <v>32</v>
      </c>
      <c r="U560" s="10">
        <v>32</v>
      </c>
      <c r="V560" s="21" t="s">
        <v>32</v>
      </c>
      <c r="W560" s="21" t="s">
        <v>32</v>
      </c>
      <c r="X560" s="10"/>
      <c r="Y560" s="28">
        <f>IF(M560&lt;25,1,1+(M560-25)/M560)</f>
        <v>1.6527777777777777</v>
      </c>
      <c r="Z560" s="10">
        <v>1</v>
      </c>
      <c r="AA560" s="28">
        <f>U560*Y560*Z560</f>
        <v>52.888888888888886</v>
      </c>
      <c r="AB560" s="28"/>
      <c r="AC560" s="28">
        <f>AA560+AB560</f>
        <v>52.888888888888886</v>
      </c>
      <c r="AD560" s="10"/>
      <c r="AE560" s="50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  <c r="BO560" s="39"/>
      <c r="BP560" s="39"/>
      <c r="BQ560" s="39"/>
      <c r="BR560" s="39"/>
      <c r="BS560" s="39"/>
      <c r="BT560" s="39"/>
      <c r="BU560" s="39"/>
      <c r="BV560" s="39"/>
      <c r="BW560" s="39"/>
      <c r="BX560" s="39"/>
      <c r="BY560" s="39"/>
      <c r="BZ560" s="39"/>
      <c r="CA560" s="39"/>
      <c r="CB560" s="39"/>
      <c r="CC560" s="39"/>
      <c r="CD560" s="39"/>
      <c r="CE560" s="39"/>
      <c r="CF560" s="39"/>
      <c r="CG560" s="39"/>
    </row>
    <row r="561" spans="1:85" s="18" customFormat="1" outlineLevel="2">
      <c r="A561" s="10">
        <v>2015</v>
      </c>
      <c r="B561" s="21" t="s">
        <v>353</v>
      </c>
      <c r="C561" s="26" t="s">
        <v>354</v>
      </c>
      <c r="D561" s="21" t="s">
        <v>1383</v>
      </c>
      <c r="E561" s="21" t="s">
        <v>2293</v>
      </c>
      <c r="F561" s="10">
        <v>3</v>
      </c>
      <c r="G561" s="21" t="s">
        <v>364</v>
      </c>
      <c r="H561" s="21" t="s">
        <v>365</v>
      </c>
      <c r="I561" s="21" t="s">
        <v>164</v>
      </c>
      <c r="J561" s="21" t="s">
        <v>25</v>
      </c>
      <c r="K561" s="21" t="s">
        <v>81</v>
      </c>
      <c r="L561" s="10">
        <v>40</v>
      </c>
      <c r="M561" s="10">
        <v>45</v>
      </c>
      <c r="N561" s="21" t="s">
        <v>357</v>
      </c>
      <c r="O561" s="21" t="s">
        <v>366</v>
      </c>
      <c r="P561" s="21" t="s">
        <v>29</v>
      </c>
      <c r="Q561" s="21" t="s">
        <v>77</v>
      </c>
      <c r="R561" s="21" t="s">
        <v>367</v>
      </c>
      <c r="S561" s="10">
        <v>1</v>
      </c>
      <c r="T561" s="10">
        <v>48</v>
      </c>
      <c r="U561" s="10">
        <v>44</v>
      </c>
      <c r="V561" s="10">
        <v>4</v>
      </c>
      <c r="W561" s="21" t="s">
        <v>32</v>
      </c>
      <c r="X561" s="10">
        <v>1</v>
      </c>
      <c r="Y561" s="28">
        <f>IF(M561&lt;25,1,1+(M561-25)/M561)</f>
        <v>1.4444444444444444</v>
      </c>
      <c r="Z561" s="10">
        <v>1</v>
      </c>
      <c r="AA561" s="28">
        <f>U561*Y561*Z561</f>
        <v>63.555555555555557</v>
      </c>
      <c r="AB561" s="28">
        <f>X561*V561*Y561</f>
        <v>5.7777777777777777</v>
      </c>
      <c r="AC561" s="28">
        <f>AA561+AB561</f>
        <v>69.333333333333329</v>
      </c>
      <c r="AD561" s="10"/>
      <c r="AE561" s="50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BX561" s="39"/>
      <c r="BY561" s="39"/>
      <c r="BZ561" s="39"/>
      <c r="CA561" s="39"/>
      <c r="CB561" s="39"/>
      <c r="CC561" s="39"/>
      <c r="CD561" s="39"/>
      <c r="CE561" s="39"/>
      <c r="CF561" s="39"/>
      <c r="CG561" s="39"/>
    </row>
    <row r="562" spans="1:85" s="18" customFormat="1" outlineLevel="2">
      <c r="A562" s="21"/>
      <c r="B562" s="21"/>
      <c r="C562" s="21" t="s">
        <v>369</v>
      </c>
      <c r="D562" s="21" t="s">
        <v>1384</v>
      </c>
      <c r="E562" s="21" t="s">
        <v>2592</v>
      </c>
      <c r="F562" s="21"/>
      <c r="G562" s="21" t="s">
        <v>364</v>
      </c>
      <c r="H562" s="21" t="s">
        <v>365</v>
      </c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>
        <v>16</v>
      </c>
      <c r="AD562" s="21" t="s">
        <v>2588</v>
      </c>
      <c r="AE562" s="50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BX562" s="39"/>
      <c r="BY562" s="39"/>
      <c r="BZ562" s="39"/>
      <c r="CA562" s="39"/>
      <c r="CB562" s="39"/>
      <c r="CC562" s="39"/>
      <c r="CD562" s="39"/>
      <c r="CE562" s="39"/>
      <c r="CF562" s="39"/>
      <c r="CG562" s="39"/>
    </row>
    <row r="563" spans="1:85" s="18" customFormat="1" outlineLevel="2">
      <c r="A563" s="21"/>
      <c r="B563" s="21"/>
      <c r="C563" s="21" t="s">
        <v>2615</v>
      </c>
      <c r="D563" s="21" t="s">
        <v>2594</v>
      </c>
      <c r="E563" s="21" t="s">
        <v>2595</v>
      </c>
      <c r="F563" s="21"/>
      <c r="G563" s="21" t="s">
        <v>364</v>
      </c>
      <c r="H563" s="21" t="s">
        <v>2619</v>
      </c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 t="s">
        <v>30</v>
      </c>
      <c r="AC563" s="21" t="s">
        <v>2602</v>
      </c>
      <c r="AD563" s="21" t="s">
        <v>2597</v>
      </c>
      <c r="AE563" s="50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BX563" s="39"/>
      <c r="BY563" s="39"/>
      <c r="BZ563" s="39"/>
      <c r="CA563" s="39"/>
      <c r="CB563" s="39"/>
      <c r="CC563" s="39"/>
      <c r="CD563" s="39"/>
      <c r="CE563" s="39"/>
      <c r="CF563" s="39"/>
      <c r="CG563" s="39"/>
    </row>
    <row r="564" spans="1:85" s="18" customFormat="1" outlineLevel="2">
      <c r="A564" s="10"/>
      <c r="B564" s="10"/>
      <c r="C564" s="25"/>
      <c r="D564" s="10"/>
      <c r="E564" s="27" t="s">
        <v>2329</v>
      </c>
      <c r="F564" s="10"/>
      <c r="G564" s="21" t="s">
        <v>364</v>
      </c>
      <c r="H564" s="29" t="s">
        <v>365</v>
      </c>
      <c r="I564" s="10"/>
      <c r="J564" s="10"/>
      <c r="K564" s="10"/>
      <c r="L564" s="10"/>
      <c r="M564" s="29">
        <v>4</v>
      </c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28"/>
      <c r="Z564" s="10"/>
      <c r="AA564" s="28"/>
      <c r="AB564" s="28"/>
      <c r="AC564" s="28">
        <f>M564*14</f>
        <v>56</v>
      </c>
      <c r="AD564" s="10"/>
      <c r="AE564" s="50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BX564" s="39"/>
      <c r="BY564" s="39"/>
      <c r="BZ564" s="39"/>
      <c r="CA564" s="39"/>
      <c r="CB564" s="39"/>
      <c r="CC564" s="39"/>
      <c r="CD564" s="39"/>
      <c r="CE564" s="39"/>
      <c r="CF564" s="39"/>
      <c r="CG564" s="39"/>
    </row>
    <row r="565" spans="1:85" s="18" customFormat="1" outlineLevel="1">
      <c r="A565" s="10"/>
      <c r="B565" s="10"/>
      <c r="C565" s="25"/>
      <c r="D565" s="10"/>
      <c r="E565" s="27"/>
      <c r="F565" s="10"/>
      <c r="G565" s="47" t="s">
        <v>2861</v>
      </c>
      <c r="H565" s="29"/>
      <c r="I565" s="10"/>
      <c r="J565" s="10"/>
      <c r="K565" s="10"/>
      <c r="L565" s="10"/>
      <c r="M565" s="29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28"/>
      <c r="Z565" s="10"/>
      <c r="AA565" s="28"/>
      <c r="AB565" s="28"/>
      <c r="AC565" s="28">
        <f>SUBTOTAL(9,AC560:AC564)</f>
        <v>194.22222222222223</v>
      </c>
      <c r="AD565" s="10"/>
      <c r="AE565" s="50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BX565" s="39"/>
      <c r="BY565" s="39"/>
      <c r="BZ565" s="39"/>
      <c r="CA565" s="39"/>
      <c r="CB565" s="39"/>
      <c r="CC565" s="39"/>
      <c r="CD565" s="39"/>
      <c r="CE565" s="39"/>
      <c r="CF565" s="39"/>
      <c r="CG565" s="39"/>
    </row>
    <row r="566" spans="1:85" s="18" customFormat="1" outlineLevel="2">
      <c r="A566" s="10">
        <v>2015</v>
      </c>
      <c r="B566" s="21" t="s">
        <v>735</v>
      </c>
      <c r="C566" s="26" t="s">
        <v>736</v>
      </c>
      <c r="D566" s="21" t="s">
        <v>1383</v>
      </c>
      <c r="E566" s="21" t="s">
        <v>2286</v>
      </c>
      <c r="F566" s="10">
        <v>3</v>
      </c>
      <c r="G566" s="21" t="s">
        <v>737</v>
      </c>
      <c r="H566" s="21" t="s">
        <v>738</v>
      </c>
      <c r="I566" s="21" t="s">
        <v>24</v>
      </c>
      <c r="J566" s="21" t="s">
        <v>25</v>
      </c>
      <c r="K566" s="21" t="s">
        <v>81</v>
      </c>
      <c r="L566" s="10">
        <v>104</v>
      </c>
      <c r="M566" s="10">
        <v>27</v>
      </c>
      <c r="N566" s="21" t="s">
        <v>47</v>
      </c>
      <c r="O566" s="21" t="s">
        <v>739</v>
      </c>
      <c r="P566" s="21" t="s">
        <v>29</v>
      </c>
      <c r="Q566" s="21" t="s">
        <v>261</v>
      </c>
      <c r="R566" s="21" t="s">
        <v>740</v>
      </c>
      <c r="S566" s="10">
        <v>1</v>
      </c>
      <c r="T566" s="10">
        <v>48</v>
      </c>
      <c r="U566" s="10">
        <v>48</v>
      </c>
      <c r="V566" s="21" t="s">
        <v>32</v>
      </c>
      <c r="W566" s="21" t="s">
        <v>32</v>
      </c>
      <c r="X566" s="10"/>
      <c r="Y566" s="28">
        <f>IF(M566&lt;25,1,1+(M566-25)/M566)</f>
        <v>1.074074074074074</v>
      </c>
      <c r="Z566" s="10">
        <v>1</v>
      </c>
      <c r="AA566" s="28">
        <f>U566*Y566*Z566</f>
        <v>51.55555555555555</v>
      </c>
      <c r="AB566" s="28"/>
      <c r="AC566" s="28">
        <f>AA566+AB566</f>
        <v>51.55555555555555</v>
      </c>
      <c r="AD566" s="10"/>
      <c r="AE566" s="50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BX566" s="39"/>
      <c r="BY566" s="39"/>
      <c r="BZ566" s="39"/>
      <c r="CA566" s="39"/>
      <c r="CB566" s="39"/>
      <c r="CC566" s="39"/>
      <c r="CD566" s="39"/>
      <c r="CE566" s="39"/>
      <c r="CF566" s="39"/>
      <c r="CG566" s="39"/>
    </row>
    <row r="567" spans="1:85" s="18" customFormat="1" outlineLevel="2">
      <c r="A567" s="10">
        <v>2015</v>
      </c>
      <c r="B567" s="21" t="s">
        <v>1268</v>
      </c>
      <c r="C567" s="26" t="s">
        <v>1269</v>
      </c>
      <c r="D567" s="21" t="s">
        <v>1383</v>
      </c>
      <c r="E567" s="21" t="s">
        <v>2286</v>
      </c>
      <c r="F567" s="10">
        <v>3</v>
      </c>
      <c r="G567" s="21" t="s">
        <v>737</v>
      </c>
      <c r="H567" s="21" t="s">
        <v>738</v>
      </c>
      <c r="I567" s="21" t="s">
        <v>24</v>
      </c>
      <c r="J567" s="21" t="s">
        <v>25</v>
      </c>
      <c r="K567" s="21" t="s">
        <v>81</v>
      </c>
      <c r="L567" s="10">
        <v>104</v>
      </c>
      <c r="M567" s="10">
        <v>70</v>
      </c>
      <c r="N567" s="21" t="s">
        <v>304</v>
      </c>
      <c r="O567" s="21" t="s">
        <v>1270</v>
      </c>
      <c r="P567" s="21" t="s">
        <v>29</v>
      </c>
      <c r="Q567" s="21" t="s">
        <v>261</v>
      </c>
      <c r="R567" s="21" t="s">
        <v>1271</v>
      </c>
      <c r="S567" s="10">
        <v>1</v>
      </c>
      <c r="T567" s="10">
        <v>48</v>
      </c>
      <c r="U567" s="10">
        <v>48</v>
      </c>
      <c r="V567" s="21" t="s">
        <v>32</v>
      </c>
      <c r="W567" s="21" t="s">
        <v>32</v>
      </c>
      <c r="X567" s="10"/>
      <c r="Y567" s="28">
        <f>IF(M567&lt;25,1,1+(M567-25)/M567)</f>
        <v>1.6428571428571428</v>
      </c>
      <c r="Z567" s="10">
        <v>1</v>
      </c>
      <c r="AA567" s="28">
        <f>U567*Y567*Z567</f>
        <v>78.857142857142861</v>
      </c>
      <c r="AB567" s="28"/>
      <c r="AC567" s="28">
        <f>AA567+AB567</f>
        <v>78.857142857142861</v>
      </c>
      <c r="AD567" s="10"/>
      <c r="AE567" s="50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BX567" s="39"/>
      <c r="BY567" s="39"/>
      <c r="BZ567" s="39"/>
      <c r="CA567" s="39"/>
      <c r="CB567" s="39"/>
      <c r="CC567" s="39"/>
      <c r="CD567" s="39"/>
      <c r="CE567" s="39"/>
      <c r="CF567" s="39"/>
      <c r="CG567" s="39"/>
    </row>
    <row r="568" spans="1:85" s="18" customFormat="1" outlineLevel="2">
      <c r="A568" s="10">
        <v>2016</v>
      </c>
      <c r="B568" s="21" t="s">
        <v>1848</v>
      </c>
      <c r="C568" s="26" t="s">
        <v>1849</v>
      </c>
      <c r="D568" s="21" t="s">
        <v>1417</v>
      </c>
      <c r="E568" s="19" t="s">
        <v>2295</v>
      </c>
      <c r="F568" s="10">
        <v>4</v>
      </c>
      <c r="G568" s="21" t="s">
        <v>737</v>
      </c>
      <c r="H568" s="21" t="s">
        <v>738</v>
      </c>
      <c r="I568" s="21" t="s">
        <v>24</v>
      </c>
      <c r="J568" s="21" t="s">
        <v>25</v>
      </c>
      <c r="K568" s="21" t="s">
        <v>81</v>
      </c>
      <c r="L568" s="10">
        <v>146</v>
      </c>
      <c r="M568" s="10">
        <v>52</v>
      </c>
      <c r="N568" s="21" t="s">
        <v>1969</v>
      </c>
      <c r="O568" s="21" t="s">
        <v>1970</v>
      </c>
      <c r="P568" s="21" t="s">
        <v>29</v>
      </c>
      <c r="Q568" s="21" t="s">
        <v>160</v>
      </c>
      <c r="R568" s="21" t="s">
        <v>1971</v>
      </c>
      <c r="S568" s="10">
        <v>1</v>
      </c>
      <c r="T568" s="10">
        <v>64</v>
      </c>
      <c r="U568" s="10">
        <v>52</v>
      </c>
      <c r="V568" s="21" t="s">
        <v>32</v>
      </c>
      <c r="W568" s="10">
        <v>12</v>
      </c>
      <c r="X568" s="27">
        <v>1</v>
      </c>
      <c r="Y568" s="28">
        <f>IF(M568&lt;25,1,1+(M568-25)/M568)</f>
        <v>1.5192307692307692</v>
      </c>
      <c r="Z568" s="10">
        <v>1</v>
      </c>
      <c r="AA568" s="28">
        <f>U568*Y568*Z568</f>
        <v>79</v>
      </c>
      <c r="AB568" s="28">
        <f>X568*W568*Y568</f>
        <v>18.23076923076923</v>
      </c>
      <c r="AC568" s="28">
        <f>AA568+AB568</f>
        <v>97.230769230769226</v>
      </c>
      <c r="AD568" s="10"/>
      <c r="AE568" s="50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BX568" s="39"/>
      <c r="BY568" s="39"/>
      <c r="BZ568" s="39"/>
      <c r="CA568" s="39"/>
      <c r="CB568" s="39"/>
      <c r="CC568" s="39"/>
      <c r="CD568" s="39"/>
      <c r="CE568" s="39"/>
      <c r="CF568" s="39"/>
      <c r="CG568" s="39"/>
    </row>
    <row r="569" spans="1:85" s="18" customFormat="1" outlineLevel="2">
      <c r="A569" s="10">
        <v>2016</v>
      </c>
      <c r="B569" s="21" t="s">
        <v>1848</v>
      </c>
      <c r="C569" s="26" t="s">
        <v>1849</v>
      </c>
      <c r="D569" s="21" t="s">
        <v>1417</v>
      </c>
      <c r="E569" s="19" t="s">
        <v>2295</v>
      </c>
      <c r="F569" s="10">
        <v>4</v>
      </c>
      <c r="G569" s="21" t="s">
        <v>737</v>
      </c>
      <c r="H569" s="21" t="s">
        <v>738</v>
      </c>
      <c r="I569" s="21" t="s">
        <v>24</v>
      </c>
      <c r="J569" s="21" t="s">
        <v>25</v>
      </c>
      <c r="K569" s="21" t="s">
        <v>81</v>
      </c>
      <c r="L569" s="10">
        <v>120</v>
      </c>
      <c r="M569" s="10">
        <v>51</v>
      </c>
      <c r="N569" s="21" t="s">
        <v>1850</v>
      </c>
      <c r="O569" s="21" t="s">
        <v>1960</v>
      </c>
      <c r="P569" s="21" t="s">
        <v>29</v>
      </c>
      <c r="Q569" s="21" t="s">
        <v>1961</v>
      </c>
      <c r="R569" s="21" t="s">
        <v>1962</v>
      </c>
      <c r="S569" s="10">
        <v>1</v>
      </c>
      <c r="T569" s="10">
        <v>64</v>
      </c>
      <c r="U569" s="10">
        <v>52</v>
      </c>
      <c r="V569" s="21" t="s">
        <v>32</v>
      </c>
      <c r="W569" s="10">
        <v>12</v>
      </c>
      <c r="X569" s="27">
        <v>1</v>
      </c>
      <c r="Y569" s="28">
        <f>IF(M569&lt;25,1,1+(M569-25)/M569)</f>
        <v>1.5098039215686274</v>
      </c>
      <c r="Z569" s="10">
        <v>1</v>
      </c>
      <c r="AA569" s="28">
        <f>U569*Y569*Z569</f>
        <v>78.509803921568619</v>
      </c>
      <c r="AB569" s="28">
        <f>X569*W569*Y569</f>
        <v>18.117647058823529</v>
      </c>
      <c r="AC569" s="28">
        <f>AA569+AB569</f>
        <v>96.627450980392155</v>
      </c>
      <c r="AD569" s="10"/>
      <c r="AE569" s="50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</row>
    <row r="570" spans="1:85" s="18" customFormat="1" outlineLevel="2">
      <c r="A570" s="10">
        <v>2014</v>
      </c>
      <c r="B570" s="21" t="s">
        <v>1771</v>
      </c>
      <c r="C570" s="26" t="s">
        <v>1772</v>
      </c>
      <c r="D570" s="21" t="s">
        <v>1417</v>
      </c>
      <c r="E570" s="21" t="s">
        <v>2293</v>
      </c>
      <c r="F570" s="10">
        <v>2</v>
      </c>
      <c r="G570" s="21" t="s">
        <v>737</v>
      </c>
      <c r="H570" s="21" t="s">
        <v>738</v>
      </c>
      <c r="I570" s="21" t="s">
        <v>24</v>
      </c>
      <c r="J570" s="21" t="s">
        <v>25</v>
      </c>
      <c r="K570" s="21" t="s">
        <v>81</v>
      </c>
      <c r="L570" s="10">
        <v>104</v>
      </c>
      <c r="M570" s="10">
        <v>35</v>
      </c>
      <c r="N570" s="21" t="s">
        <v>1387</v>
      </c>
      <c r="O570" s="21" t="s">
        <v>444</v>
      </c>
      <c r="P570" s="21" t="s">
        <v>29</v>
      </c>
      <c r="Q570" s="21" t="s">
        <v>1773</v>
      </c>
      <c r="R570" s="21" t="s">
        <v>1774</v>
      </c>
      <c r="S570" s="10">
        <v>1</v>
      </c>
      <c r="T570" s="10">
        <v>32</v>
      </c>
      <c r="U570" s="10">
        <v>28</v>
      </c>
      <c r="V570" s="10">
        <v>4</v>
      </c>
      <c r="W570" s="21" t="s">
        <v>32</v>
      </c>
      <c r="X570" s="10">
        <v>1</v>
      </c>
      <c r="Y570" s="28">
        <f>IF(M570&lt;25,1,1+(M570-25)/M570)</f>
        <v>1.2857142857142856</v>
      </c>
      <c r="Z570" s="10">
        <v>1</v>
      </c>
      <c r="AA570" s="28">
        <f>U570*Y570*Z570</f>
        <v>36</v>
      </c>
      <c r="AB570" s="28">
        <f>X570*V570*Y570</f>
        <v>5.1428571428571423</v>
      </c>
      <c r="AC570" s="28">
        <f>AA570+AB570</f>
        <v>41.142857142857139</v>
      </c>
      <c r="AD570" s="10"/>
      <c r="AE570" s="50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BX570" s="39"/>
      <c r="BY570" s="39"/>
      <c r="BZ570" s="39"/>
      <c r="CA570" s="39"/>
      <c r="CB570" s="39"/>
      <c r="CC570" s="39"/>
      <c r="CD570" s="39"/>
      <c r="CE570" s="39"/>
      <c r="CF570" s="39"/>
      <c r="CG570" s="39"/>
    </row>
    <row r="571" spans="1:85" s="18" customFormat="1" outlineLevel="2">
      <c r="A571" s="21"/>
      <c r="B571" s="21"/>
      <c r="C571" s="21" t="s">
        <v>2703</v>
      </c>
      <c r="D571" s="21" t="s">
        <v>2594</v>
      </c>
      <c r="E571" s="21" t="s">
        <v>2595</v>
      </c>
      <c r="F571" s="21"/>
      <c r="G571" s="21" t="s">
        <v>737</v>
      </c>
      <c r="H571" s="21" t="s">
        <v>2704</v>
      </c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 t="s">
        <v>30</v>
      </c>
      <c r="AC571" s="21" t="s">
        <v>2602</v>
      </c>
      <c r="AD571" s="21" t="s">
        <v>2597</v>
      </c>
      <c r="AE571" s="50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BX571" s="39"/>
      <c r="BY571" s="39"/>
      <c r="BZ571" s="39"/>
      <c r="CA571" s="39"/>
      <c r="CB571" s="39"/>
      <c r="CC571" s="39"/>
      <c r="CD571" s="39"/>
      <c r="CE571" s="39"/>
      <c r="CF571" s="39"/>
      <c r="CG571" s="39"/>
    </row>
    <row r="572" spans="1:85" s="18" customFormat="1" outlineLevel="2">
      <c r="A572" s="21"/>
      <c r="B572" s="21"/>
      <c r="C572" s="21" t="s">
        <v>2158</v>
      </c>
      <c r="D572" s="21" t="s">
        <v>1384</v>
      </c>
      <c r="E572" s="21" t="s">
        <v>2592</v>
      </c>
      <c r="F572" s="21"/>
      <c r="G572" s="21" t="s">
        <v>737</v>
      </c>
      <c r="H572" s="21" t="s">
        <v>2586</v>
      </c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>
        <v>32</v>
      </c>
      <c r="AD572" s="21" t="s">
        <v>2588</v>
      </c>
      <c r="AE572" s="50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BX572" s="39"/>
      <c r="BY572" s="39"/>
      <c r="BZ572" s="39"/>
      <c r="CA572" s="39"/>
      <c r="CB572" s="39"/>
      <c r="CC572" s="39"/>
      <c r="CD572" s="39"/>
      <c r="CE572" s="39"/>
      <c r="CF572" s="39"/>
      <c r="CG572" s="39"/>
    </row>
    <row r="573" spans="1:85" s="18" customFormat="1" outlineLevel="2">
      <c r="A573" s="21"/>
      <c r="B573" s="21"/>
      <c r="C573" s="21" t="s">
        <v>2716</v>
      </c>
      <c r="D573" s="21" t="s">
        <v>2594</v>
      </c>
      <c r="E573" s="21" t="s">
        <v>2595</v>
      </c>
      <c r="F573" s="21"/>
      <c r="G573" s="21" t="s">
        <v>737</v>
      </c>
      <c r="H573" s="21" t="s">
        <v>2704</v>
      </c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 t="s">
        <v>30</v>
      </c>
      <c r="AC573" s="21" t="s">
        <v>2602</v>
      </c>
      <c r="AD573" s="21" t="s">
        <v>2597</v>
      </c>
      <c r="AE573" s="50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BX573" s="39"/>
      <c r="BY573" s="39"/>
      <c r="BZ573" s="39"/>
      <c r="CA573" s="39"/>
      <c r="CB573" s="39"/>
      <c r="CC573" s="39"/>
      <c r="CD573" s="39"/>
      <c r="CE573" s="39"/>
      <c r="CF573" s="39"/>
      <c r="CG573" s="39"/>
    </row>
    <row r="574" spans="1:85" s="18" customFormat="1" outlineLevel="2">
      <c r="A574" s="10"/>
      <c r="B574" s="10"/>
      <c r="C574" s="25"/>
      <c r="D574" s="10"/>
      <c r="E574" s="27" t="s">
        <v>2329</v>
      </c>
      <c r="F574" s="10"/>
      <c r="G574" s="21" t="s">
        <v>737</v>
      </c>
      <c r="H574" s="29" t="s">
        <v>738</v>
      </c>
      <c r="I574" s="10"/>
      <c r="J574" s="10"/>
      <c r="K574" s="10"/>
      <c r="L574" s="10"/>
      <c r="M574" s="29">
        <v>6</v>
      </c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28"/>
      <c r="Z574" s="10"/>
      <c r="AA574" s="28"/>
      <c r="AB574" s="28"/>
      <c r="AC574" s="28">
        <f>M574*14</f>
        <v>84</v>
      </c>
      <c r="AD574" s="10"/>
      <c r="AE574" s="50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BX574" s="39"/>
      <c r="BY574" s="39"/>
      <c r="BZ574" s="39"/>
      <c r="CA574" s="39"/>
      <c r="CB574" s="39"/>
      <c r="CC574" s="39"/>
      <c r="CD574" s="39"/>
      <c r="CE574" s="39"/>
      <c r="CF574" s="39"/>
      <c r="CG574" s="39"/>
    </row>
    <row r="575" spans="1:85" s="18" customFormat="1" outlineLevel="2">
      <c r="A575" s="10">
        <v>2014</v>
      </c>
      <c r="B575" s="21" t="s">
        <v>1941</v>
      </c>
      <c r="C575" s="26" t="s">
        <v>1942</v>
      </c>
      <c r="D575" s="21" t="s">
        <v>1417</v>
      </c>
      <c r="E575" s="21" t="s">
        <v>2283</v>
      </c>
      <c r="F575" s="10">
        <v>2</v>
      </c>
      <c r="G575" s="21" t="s">
        <v>737</v>
      </c>
      <c r="H575" s="21" t="s">
        <v>738</v>
      </c>
      <c r="I575" s="21" t="s">
        <v>24</v>
      </c>
      <c r="J575" s="21" t="s">
        <v>25</v>
      </c>
      <c r="K575" s="21" t="s">
        <v>81</v>
      </c>
      <c r="L575" s="10">
        <v>54</v>
      </c>
      <c r="M575" s="10">
        <v>53</v>
      </c>
      <c r="N575" s="21" t="s">
        <v>1602</v>
      </c>
      <c r="O575" s="21" t="s">
        <v>1984</v>
      </c>
      <c r="P575" s="21" t="s">
        <v>29</v>
      </c>
      <c r="Q575" s="21" t="s">
        <v>1366</v>
      </c>
      <c r="R575" s="21" t="s">
        <v>1985</v>
      </c>
      <c r="S575" s="10">
        <v>1</v>
      </c>
      <c r="T575" s="21" t="s">
        <v>32</v>
      </c>
      <c r="U575" s="21" t="s">
        <v>32</v>
      </c>
      <c r="V575" s="21" t="s">
        <v>32</v>
      </c>
      <c r="W575" s="21" t="s">
        <v>32</v>
      </c>
      <c r="X575" s="10"/>
      <c r="Y575" s="28">
        <f>IF(M575&lt;25,1,1+(M575-25)/M575)</f>
        <v>1.5283018867924527</v>
      </c>
      <c r="Z575" s="10"/>
      <c r="AA575" s="28"/>
      <c r="AB575" s="28"/>
      <c r="AC575" s="28">
        <f>32*Y575*F575</f>
        <v>97.811320754716974</v>
      </c>
      <c r="AD575" s="10"/>
      <c r="AE575" s="50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BX575" s="39"/>
      <c r="BY575" s="39"/>
      <c r="BZ575" s="39"/>
      <c r="CA575" s="39"/>
      <c r="CB575" s="39"/>
      <c r="CC575" s="39"/>
      <c r="CD575" s="39"/>
      <c r="CE575" s="39"/>
      <c r="CF575" s="39"/>
      <c r="CG575" s="39"/>
    </row>
    <row r="576" spans="1:85" s="18" customFormat="1" outlineLevel="1">
      <c r="A576" s="10"/>
      <c r="B576" s="21"/>
      <c r="C576" s="26"/>
      <c r="D576" s="21"/>
      <c r="E576" s="21"/>
      <c r="F576" s="10"/>
      <c r="G576" s="47" t="s">
        <v>2862</v>
      </c>
      <c r="H576" s="21"/>
      <c r="I576" s="21"/>
      <c r="J576" s="21"/>
      <c r="K576" s="21"/>
      <c r="L576" s="10"/>
      <c r="M576" s="10"/>
      <c r="N576" s="21"/>
      <c r="O576" s="21"/>
      <c r="P576" s="21"/>
      <c r="Q576" s="21"/>
      <c r="R576" s="21"/>
      <c r="S576" s="10"/>
      <c r="T576" s="21"/>
      <c r="U576" s="21"/>
      <c r="V576" s="21"/>
      <c r="W576" s="21"/>
      <c r="X576" s="10"/>
      <c r="Y576" s="28"/>
      <c r="Z576" s="10"/>
      <c r="AA576" s="28"/>
      <c r="AB576" s="28"/>
      <c r="AC576" s="28">
        <f>SUBTOTAL(9,AC566:AC575)</f>
        <v>579.2250965214339</v>
      </c>
      <c r="AD576" s="10"/>
      <c r="AE576" s="50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BX576" s="39"/>
      <c r="BY576" s="39"/>
      <c r="BZ576" s="39"/>
      <c r="CA576" s="39"/>
      <c r="CB576" s="39"/>
      <c r="CC576" s="39"/>
      <c r="CD576" s="39"/>
      <c r="CE576" s="39"/>
      <c r="CF576" s="39"/>
      <c r="CG576" s="39"/>
    </row>
    <row r="577" spans="1:85" s="18" customFormat="1" outlineLevel="2">
      <c r="A577" s="10">
        <v>2016</v>
      </c>
      <c r="B577" s="21" t="s">
        <v>1627</v>
      </c>
      <c r="C577" s="26" t="s">
        <v>1628</v>
      </c>
      <c r="D577" s="21" t="s">
        <v>1417</v>
      </c>
      <c r="E577" s="21" t="s">
        <v>2286</v>
      </c>
      <c r="F577" s="10">
        <v>4</v>
      </c>
      <c r="G577" s="21" t="s">
        <v>1629</v>
      </c>
      <c r="H577" s="21" t="s">
        <v>1630</v>
      </c>
      <c r="I577" s="21" t="s">
        <v>24</v>
      </c>
      <c r="J577" s="21" t="s">
        <v>25</v>
      </c>
      <c r="K577" s="21" t="s">
        <v>1631</v>
      </c>
      <c r="L577" s="10">
        <v>30</v>
      </c>
      <c r="M577" s="10">
        <v>29</v>
      </c>
      <c r="N577" s="21" t="s">
        <v>1632</v>
      </c>
      <c r="O577" s="21" t="s">
        <v>1147</v>
      </c>
      <c r="P577" s="21" t="s">
        <v>29</v>
      </c>
      <c r="Q577" s="21" t="s">
        <v>1633</v>
      </c>
      <c r="R577" s="21" t="s">
        <v>1634</v>
      </c>
      <c r="S577" s="10">
        <v>1</v>
      </c>
      <c r="T577" s="10">
        <v>64</v>
      </c>
      <c r="U577" s="10">
        <v>64</v>
      </c>
      <c r="V577" s="21" t="s">
        <v>32</v>
      </c>
      <c r="W577" s="21" t="s">
        <v>32</v>
      </c>
      <c r="X577" s="10"/>
      <c r="Y577" s="28">
        <f>IF(M577&lt;25,1,1+(M577-25)/M577)</f>
        <v>1.1379310344827587</v>
      </c>
      <c r="Z577" s="10">
        <v>1</v>
      </c>
      <c r="AA577" s="28">
        <f>U577*Y577*Z577</f>
        <v>72.827586206896555</v>
      </c>
      <c r="AB577" s="28"/>
      <c r="AC577" s="28">
        <f>AA577+AB577</f>
        <v>72.827586206896555</v>
      </c>
      <c r="AD577" s="10"/>
      <c r="AE577" s="50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BX577" s="39"/>
      <c r="BY577" s="39"/>
      <c r="BZ577" s="39"/>
      <c r="CA577" s="39"/>
      <c r="CB577" s="39"/>
      <c r="CC577" s="39"/>
      <c r="CD577" s="39"/>
      <c r="CE577" s="39"/>
      <c r="CF577" s="39"/>
      <c r="CG577" s="39"/>
    </row>
    <row r="578" spans="1:85" s="18" customFormat="1" outlineLevel="1">
      <c r="A578" s="10"/>
      <c r="B578" s="21"/>
      <c r="C578" s="26"/>
      <c r="D578" s="21"/>
      <c r="E578" s="21"/>
      <c r="F578" s="10"/>
      <c r="G578" s="47" t="s">
        <v>2863</v>
      </c>
      <c r="H578" s="21"/>
      <c r="I578" s="21"/>
      <c r="J578" s="21"/>
      <c r="K578" s="21"/>
      <c r="L578" s="10"/>
      <c r="M578" s="10"/>
      <c r="N578" s="21"/>
      <c r="O578" s="21"/>
      <c r="P578" s="21"/>
      <c r="Q578" s="21"/>
      <c r="R578" s="21"/>
      <c r="S578" s="10"/>
      <c r="T578" s="10"/>
      <c r="U578" s="10"/>
      <c r="V578" s="21"/>
      <c r="W578" s="21"/>
      <c r="X578" s="10"/>
      <c r="Y578" s="28"/>
      <c r="Z578" s="10"/>
      <c r="AA578" s="28"/>
      <c r="AB578" s="28"/>
      <c r="AC578" s="28">
        <f>SUBTOTAL(9,AC577:AC577)</f>
        <v>72.827586206896555</v>
      </c>
      <c r="AD578" s="10"/>
      <c r="AE578" s="50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BX578" s="39"/>
      <c r="BY578" s="39"/>
      <c r="BZ578" s="39"/>
      <c r="CA578" s="39"/>
      <c r="CB578" s="39"/>
      <c r="CC578" s="39"/>
      <c r="CD578" s="39"/>
      <c r="CE578" s="39"/>
      <c r="CF578" s="39"/>
      <c r="CG578" s="39"/>
    </row>
    <row r="579" spans="1:85" s="18" customFormat="1" outlineLevel="2">
      <c r="A579" s="10">
        <v>2015</v>
      </c>
      <c r="B579" s="21" t="s">
        <v>1903</v>
      </c>
      <c r="C579" s="26" t="s">
        <v>1402</v>
      </c>
      <c r="D579" s="21" t="s">
        <v>1417</v>
      </c>
      <c r="E579" s="21" t="s">
        <v>2286</v>
      </c>
      <c r="F579" s="10">
        <v>3</v>
      </c>
      <c r="G579" s="21" t="s">
        <v>1019</v>
      </c>
      <c r="H579" s="21" t="s">
        <v>2517</v>
      </c>
      <c r="I579" s="21" t="s">
        <v>711</v>
      </c>
      <c r="J579" s="21" t="s">
        <v>121</v>
      </c>
      <c r="K579" s="21" t="s">
        <v>1696</v>
      </c>
      <c r="L579" s="10">
        <v>366</v>
      </c>
      <c r="M579" s="10">
        <v>60</v>
      </c>
      <c r="N579" s="21" t="s">
        <v>1572</v>
      </c>
      <c r="O579" s="21" t="s">
        <v>93</v>
      </c>
      <c r="P579" s="21" t="s">
        <v>29</v>
      </c>
      <c r="Q579" s="21" t="s">
        <v>2071</v>
      </c>
      <c r="R579" s="21" t="s">
        <v>2072</v>
      </c>
      <c r="S579" s="10">
        <v>1</v>
      </c>
      <c r="T579" s="10">
        <v>48</v>
      </c>
      <c r="U579" s="10">
        <v>48</v>
      </c>
      <c r="V579" s="21" t="s">
        <v>32</v>
      </c>
      <c r="W579" s="21" t="s">
        <v>32</v>
      </c>
      <c r="X579" s="10"/>
      <c r="Y579" s="28">
        <f>IF(M579&lt;25,1,1+(M579-25)/M579)</f>
        <v>1.5833333333333335</v>
      </c>
      <c r="Z579" s="10">
        <v>1</v>
      </c>
      <c r="AA579" s="28">
        <f>U579*Y579*Z579</f>
        <v>76</v>
      </c>
      <c r="AB579" s="28"/>
      <c r="AC579" s="28">
        <f>AA579+AB579</f>
        <v>76</v>
      </c>
      <c r="AD579" s="10"/>
      <c r="AE579" s="50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BX579" s="39"/>
      <c r="BY579" s="39"/>
      <c r="BZ579" s="39"/>
      <c r="CA579" s="39"/>
      <c r="CB579" s="39"/>
      <c r="CC579" s="39"/>
      <c r="CD579" s="39"/>
      <c r="CE579" s="39"/>
      <c r="CF579" s="39"/>
      <c r="CG579" s="39"/>
    </row>
    <row r="580" spans="1:85" s="18" customFormat="1" outlineLevel="2">
      <c r="A580" s="10">
        <v>2015</v>
      </c>
      <c r="B580" s="21" t="s">
        <v>1015</v>
      </c>
      <c r="C580" s="26" t="s">
        <v>1016</v>
      </c>
      <c r="D580" s="21" t="s">
        <v>1383</v>
      </c>
      <c r="E580" s="19" t="s">
        <v>2295</v>
      </c>
      <c r="F580" s="10">
        <v>3</v>
      </c>
      <c r="G580" s="21" t="s">
        <v>1019</v>
      </c>
      <c r="H580" s="21" t="s">
        <v>1020</v>
      </c>
      <c r="I580" s="21" t="s">
        <v>42</v>
      </c>
      <c r="J580" s="21" t="s">
        <v>25</v>
      </c>
      <c r="K580" s="21" t="s">
        <v>46</v>
      </c>
      <c r="L580" s="10">
        <v>96</v>
      </c>
      <c r="M580" s="10">
        <v>35</v>
      </c>
      <c r="N580" s="21" t="s">
        <v>357</v>
      </c>
      <c r="O580" s="21" t="s">
        <v>493</v>
      </c>
      <c r="P580" s="21" t="s">
        <v>29</v>
      </c>
      <c r="Q580" s="21" t="s">
        <v>1021</v>
      </c>
      <c r="R580" s="21" t="s">
        <v>1022</v>
      </c>
      <c r="S580" s="10">
        <v>1</v>
      </c>
      <c r="T580" s="10">
        <v>48</v>
      </c>
      <c r="U580" s="10">
        <v>32</v>
      </c>
      <c r="V580" s="21" t="s">
        <v>32</v>
      </c>
      <c r="W580" s="10">
        <v>16</v>
      </c>
      <c r="X580" s="27">
        <v>1</v>
      </c>
      <c r="Y580" s="28">
        <f>IF(M580&lt;25,1,1+(M580-25)/M580)</f>
        <v>1.2857142857142856</v>
      </c>
      <c r="Z580" s="10">
        <v>1</v>
      </c>
      <c r="AA580" s="28">
        <f>U580*Y580*Z580</f>
        <v>41.142857142857139</v>
      </c>
      <c r="AB580" s="28">
        <f>X580*W580*Y580</f>
        <v>20.571428571428569</v>
      </c>
      <c r="AC580" s="28">
        <f>AA580+AB580</f>
        <v>61.714285714285708</v>
      </c>
      <c r="AD580" s="10"/>
      <c r="AE580" s="50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BX580" s="39"/>
      <c r="BY580" s="39"/>
      <c r="BZ580" s="39"/>
      <c r="CA580" s="39"/>
      <c r="CB580" s="39"/>
      <c r="CC580" s="39"/>
      <c r="CD580" s="39"/>
      <c r="CE580" s="39"/>
      <c r="CF580" s="39"/>
      <c r="CG580" s="39"/>
    </row>
    <row r="581" spans="1:85" s="18" customFormat="1" outlineLevel="2">
      <c r="A581" s="21"/>
      <c r="B581" s="21"/>
      <c r="C581" s="21" t="s">
        <v>1647</v>
      </c>
      <c r="D581" s="21" t="s">
        <v>1384</v>
      </c>
      <c r="E581" s="21" t="s">
        <v>2592</v>
      </c>
      <c r="F581" s="21"/>
      <c r="G581" s="21" t="s">
        <v>1019</v>
      </c>
      <c r="H581" s="21" t="s">
        <v>2589</v>
      </c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>
        <v>16</v>
      </c>
      <c r="AD581" s="21" t="s">
        <v>2588</v>
      </c>
      <c r="AE581" s="50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BX581" s="39"/>
      <c r="BY581" s="39"/>
      <c r="BZ581" s="39"/>
      <c r="CA581" s="39"/>
      <c r="CB581" s="39"/>
      <c r="CC581" s="39"/>
      <c r="CD581" s="39"/>
      <c r="CE581" s="39"/>
      <c r="CF581" s="39"/>
      <c r="CG581" s="39"/>
    </row>
    <row r="582" spans="1:85" s="18" customFormat="1" outlineLevel="2">
      <c r="A582" s="21"/>
      <c r="B582" s="21"/>
      <c r="C582" s="21" t="s">
        <v>2674</v>
      </c>
      <c r="D582" s="21" t="s">
        <v>2594</v>
      </c>
      <c r="E582" s="21" t="s">
        <v>2595</v>
      </c>
      <c r="F582" s="21"/>
      <c r="G582" s="21" t="s">
        <v>1019</v>
      </c>
      <c r="H582" s="21" t="s">
        <v>2677</v>
      </c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 t="s">
        <v>30</v>
      </c>
      <c r="AC582" s="21" t="s">
        <v>2602</v>
      </c>
      <c r="AD582" s="21" t="s">
        <v>2597</v>
      </c>
      <c r="AE582" s="50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BX582" s="39"/>
      <c r="BY582" s="39"/>
      <c r="BZ582" s="39"/>
      <c r="CA582" s="39"/>
      <c r="CB582" s="39"/>
      <c r="CC582" s="39"/>
      <c r="CD582" s="39"/>
      <c r="CE582" s="39"/>
      <c r="CF582" s="39"/>
      <c r="CG582" s="39"/>
    </row>
    <row r="583" spans="1:85" s="18" customFormat="1" outlineLevel="2">
      <c r="A583" s="10"/>
      <c r="B583" s="10"/>
      <c r="C583" s="25"/>
      <c r="D583" s="10"/>
      <c r="E583" s="27" t="s">
        <v>2329</v>
      </c>
      <c r="F583" s="10"/>
      <c r="G583" s="21" t="s">
        <v>1019</v>
      </c>
      <c r="H583" s="29" t="s">
        <v>1020</v>
      </c>
      <c r="I583" s="10"/>
      <c r="J583" s="10"/>
      <c r="K583" s="10"/>
      <c r="L583" s="10"/>
      <c r="M583" s="29">
        <v>3</v>
      </c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28"/>
      <c r="Z583" s="10"/>
      <c r="AA583" s="28"/>
      <c r="AB583" s="28"/>
      <c r="AC583" s="28">
        <f>M583*14</f>
        <v>42</v>
      </c>
      <c r="AD583" s="10"/>
      <c r="AE583" s="50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BX583" s="39"/>
      <c r="BY583" s="39"/>
      <c r="BZ583" s="39"/>
      <c r="CA583" s="39"/>
      <c r="CB583" s="39"/>
      <c r="CC583" s="39"/>
      <c r="CD583" s="39"/>
      <c r="CE583" s="39"/>
      <c r="CF583" s="39"/>
      <c r="CG583" s="39"/>
    </row>
    <row r="584" spans="1:85" s="18" customFormat="1" outlineLevel="1">
      <c r="A584" s="10"/>
      <c r="B584" s="10"/>
      <c r="C584" s="25"/>
      <c r="D584" s="10"/>
      <c r="E584" s="27"/>
      <c r="F584" s="10"/>
      <c r="G584" s="47" t="s">
        <v>2864</v>
      </c>
      <c r="H584" s="29"/>
      <c r="I584" s="10"/>
      <c r="J584" s="10"/>
      <c r="K584" s="10"/>
      <c r="L584" s="10"/>
      <c r="M584" s="29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28"/>
      <c r="Z584" s="10"/>
      <c r="AA584" s="28"/>
      <c r="AB584" s="28"/>
      <c r="AC584" s="28">
        <f>SUBTOTAL(9,AC579:AC583)</f>
        <v>195.71428571428572</v>
      </c>
      <c r="AD584" s="10"/>
      <c r="AE584" s="50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BX584" s="39"/>
      <c r="BY584" s="39"/>
      <c r="BZ584" s="39"/>
      <c r="CA584" s="39"/>
      <c r="CB584" s="39"/>
      <c r="CC584" s="39"/>
      <c r="CD584" s="39"/>
      <c r="CE584" s="39"/>
      <c r="CF584" s="39"/>
      <c r="CG584" s="39"/>
    </row>
    <row r="585" spans="1:85" s="18" customFormat="1" outlineLevel="2">
      <c r="A585" s="10">
        <v>2015</v>
      </c>
      <c r="B585" s="21" t="s">
        <v>1903</v>
      </c>
      <c r="C585" s="26" t="s">
        <v>1402</v>
      </c>
      <c r="D585" s="21" t="s">
        <v>1417</v>
      </c>
      <c r="E585" s="21" t="s">
        <v>2286</v>
      </c>
      <c r="F585" s="10">
        <v>3</v>
      </c>
      <c r="G585" s="21" t="s">
        <v>1028</v>
      </c>
      <c r="H585" s="21" t="s">
        <v>1029</v>
      </c>
      <c r="I585" s="21" t="s">
        <v>164</v>
      </c>
      <c r="J585" s="21" t="s">
        <v>25</v>
      </c>
      <c r="K585" s="21" t="s">
        <v>26</v>
      </c>
      <c r="L585" s="10">
        <v>245</v>
      </c>
      <c r="M585" s="10">
        <v>46</v>
      </c>
      <c r="N585" s="21" t="s">
        <v>1572</v>
      </c>
      <c r="O585" s="21" t="s">
        <v>1026</v>
      </c>
      <c r="P585" s="21" t="s">
        <v>29</v>
      </c>
      <c r="Q585" s="21" t="s">
        <v>1904</v>
      </c>
      <c r="R585" s="21" t="s">
        <v>1905</v>
      </c>
      <c r="S585" s="10">
        <v>1</v>
      </c>
      <c r="T585" s="10">
        <v>48</v>
      </c>
      <c r="U585" s="10">
        <v>48</v>
      </c>
      <c r="V585" s="21" t="s">
        <v>32</v>
      </c>
      <c r="W585" s="21" t="s">
        <v>32</v>
      </c>
      <c r="X585" s="10"/>
      <c r="Y585" s="28">
        <f>IF(M585&lt;25,1,1+(M585-25)/M585)</f>
        <v>1.4565217391304348</v>
      </c>
      <c r="Z585" s="10">
        <v>1</v>
      </c>
      <c r="AA585" s="28">
        <f>U585*Y585*Z585</f>
        <v>69.913043478260875</v>
      </c>
      <c r="AB585" s="28"/>
      <c r="AC585" s="28">
        <f>AA585+AB585</f>
        <v>69.913043478260875</v>
      </c>
      <c r="AD585" s="10"/>
      <c r="AE585" s="50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BX585" s="39"/>
      <c r="BY585" s="39"/>
      <c r="BZ585" s="39"/>
      <c r="CA585" s="39"/>
      <c r="CB585" s="39"/>
      <c r="CC585" s="39"/>
      <c r="CD585" s="39"/>
      <c r="CE585" s="39"/>
      <c r="CF585" s="39"/>
      <c r="CG585" s="39"/>
    </row>
    <row r="586" spans="1:85" s="18" customFormat="1" outlineLevel="2">
      <c r="A586" s="10">
        <v>2017</v>
      </c>
      <c r="B586" s="21" t="s">
        <v>1194</v>
      </c>
      <c r="C586" s="26" t="s">
        <v>1195</v>
      </c>
      <c r="D586" s="21" t="s">
        <v>1383</v>
      </c>
      <c r="E586" s="21" t="s">
        <v>2277</v>
      </c>
      <c r="F586" s="10">
        <v>1</v>
      </c>
      <c r="G586" s="21" t="s">
        <v>1028</v>
      </c>
      <c r="H586" s="21" t="s">
        <v>1029</v>
      </c>
      <c r="I586" s="21" t="s">
        <v>164</v>
      </c>
      <c r="J586" s="21" t="s">
        <v>25</v>
      </c>
      <c r="K586" s="21" t="s">
        <v>26</v>
      </c>
      <c r="L586" s="10">
        <v>600</v>
      </c>
      <c r="M586" s="10">
        <v>33</v>
      </c>
      <c r="N586" s="21" t="s">
        <v>713</v>
      </c>
      <c r="O586" s="21" t="s">
        <v>1196</v>
      </c>
      <c r="P586" s="21" t="s">
        <v>29</v>
      </c>
      <c r="Q586" s="21" t="s">
        <v>385</v>
      </c>
      <c r="R586" s="21" t="s">
        <v>1197</v>
      </c>
      <c r="S586" s="10">
        <v>1</v>
      </c>
      <c r="T586" s="10">
        <v>16</v>
      </c>
      <c r="U586" s="10">
        <v>16</v>
      </c>
      <c r="V586" s="21" t="s">
        <v>32</v>
      </c>
      <c r="W586" s="21" t="s">
        <v>32</v>
      </c>
      <c r="X586" s="10"/>
      <c r="Y586" s="28">
        <f>IF(M586&lt;25,1,1+(M586-25)/M586)</f>
        <v>1.2424242424242424</v>
      </c>
      <c r="Z586" s="10">
        <v>1</v>
      </c>
      <c r="AA586" s="28">
        <f>U586*Y586*Z586</f>
        <v>19.878787878787879</v>
      </c>
      <c r="AB586" s="28"/>
      <c r="AC586" s="28">
        <f>AA586+AB586</f>
        <v>19.878787878787879</v>
      </c>
      <c r="AD586" s="10"/>
      <c r="AE586" s="50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BX586" s="39"/>
      <c r="BY586" s="39"/>
      <c r="BZ586" s="39"/>
      <c r="CA586" s="39"/>
      <c r="CB586" s="39"/>
      <c r="CC586" s="39"/>
      <c r="CD586" s="39"/>
      <c r="CE586" s="39"/>
      <c r="CF586" s="39"/>
      <c r="CG586" s="39"/>
    </row>
    <row r="587" spans="1:85" s="18" customFormat="1" outlineLevel="2">
      <c r="A587" s="10">
        <v>2015</v>
      </c>
      <c r="B587" s="21" t="s">
        <v>1024</v>
      </c>
      <c r="C587" s="26" t="s">
        <v>1025</v>
      </c>
      <c r="D587" s="21" t="s">
        <v>1383</v>
      </c>
      <c r="E587" s="21" t="s">
        <v>2289</v>
      </c>
      <c r="F587" s="10">
        <v>3</v>
      </c>
      <c r="G587" s="21" t="s">
        <v>1028</v>
      </c>
      <c r="H587" s="21" t="s">
        <v>1029</v>
      </c>
      <c r="I587" s="21" t="s">
        <v>164</v>
      </c>
      <c r="J587" s="21" t="s">
        <v>25</v>
      </c>
      <c r="K587" s="21" t="s">
        <v>26</v>
      </c>
      <c r="L587" s="10">
        <v>51</v>
      </c>
      <c r="M587" s="10">
        <v>56</v>
      </c>
      <c r="N587" s="21" t="s">
        <v>75</v>
      </c>
      <c r="O587" s="21" t="s">
        <v>28</v>
      </c>
      <c r="P587" s="21" t="s">
        <v>29</v>
      </c>
      <c r="Q587" s="21" t="s">
        <v>261</v>
      </c>
      <c r="R587" s="21" t="s">
        <v>1030</v>
      </c>
      <c r="S587" s="10">
        <v>1</v>
      </c>
      <c r="T587" s="10">
        <v>48</v>
      </c>
      <c r="U587" s="10">
        <v>48</v>
      </c>
      <c r="V587" s="21" t="s">
        <v>32</v>
      </c>
      <c r="W587" s="21" t="s">
        <v>32</v>
      </c>
      <c r="X587" s="10"/>
      <c r="Y587" s="28">
        <f>IF(M587&lt;25,1,1+(M587-25)/M587)</f>
        <v>1.5535714285714286</v>
      </c>
      <c r="Z587" s="10">
        <v>1.2</v>
      </c>
      <c r="AA587" s="28">
        <f>U587*Y587*Z587</f>
        <v>89.48571428571428</v>
      </c>
      <c r="AB587" s="28"/>
      <c r="AC587" s="28">
        <f>AA587+AB587</f>
        <v>89.48571428571428</v>
      </c>
      <c r="AD587" s="10"/>
      <c r="AE587" s="50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BX587" s="39"/>
      <c r="BY587" s="39"/>
      <c r="BZ587" s="39"/>
      <c r="CA587" s="39"/>
      <c r="CB587" s="39"/>
      <c r="CC587" s="39"/>
      <c r="CD587" s="39"/>
      <c r="CE587" s="39"/>
      <c r="CF587" s="39"/>
      <c r="CG587" s="39"/>
    </row>
    <row r="588" spans="1:85" s="18" customFormat="1" outlineLevel="2">
      <c r="A588" s="21"/>
      <c r="B588" s="21"/>
      <c r="C588" s="21" t="s">
        <v>1647</v>
      </c>
      <c r="D588" s="21" t="s">
        <v>1384</v>
      </c>
      <c r="E588" s="21" t="s">
        <v>2592</v>
      </c>
      <c r="F588" s="21"/>
      <c r="G588" s="21" t="s">
        <v>1028</v>
      </c>
      <c r="H588" s="21" t="s">
        <v>2562</v>
      </c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>
        <v>16</v>
      </c>
      <c r="AD588" s="21" t="s">
        <v>2588</v>
      </c>
      <c r="AE588" s="50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BX588" s="39"/>
      <c r="BY588" s="39"/>
      <c r="BZ588" s="39"/>
      <c r="CA588" s="39"/>
      <c r="CB588" s="39"/>
      <c r="CC588" s="39"/>
      <c r="CD588" s="39"/>
      <c r="CE588" s="39"/>
      <c r="CF588" s="39"/>
      <c r="CG588" s="39"/>
    </row>
    <row r="589" spans="1:85" s="18" customFormat="1" outlineLevel="2">
      <c r="A589" s="21"/>
      <c r="B589" s="21"/>
      <c r="C589" s="21" t="s">
        <v>2674</v>
      </c>
      <c r="D589" s="21" t="s">
        <v>2594</v>
      </c>
      <c r="E589" s="21" t="s">
        <v>2595</v>
      </c>
      <c r="F589" s="21"/>
      <c r="G589" s="21" t="s">
        <v>1028</v>
      </c>
      <c r="H589" s="21" t="s">
        <v>2678</v>
      </c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 t="s">
        <v>30</v>
      </c>
      <c r="AC589" s="21" t="s">
        <v>2602</v>
      </c>
      <c r="AD589" s="21" t="s">
        <v>2597</v>
      </c>
      <c r="AE589" s="50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BX589" s="39"/>
      <c r="BY589" s="39"/>
      <c r="BZ589" s="39"/>
      <c r="CA589" s="39"/>
      <c r="CB589" s="39"/>
      <c r="CC589" s="39"/>
      <c r="CD589" s="39"/>
      <c r="CE589" s="39"/>
      <c r="CF589" s="39"/>
      <c r="CG589" s="39"/>
    </row>
    <row r="590" spans="1:85" s="18" customFormat="1" outlineLevel="2">
      <c r="A590" s="10"/>
      <c r="B590" s="10"/>
      <c r="C590" s="25"/>
      <c r="D590" s="10"/>
      <c r="E590" s="27" t="s">
        <v>2329</v>
      </c>
      <c r="F590" s="10"/>
      <c r="G590" s="21" t="s">
        <v>1028</v>
      </c>
      <c r="H590" s="29" t="s">
        <v>1029</v>
      </c>
      <c r="I590" s="10"/>
      <c r="J590" s="10"/>
      <c r="K590" s="10"/>
      <c r="L590" s="10"/>
      <c r="M590" s="29">
        <v>7</v>
      </c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28"/>
      <c r="Z590" s="10"/>
      <c r="AA590" s="28"/>
      <c r="AB590" s="28"/>
      <c r="AC590" s="28">
        <f>M590*14</f>
        <v>98</v>
      </c>
      <c r="AD590" s="10"/>
      <c r="AE590" s="50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9"/>
      <c r="BQ590" s="39"/>
      <c r="BR590" s="39"/>
      <c r="BS590" s="39"/>
      <c r="BT590" s="39"/>
      <c r="BU590" s="39"/>
      <c r="BV590" s="39"/>
      <c r="BW590" s="39"/>
      <c r="BX590" s="39"/>
      <c r="BY590" s="39"/>
      <c r="BZ590" s="39"/>
      <c r="CA590" s="39"/>
      <c r="CB590" s="39"/>
      <c r="CC590" s="39"/>
      <c r="CD590" s="39"/>
      <c r="CE590" s="39"/>
      <c r="CF590" s="39"/>
      <c r="CG590" s="39"/>
    </row>
    <row r="591" spans="1:85" s="18" customFormat="1" outlineLevel="1">
      <c r="A591" s="10"/>
      <c r="B591" s="10"/>
      <c r="C591" s="25"/>
      <c r="D591" s="10"/>
      <c r="E591" s="27"/>
      <c r="F591" s="10"/>
      <c r="G591" s="47" t="s">
        <v>2865</v>
      </c>
      <c r="H591" s="29"/>
      <c r="I591" s="10"/>
      <c r="J591" s="10"/>
      <c r="K591" s="10"/>
      <c r="L591" s="10"/>
      <c r="M591" s="29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28"/>
      <c r="Z591" s="10"/>
      <c r="AA591" s="28"/>
      <c r="AB591" s="28"/>
      <c r="AC591" s="28">
        <f>SUBTOTAL(9,AC585:AC590)</f>
        <v>293.27754564276302</v>
      </c>
      <c r="AD591" s="10"/>
      <c r="AE591" s="50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BX591" s="39"/>
      <c r="BY591" s="39"/>
      <c r="BZ591" s="39"/>
      <c r="CA591" s="39"/>
      <c r="CB591" s="39"/>
      <c r="CC591" s="39"/>
      <c r="CD591" s="39"/>
      <c r="CE591" s="39"/>
      <c r="CF591" s="39"/>
      <c r="CG591" s="39"/>
    </row>
    <row r="592" spans="1:85" s="18" customFormat="1" outlineLevel="2">
      <c r="A592" s="10"/>
      <c r="B592" s="10"/>
      <c r="C592" s="25"/>
      <c r="D592" s="10"/>
      <c r="E592" s="27" t="s">
        <v>2329</v>
      </c>
      <c r="F592" s="10"/>
      <c r="G592" s="21" t="s">
        <v>1326</v>
      </c>
      <c r="H592" s="29" t="s">
        <v>2323</v>
      </c>
      <c r="I592" s="10"/>
      <c r="J592" s="10"/>
      <c r="K592" s="10"/>
      <c r="L592" s="10"/>
      <c r="M592" s="29">
        <v>2</v>
      </c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28"/>
      <c r="Z592" s="10"/>
      <c r="AA592" s="28"/>
      <c r="AB592" s="28"/>
      <c r="AC592" s="28">
        <f>M592*14</f>
        <v>28</v>
      </c>
      <c r="AD592" s="10"/>
      <c r="AE592" s="50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BX592" s="39"/>
      <c r="BY592" s="39"/>
      <c r="BZ592" s="39"/>
      <c r="CA592" s="39"/>
      <c r="CB592" s="39"/>
      <c r="CC592" s="39"/>
      <c r="CD592" s="39"/>
      <c r="CE592" s="39"/>
      <c r="CF592" s="39"/>
      <c r="CG592" s="39"/>
    </row>
    <row r="593" spans="1:85" s="18" customFormat="1" outlineLevel="2">
      <c r="A593" s="10">
        <v>2015</v>
      </c>
      <c r="B593" s="21" t="s">
        <v>1323</v>
      </c>
      <c r="C593" s="26" t="s">
        <v>1324</v>
      </c>
      <c r="D593" s="21" t="s">
        <v>1383</v>
      </c>
      <c r="E593" s="21" t="s">
        <v>2286</v>
      </c>
      <c r="F593" s="10">
        <v>3</v>
      </c>
      <c r="G593" s="21" t="s">
        <v>1326</v>
      </c>
      <c r="H593" s="21" t="s">
        <v>1327</v>
      </c>
      <c r="I593" s="21" t="s">
        <v>42</v>
      </c>
      <c r="J593" s="21" t="s">
        <v>25</v>
      </c>
      <c r="K593" s="21" t="s">
        <v>46</v>
      </c>
      <c r="L593" s="10">
        <v>29</v>
      </c>
      <c r="M593" s="10">
        <v>41</v>
      </c>
      <c r="N593" s="21" t="s">
        <v>199</v>
      </c>
      <c r="O593" s="21" t="s">
        <v>366</v>
      </c>
      <c r="P593" s="21" t="s">
        <v>29</v>
      </c>
      <c r="Q593" s="21" t="s">
        <v>239</v>
      </c>
      <c r="R593" s="21" t="s">
        <v>1328</v>
      </c>
      <c r="S593" s="10">
        <v>1</v>
      </c>
      <c r="T593" s="10">
        <v>48</v>
      </c>
      <c r="U593" s="10">
        <v>48</v>
      </c>
      <c r="V593" s="21" t="s">
        <v>32</v>
      </c>
      <c r="W593" s="21" t="s">
        <v>32</v>
      </c>
      <c r="X593" s="10"/>
      <c r="Y593" s="28">
        <f>IF(M593&lt;25,1,1+(M593-25)/M593)</f>
        <v>1.3902439024390243</v>
      </c>
      <c r="Z593" s="10">
        <v>1</v>
      </c>
      <c r="AA593" s="28">
        <f>U593*Y593*Z593</f>
        <v>66.731707317073159</v>
      </c>
      <c r="AB593" s="28"/>
      <c r="AC593" s="28">
        <f>AA593+AB593</f>
        <v>66.731707317073159</v>
      </c>
      <c r="AD593" s="10"/>
      <c r="AE593" s="50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BX593" s="39"/>
      <c r="BY593" s="39"/>
      <c r="BZ593" s="39"/>
      <c r="CA593" s="39"/>
      <c r="CB593" s="39"/>
      <c r="CC593" s="39"/>
      <c r="CD593" s="39"/>
      <c r="CE593" s="39"/>
      <c r="CF593" s="39"/>
      <c r="CG593" s="39"/>
    </row>
    <row r="594" spans="1:85" s="18" customFormat="1" outlineLevel="2">
      <c r="A594" s="10">
        <v>2016</v>
      </c>
      <c r="B594" s="21" t="s">
        <v>1717</v>
      </c>
      <c r="C594" s="26" t="s">
        <v>1718</v>
      </c>
      <c r="D594" s="21" t="s">
        <v>1417</v>
      </c>
      <c r="E594" s="21" t="s">
        <v>2293</v>
      </c>
      <c r="F594" s="10">
        <v>3</v>
      </c>
      <c r="G594" s="21" t="s">
        <v>1326</v>
      </c>
      <c r="H594" s="21" t="s">
        <v>2496</v>
      </c>
      <c r="I594" s="21" t="s">
        <v>1719</v>
      </c>
      <c r="J594" s="21" t="s">
        <v>121</v>
      </c>
      <c r="K594" s="21" t="s">
        <v>1049</v>
      </c>
      <c r="L594" s="10">
        <v>100</v>
      </c>
      <c r="M594" s="10">
        <v>32</v>
      </c>
      <c r="N594" s="21" t="s">
        <v>30</v>
      </c>
      <c r="O594" s="21" t="s">
        <v>30</v>
      </c>
      <c r="P594" s="21" t="s">
        <v>29</v>
      </c>
      <c r="Q594" s="21" t="s">
        <v>30</v>
      </c>
      <c r="R594" s="21" t="s">
        <v>1720</v>
      </c>
      <c r="S594" s="10">
        <v>1</v>
      </c>
      <c r="T594" s="10">
        <v>48</v>
      </c>
      <c r="U594" s="10">
        <v>20</v>
      </c>
      <c r="V594" s="10">
        <v>28</v>
      </c>
      <c r="W594" s="21" t="s">
        <v>30</v>
      </c>
      <c r="X594" s="10">
        <v>1</v>
      </c>
      <c r="Y594" s="28">
        <f>IF(M594&lt;25,1,1+(M594-25)/M594)</f>
        <v>1.21875</v>
      </c>
      <c r="Z594" s="10">
        <v>1</v>
      </c>
      <c r="AA594" s="28">
        <f>U594*Y594*Z594</f>
        <v>24.375</v>
      </c>
      <c r="AB594" s="28">
        <f>X594*V594*Y594</f>
        <v>34.125</v>
      </c>
      <c r="AC594" s="28">
        <f>AA594+AB594</f>
        <v>58.5</v>
      </c>
      <c r="AD594" s="10"/>
      <c r="AE594" s="50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BX594" s="39"/>
      <c r="BY594" s="39"/>
      <c r="BZ594" s="39"/>
      <c r="CA594" s="39"/>
      <c r="CB594" s="39"/>
      <c r="CC594" s="39"/>
      <c r="CD594" s="39"/>
      <c r="CE594" s="39"/>
      <c r="CF594" s="39"/>
      <c r="CG594" s="39"/>
    </row>
    <row r="595" spans="1:85" s="18" customFormat="1" outlineLevel="2">
      <c r="A595" s="21"/>
      <c r="B595" s="21"/>
      <c r="C595" s="21" t="s">
        <v>2731</v>
      </c>
      <c r="D595" s="21" t="s">
        <v>2594</v>
      </c>
      <c r="E595" s="21" t="s">
        <v>2595</v>
      </c>
      <c r="F595" s="21"/>
      <c r="G595" s="21" t="s">
        <v>1326</v>
      </c>
      <c r="H595" s="21" t="s">
        <v>2733</v>
      </c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 t="s">
        <v>30</v>
      </c>
      <c r="AC595" s="21" t="s">
        <v>2732</v>
      </c>
      <c r="AD595" s="21" t="s">
        <v>2597</v>
      </c>
      <c r="AE595" s="50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BX595" s="39"/>
      <c r="BY595" s="39"/>
      <c r="BZ595" s="39"/>
      <c r="CA595" s="39"/>
      <c r="CB595" s="39"/>
      <c r="CC595" s="39"/>
      <c r="CD595" s="39"/>
      <c r="CE595" s="39"/>
      <c r="CF595" s="39"/>
      <c r="CG595" s="39"/>
    </row>
    <row r="596" spans="1:85" s="18" customFormat="1" outlineLevel="1">
      <c r="A596" s="21"/>
      <c r="B596" s="21"/>
      <c r="C596" s="21"/>
      <c r="D596" s="21"/>
      <c r="E596" s="21"/>
      <c r="F596" s="21"/>
      <c r="G596" s="47" t="s">
        <v>2866</v>
      </c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>
        <f>SUBTOTAL(9,AC592:AC595)</f>
        <v>153.23170731707316</v>
      </c>
      <c r="AD596" s="21"/>
      <c r="AE596" s="50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BX596" s="39"/>
      <c r="BY596" s="39"/>
      <c r="BZ596" s="39"/>
      <c r="CA596" s="39"/>
      <c r="CB596" s="39"/>
      <c r="CC596" s="39"/>
      <c r="CD596" s="39"/>
      <c r="CE596" s="39"/>
      <c r="CF596" s="39"/>
      <c r="CG596" s="39"/>
    </row>
    <row r="597" spans="1:85" s="18" customFormat="1" outlineLevel="2">
      <c r="A597" s="10">
        <v>2014</v>
      </c>
      <c r="B597" s="21" t="s">
        <v>1560</v>
      </c>
      <c r="C597" s="26" t="s">
        <v>1561</v>
      </c>
      <c r="D597" s="21" t="s">
        <v>1417</v>
      </c>
      <c r="E597" s="19" t="s">
        <v>2276</v>
      </c>
      <c r="F597" s="10">
        <v>2</v>
      </c>
      <c r="G597" s="21" t="s">
        <v>837</v>
      </c>
      <c r="H597" s="21" t="s">
        <v>838</v>
      </c>
      <c r="I597" s="21" t="s">
        <v>42</v>
      </c>
      <c r="J597" s="21" t="s">
        <v>25</v>
      </c>
      <c r="K597" s="21" t="s">
        <v>46</v>
      </c>
      <c r="L597" s="10">
        <v>25</v>
      </c>
      <c r="M597" s="10">
        <v>51</v>
      </c>
      <c r="N597" s="21" t="s">
        <v>1562</v>
      </c>
      <c r="O597" s="21" t="s">
        <v>916</v>
      </c>
      <c r="P597" s="21" t="s">
        <v>29</v>
      </c>
      <c r="Q597" s="21" t="s">
        <v>1358</v>
      </c>
      <c r="R597" s="21" t="s">
        <v>1959</v>
      </c>
      <c r="S597" s="10">
        <v>1</v>
      </c>
      <c r="T597" s="10">
        <v>32</v>
      </c>
      <c r="U597" s="10">
        <v>32</v>
      </c>
      <c r="V597" s="21" t="s">
        <v>32</v>
      </c>
      <c r="W597" s="21" t="s">
        <v>32</v>
      </c>
      <c r="X597" s="10"/>
      <c r="Y597" s="28">
        <f>IF(M597&lt;25,1,1+(M597-25)/M597)</f>
        <v>1.5098039215686274</v>
      </c>
      <c r="Z597" s="10">
        <v>1</v>
      </c>
      <c r="AA597" s="28">
        <f>U597*Y597*Z597</f>
        <v>48.313725490196077</v>
      </c>
      <c r="AB597" s="28"/>
      <c r="AC597" s="28">
        <f>AA597+AB597</f>
        <v>48.313725490196077</v>
      </c>
      <c r="AD597" s="10"/>
      <c r="AE597" s="50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BX597" s="39"/>
      <c r="BY597" s="39"/>
      <c r="BZ597" s="39"/>
      <c r="CA597" s="39"/>
      <c r="CB597" s="39"/>
      <c r="CC597" s="39"/>
      <c r="CD597" s="39"/>
      <c r="CE597" s="39"/>
      <c r="CF597" s="39"/>
      <c r="CG597" s="39"/>
    </row>
    <row r="598" spans="1:85" s="18" customFormat="1" outlineLevel="2">
      <c r="A598" s="10">
        <v>2015</v>
      </c>
      <c r="B598" s="21" t="s">
        <v>832</v>
      </c>
      <c r="C598" s="26" t="s">
        <v>833</v>
      </c>
      <c r="D598" s="21" t="s">
        <v>1383</v>
      </c>
      <c r="E598" s="21" t="s">
        <v>2289</v>
      </c>
      <c r="F598" s="10">
        <v>3</v>
      </c>
      <c r="G598" s="21" t="s">
        <v>837</v>
      </c>
      <c r="H598" s="21" t="s">
        <v>838</v>
      </c>
      <c r="I598" s="21" t="s">
        <v>42</v>
      </c>
      <c r="J598" s="21" t="s">
        <v>25</v>
      </c>
      <c r="K598" s="21" t="s">
        <v>46</v>
      </c>
      <c r="L598" s="10">
        <v>27</v>
      </c>
      <c r="M598" s="10">
        <v>40</v>
      </c>
      <c r="N598" s="21" t="s">
        <v>560</v>
      </c>
      <c r="O598" s="21" t="s">
        <v>839</v>
      </c>
      <c r="P598" s="21" t="s">
        <v>29</v>
      </c>
      <c r="Q598" s="21" t="s">
        <v>234</v>
      </c>
      <c r="R598" s="21" t="s">
        <v>840</v>
      </c>
      <c r="S598" s="10">
        <v>1</v>
      </c>
      <c r="T598" s="10">
        <v>48</v>
      </c>
      <c r="U598" s="10">
        <v>48</v>
      </c>
      <c r="V598" s="21" t="s">
        <v>32</v>
      </c>
      <c r="W598" s="21" t="s">
        <v>32</v>
      </c>
      <c r="X598" s="10"/>
      <c r="Y598" s="28">
        <f>IF(M598&lt;25,1,1+(M598-25)/M598)</f>
        <v>1.375</v>
      </c>
      <c r="Z598" s="10">
        <v>1.2</v>
      </c>
      <c r="AA598" s="28">
        <f>U598*Y598*Z598</f>
        <v>79.2</v>
      </c>
      <c r="AB598" s="28"/>
      <c r="AC598" s="28">
        <f>AA598+AB598</f>
        <v>79.2</v>
      </c>
      <c r="AD598" s="10"/>
      <c r="AE598" s="50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BX598" s="39"/>
      <c r="BY598" s="39"/>
      <c r="BZ598" s="39"/>
      <c r="CA598" s="39"/>
      <c r="CB598" s="39"/>
      <c r="CC598" s="39"/>
      <c r="CD598" s="39"/>
      <c r="CE598" s="39"/>
      <c r="CF598" s="39"/>
      <c r="CG598" s="39"/>
    </row>
    <row r="599" spans="1:85" s="18" customFormat="1" outlineLevel="2">
      <c r="A599" s="21"/>
      <c r="B599" s="21"/>
      <c r="C599" s="21" t="s">
        <v>2735</v>
      </c>
      <c r="D599" s="21" t="s">
        <v>2594</v>
      </c>
      <c r="E599" s="21" t="s">
        <v>2595</v>
      </c>
      <c r="F599" s="21"/>
      <c r="G599" s="21" t="s">
        <v>837</v>
      </c>
      <c r="H599" s="21" t="s">
        <v>2737</v>
      </c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 t="s">
        <v>30</v>
      </c>
      <c r="AC599" s="21" t="s">
        <v>2732</v>
      </c>
      <c r="AD599" s="21" t="s">
        <v>2597</v>
      </c>
      <c r="AE599" s="50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BX599" s="39"/>
      <c r="BY599" s="39"/>
      <c r="BZ599" s="39"/>
      <c r="CA599" s="39"/>
      <c r="CB599" s="39"/>
      <c r="CC599" s="39"/>
      <c r="CD599" s="39"/>
      <c r="CE599" s="39"/>
      <c r="CF599" s="39"/>
      <c r="CG599" s="39"/>
    </row>
    <row r="600" spans="1:85" s="18" customFormat="1" outlineLevel="2">
      <c r="A600" s="10"/>
      <c r="B600" s="10"/>
      <c r="C600" s="25"/>
      <c r="D600" s="10"/>
      <c r="E600" s="27" t="s">
        <v>2329</v>
      </c>
      <c r="F600" s="10"/>
      <c r="G600" s="21" t="s">
        <v>837</v>
      </c>
      <c r="H600" s="29" t="s">
        <v>838</v>
      </c>
      <c r="I600" s="10"/>
      <c r="J600" s="10"/>
      <c r="K600" s="10"/>
      <c r="L600" s="10"/>
      <c r="M600" s="29">
        <v>9</v>
      </c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28"/>
      <c r="Z600" s="10"/>
      <c r="AA600" s="28"/>
      <c r="AB600" s="28"/>
      <c r="AC600" s="28">
        <f>M600*14</f>
        <v>126</v>
      </c>
      <c r="AD600" s="10"/>
      <c r="AE600" s="50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BX600" s="39"/>
      <c r="BY600" s="39"/>
      <c r="BZ600" s="39"/>
      <c r="CA600" s="39"/>
      <c r="CB600" s="39"/>
      <c r="CC600" s="39"/>
      <c r="CD600" s="39"/>
      <c r="CE600" s="39"/>
      <c r="CF600" s="39"/>
      <c r="CG600" s="39"/>
    </row>
    <row r="601" spans="1:85" s="18" customFormat="1" ht="40.5" outlineLevel="2">
      <c r="A601" s="21"/>
      <c r="B601" s="21"/>
      <c r="C601" s="26" t="s">
        <v>2405</v>
      </c>
      <c r="D601" s="21"/>
      <c r="E601" s="21" t="s">
        <v>2394</v>
      </c>
      <c r="F601" s="21"/>
      <c r="G601" s="21" t="s">
        <v>837</v>
      </c>
      <c r="H601" s="21" t="s">
        <v>838</v>
      </c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8">
        <v>15</v>
      </c>
      <c r="AD601" s="10"/>
      <c r="AE601" s="50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BX601" s="39"/>
      <c r="BY601" s="39"/>
      <c r="BZ601" s="39"/>
      <c r="CA601" s="39"/>
      <c r="CB601" s="39"/>
      <c r="CC601" s="39"/>
      <c r="CD601" s="39"/>
      <c r="CE601" s="39"/>
      <c r="CF601" s="39"/>
      <c r="CG601" s="39"/>
    </row>
    <row r="602" spans="1:85" s="18" customFormat="1" ht="27" outlineLevel="2">
      <c r="A602" s="21"/>
      <c r="B602" s="21"/>
      <c r="C602" s="26" t="s">
        <v>2416</v>
      </c>
      <c r="D602" s="21"/>
      <c r="E602" s="21" t="s">
        <v>2394</v>
      </c>
      <c r="F602" s="21"/>
      <c r="G602" s="21" t="s">
        <v>837</v>
      </c>
      <c r="H602" s="21" t="s">
        <v>838</v>
      </c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8">
        <v>15</v>
      </c>
      <c r="AD602" s="10"/>
      <c r="AE602" s="50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BX602" s="39"/>
      <c r="BY602" s="39"/>
      <c r="BZ602" s="39"/>
      <c r="CA602" s="39"/>
      <c r="CB602" s="39"/>
      <c r="CC602" s="39"/>
      <c r="CD602" s="39"/>
      <c r="CE602" s="39"/>
      <c r="CF602" s="39"/>
      <c r="CG602" s="39"/>
    </row>
    <row r="603" spans="1:85" s="18" customFormat="1" ht="40.5" outlineLevel="2">
      <c r="A603" s="21"/>
      <c r="B603" s="21"/>
      <c r="C603" s="26" t="s">
        <v>2338</v>
      </c>
      <c r="D603" s="21"/>
      <c r="E603" s="21" t="s">
        <v>2394</v>
      </c>
      <c r="F603" s="21"/>
      <c r="G603" s="21" t="s">
        <v>837</v>
      </c>
      <c r="H603" s="21" t="s">
        <v>838</v>
      </c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8">
        <v>15</v>
      </c>
      <c r="AD603" s="10"/>
      <c r="AE603" s="50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BX603" s="39"/>
      <c r="BY603" s="39"/>
      <c r="BZ603" s="39"/>
      <c r="CA603" s="39"/>
      <c r="CB603" s="39"/>
      <c r="CC603" s="39"/>
      <c r="CD603" s="39"/>
      <c r="CE603" s="39"/>
      <c r="CF603" s="39"/>
      <c r="CG603" s="39"/>
    </row>
    <row r="604" spans="1:85" s="18" customFormat="1" outlineLevel="1">
      <c r="A604" s="21"/>
      <c r="B604" s="21"/>
      <c r="C604" s="26"/>
      <c r="D604" s="21"/>
      <c r="E604" s="21"/>
      <c r="F604" s="21"/>
      <c r="G604" s="47" t="s">
        <v>2867</v>
      </c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8">
        <f>SUBTOTAL(9,AC597:AC603)</f>
        <v>298.51372549019607</v>
      </c>
      <c r="AD604" s="10"/>
      <c r="AE604" s="50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BX604" s="39"/>
      <c r="BY604" s="39"/>
      <c r="BZ604" s="39"/>
      <c r="CA604" s="39"/>
      <c r="CB604" s="39"/>
      <c r="CC604" s="39"/>
      <c r="CD604" s="39"/>
      <c r="CE604" s="39"/>
      <c r="CF604" s="39"/>
      <c r="CG604" s="39"/>
    </row>
    <row r="605" spans="1:85" s="18" customFormat="1" outlineLevel="2">
      <c r="A605" s="10">
        <v>2016</v>
      </c>
      <c r="B605" s="21" t="s">
        <v>926</v>
      </c>
      <c r="C605" s="26" t="s">
        <v>927</v>
      </c>
      <c r="D605" s="21" t="s">
        <v>1383</v>
      </c>
      <c r="E605" s="21" t="s">
        <v>2286</v>
      </c>
      <c r="F605" s="10">
        <v>4</v>
      </c>
      <c r="G605" s="21" t="s">
        <v>941</v>
      </c>
      <c r="H605" s="21" t="s">
        <v>942</v>
      </c>
      <c r="I605" s="21" t="s">
        <v>457</v>
      </c>
      <c r="J605" s="21" t="s">
        <v>53</v>
      </c>
      <c r="K605" s="21" t="s">
        <v>54</v>
      </c>
      <c r="L605" s="10">
        <v>70</v>
      </c>
      <c r="M605" s="10">
        <v>93</v>
      </c>
      <c r="N605" s="21" t="s">
        <v>150</v>
      </c>
      <c r="O605" s="21" t="s">
        <v>943</v>
      </c>
      <c r="P605" s="21" t="s">
        <v>29</v>
      </c>
      <c r="Q605" s="21" t="s">
        <v>167</v>
      </c>
      <c r="R605" s="21" t="s">
        <v>945</v>
      </c>
      <c r="S605" s="10">
        <v>1</v>
      </c>
      <c r="T605" s="10">
        <v>64</v>
      </c>
      <c r="U605" s="10">
        <v>64</v>
      </c>
      <c r="V605" s="21" t="s">
        <v>32</v>
      </c>
      <c r="W605" s="21" t="s">
        <v>32</v>
      </c>
      <c r="X605" s="10"/>
      <c r="Y605" s="28">
        <f>IF(M605&lt;25,1,1+(M605-25)/M605)</f>
        <v>1.7311827956989247</v>
      </c>
      <c r="Z605" s="10">
        <v>1</v>
      </c>
      <c r="AA605" s="28">
        <f>U605*Y605*Z605</f>
        <v>110.79569892473118</v>
      </c>
      <c r="AB605" s="28"/>
      <c r="AC605" s="28">
        <f>AA605+AB605</f>
        <v>110.79569892473118</v>
      </c>
      <c r="AD605" s="10"/>
      <c r="AE605" s="50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BX605" s="39"/>
      <c r="BY605" s="39"/>
      <c r="BZ605" s="39"/>
      <c r="CA605" s="39"/>
      <c r="CB605" s="39"/>
      <c r="CC605" s="39"/>
      <c r="CD605" s="39"/>
      <c r="CE605" s="39"/>
      <c r="CF605" s="39"/>
      <c r="CG605" s="39"/>
    </row>
    <row r="606" spans="1:85" s="18" customFormat="1" outlineLevel="2">
      <c r="A606" s="10">
        <v>2016</v>
      </c>
      <c r="B606" s="21" t="s">
        <v>926</v>
      </c>
      <c r="C606" s="26" t="s">
        <v>927</v>
      </c>
      <c r="D606" s="21" t="s">
        <v>1383</v>
      </c>
      <c r="E606" s="21" t="s">
        <v>2286</v>
      </c>
      <c r="F606" s="10">
        <v>4</v>
      </c>
      <c r="G606" s="21" t="s">
        <v>941</v>
      </c>
      <c r="H606" s="21" t="s">
        <v>942</v>
      </c>
      <c r="I606" s="21" t="s">
        <v>457</v>
      </c>
      <c r="J606" s="21" t="s">
        <v>53</v>
      </c>
      <c r="K606" s="21" t="s">
        <v>54</v>
      </c>
      <c r="L606" s="10">
        <v>70</v>
      </c>
      <c r="M606" s="10">
        <v>104</v>
      </c>
      <c r="N606" s="21" t="s">
        <v>619</v>
      </c>
      <c r="O606" s="21" t="s">
        <v>943</v>
      </c>
      <c r="P606" s="21" t="s">
        <v>29</v>
      </c>
      <c r="Q606" s="21" t="s">
        <v>466</v>
      </c>
      <c r="R606" s="21" t="s">
        <v>944</v>
      </c>
      <c r="S606" s="10">
        <v>1</v>
      </c>
      <c r="T606" s="10">
        <v>64</v>
      </c>
      <c r="U606" s="10">
        <v>64</v>
      </c>
      <c r="V606" s="21" t="s">
        <v>32</v>
      </c>
      <c r="W606" s="21" t="s">
        <v>32</v>
      </c>
      <c r="X606" s="10"/>
      <c r="Y606" s="28">
        <f>IF(M606&lt;25,1,1+(M606-25)/M606)</f>
        <v>1.7596153846153846</v>
      </c>
      <c r="Z606" s="10">
        <v>1</v>
      </c>
      <c r="AA606" s="28">
        <f>U606*Y606*Z606</f>
        <v>112.61538461538461</v>
      </c>
      <c r="AB606" s="28"/>
      <c r="AC606" s="28">
        <f>AA606+AB606</f>
        <v>112.61538461538461</v>
      </c>
      <c r="AD606" s="10"/>
      <c r="AE606" s="50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9"/>
      <c r="BQ606" s="39"/>
      <c r="BR606" s="39"/>
      <c r="BS606" s="39"/>
      <c r="BT606" s="39"/>
      <c r="BU606" s="39"/>
      <c r="BV606" s="39"/>
      <c r="BW606" s="39"/>
      <c r="BX606" s="39"/>
      <c r="BY606" s="39"/>
      <c r="BZ606" s="39"/>
      <c r="CA606" s="39"/>
      <c r="CB606" s="39"/>
      <c r="CC606" s="39"/>
      <c r="CD606" s="39"/>
      <c r="CE606" s="39"/>
      <c r="CF606" s="39"/>
      <c r="CG606" s="39"/>
    </row>
    <row r="607" spans="1:85" s="18" customFormat="1" outlineLevel="2">
      <c r="A607" s="10">
        <v>2015</v>
      </c>
      <c r="B607" s="21" t="s">
        <v>1072</v>
      </c>
      <c r="C607" s="26" t="s">
        <v>1073</v>
      </c>
      <c r="D607" s="21" t="s">
        <v>1417</v>
      </c>
      <c r="E607" s="21" t="s">
        <v>2286</v>
      </c>
      <c r="F607" s="10">
        <v>3</v>
      </c>
      <c r="G607" s="21" t="s">
        <v>941</v>
      </c>
      <c r="H607" s="21" t="s">
        <v>942</v>
      </c>
      <c r="I607" s="21" t="s">
        <v>457</v>
      </c>
      <c r="J607" s="21" t="s">
        <v>53</v>
      </c>
      <c r="K607" s="21" t="s">
        <v>54</v>
      </c>
      <c r="L607" s="10">
        <v>71</v>
      </c>
      <c r="M607" s="10">
        <v>73</v>
      </c>
      <c r="N607" s="21" t="s">
        <v>1992</v>
      </c>
      <c r="O607" s="21" t="s">
        <v>2074</v>
      </c>
      <c r="P607" s="21" t="s">
        <v>29</v>
      </c>
      <c r="Q607" s="21" t="s">
        <v>1547</v>
      </c>
      <c r="R607" s="21" t="s">
        <v>2155</v>
      </c>
      <c r="S607" s="10">
        <v>1</v>
      </c>
      <c r="T607" s="10">
        <v>48</v>
      </c>
      <c r="U607" s="10">
        <v>48</v>
      </c>
      <c r="V607" s="21" t="s">
        <v>32</v>
      </c>
      <c r="W607" s="21" t="s">
        <v>32</v>
      </c>
      <c r="X607" s="10"/>
      <c r="Y607" s="28">
        <f>IF(M607&lt;25,1,1+(M607-25)/M607)</f>
        <v>1.6575342465753424</v>
      </c>
      <c r="Z607" s="10">
        <v>1</v>
      </c>
      <c r="AA607" s="28">
        <f>U607*Y607*Z607</f>
        <v>79.561643835616437</v>
      </c>
      <c r="AB607" s="28"/>
      <c r="AC607" s="28">
        <f>AA607+AB607</f>
        <v>79.561643835616437</v>
      </c>
      <c r="AD607" s="10"/>
      <c r="AE607" s="50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BX607" s="39"/>
      <c r="BY607" s="39"/>
      <c r="BZ607" s="39"/>
      <c r="CA607" s="39"/>
      <c r="CB607" s="39"/>
      <c r="CC607" s="39"/>
      <c r="CD607" s="39"/>
      <c r="CE607" s="39"/>
      <c r="CF607" s="39"/>
      <c r="CG607" s="39"/>
    </row>
    <row r="608" spans="1:85" s="18" customFormat="1" outlineLevel="2">
      <c r="A608" s="10">
        <v>2015</v>
      </c>
      <c r="B608" s="21" t="s">
        <v>1072</v>
      </c>
      <c r="C608" s="26" t="s">
        <v>1073</v>
      </c>
      <c r="D608" s="21" t="s">
        <v>1417</v>
      </c>
      <c r="E608" s="21" t="s">
        <v>2286</v>
      </c>
      <c r="F608" s="10">
        <v>3</v>
      </c>
      <c r="G608" s="21" t="s">
        <v>941</v>
      </c>
      <c r="H608" s="21" t="s">
        <v>942</v>
      </c>
      <c r="I608" s="21" t="s">
        <v>457</v>
      </c>
      <c r="J608" s="21" t="s">
        <v>53</v>
      </c>
      <c r="K608" s="21" t="s">
        <v>54</v>
      </c>
      <c r="L608" s="10">
        <v>50</v>
      </c>
      <c r="M608" s="10">
        <v>71</v>
      </c>
      <c r="N608" s="21" t="s">
        <v>1543</v>
      </c>
      <c r="O608" s="21" t="s">
        <v>2074</v>
      </c>
      <c r="P608" s="21" t="s">
        <v>29</v>
      </c>
      <c r="Q608" s="21" t="s">
        <v>1547</v>
      </c>
      <c r="R608" s="21" t="s">
        <v>2132</v>
      </c>
      <c r="S608" s="10">
        <v>1</v>
      </c>
      <c r="T608" s="10">
        <v>48</v>
      </c>
      <c r="U608" s="10">
        <v>48</v>
      </c>
      <c r="V608" s="21" t="s">
        <v>32</v>
      </c>
      <c r="W608" s="21" t="s">
        <v>32</v>
      </c>
      <c r="X608" s="10"/>
      <c r="Y608" s="28">
        <f>IF(M608&lt;25,1,1+(M608-25)/M608)</f>
        <v>1.647887323943662</v>
      </c>
      <c r="Z608" s="10">
        <v>1</v>
      </c>
      <c r="AA608" s="28">
        <f>U608*Y608*Z608</f>
        <v>79.098591549295776</v>
      </c>
      <c r="AB608" s="28"/>
      <c r="AC608" s="28">
        <f>AA608+AB608</f>
        <v>79.098591549295776</v>
      </c>
      <c r="AD608" s="10"/>
      <c r="AE608" s="50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BX608" s="39"/>
      <c r="BY608" s="39"/>
      <c r="BZ608" s="39"/>
      <c r="CA608" s="39"/>
      <c r="CB608" s="39"/>
      <c r="CC608" s="39"/>
      <c r="CD608" s="39"/>
      <c r="CE608" s="39"/>
      <c r="CF608" s="39"/>
      <c r="CG608" s="39"/>
    </row>
    <row r="609" spans="1:85" s="18" customFormat="1" outlineLevel="2">
      <c r="A609" s="10">
        <v>2015</v>
      </c>
      <c r="B609" s="21" t="s">
        <v>1072</v>
      </c>
      <c r="C609" s="26" t="s">
        <v>1073</v>
      </c>
      <c r="D609" s="21" t="s">
        <v>1417</v>
      </c>
      <c r="E609" s="21" t="s">
        <v>2286</v>
      </c>
      <c r="F609" s="10">
        <v>3</v>
      </c>
      <c r="G609" s="21" t="s">
        <v>941</v>
      </c>
      <c r="H609" s="21" t="s">
        <v>942</v>
      </c>
      <c r="I609" s="21" t="s">
        <v>457</v>
      </c>
      <c r="J609" s="21" t="s">
        <v>53</v>
      </c>
      <c r="K609" s="21" t="s">
        <v>54</v>
      </c>
      <c r="L609" s="10">
        <v>50</v>
      </c>
      <c r="M609" s="10">
        <v>60</v>
      </c>
      <c r="N609" s="21" t="s">
        <v>1453</v>
      </c>
      <c r="O609" s="21" t="s">
        <v>2074</v>
      </c>
      <c r="P609" s="21" t="s">
        <v>29</v>
      </c>
      <c r="Q609" s="21" t="s">
        <v>1547</v>
      </c>
      <c r="R609" s="21" t="s">
        <v>2075</v>
      </c>
      <c r="S609" s="10">
        <v>1</v>
      </c>
      <c r="T609" s="10">
        <v>48</v>
      </c>
      <c r="U609" s="10">
        <v>48</v>
      </c>
      <c r="V609" s="21" t="s">
        <v>32</v>
      </c>
      <c r="W609" s="21" t="s">
        <v>32</v>
      </c>
      <c r="X609" s="10"/>
      <c r="Y609" s="28">
        <f>IF(M609&lt;25,1,1+(M609-25)/M609)</f>
        <v>1.5833333333333335</v>
      </c>
      <c r="Z609" s="10">
        <v>1</v>
      </c>
      <c r="AA609" s="28">
        <f>U609*Y609*Z609</f>
        <v>76</v>
      </c>
      <c r="AB609" s="28"/>
      <c r="AC609" s="28">
        <f>AA609+AB609</f>
        <v>76</v>
      </c>
      <c r="AD609" s="10"/>
      <c r="AE609" s="50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BX609" s="39"/>
      <c r="BY609" s="39"/>
      <c r="BZ609" s="39"/>
      <c r="CA609" s="39"/>
      <c r="CB609" s="39"/>
      <c r="CC609" s="39"/>
      <c r="CD609" s="39"/>
      <c r="CE609" s="39"/>
      <c r="CF609" s="39"/>
      <c r="CG609" s="39"/>
    </row>
    <row r="610" spans="1:85" s="18" customFormat="1" outlineLevel="2">
      <c r="A610" s="10"/>
      <c r="B610" s="10"/>
      <c r="C610" s="25"/>
      <c r="D610" s="10"/>
      <c r="E610" s="27" t="s">
        <v>2329</v>
      </c>
      <c r="F610" s="10"/>
      <c r="G610" s="21" t="s">
        <v>941</v>
      </c>
      <c r="H610" s="29" t="s">
        <v>942</v>
      </c>
      <c r="I610" s="10"/>
      <c r="J610" s="10"/>
      <c r="K610" s="10"/>
      <c r="L610" s="10"/>
      <c r="M610" s="29">
        <v>2</v>
      </c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28"/>
      <c r="Z610" s="10"/>
      <c r="AA610" s="28"/>
      <c r="AB610" s="28"/>
      <c r="AC610" s="28">
        <f>M610*14</f>
        <v>28</v>
      </c>
      <c r="AD610" s="10"/>
      <c r="AE610" s="50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BX610" s="39"/>
      <c r="BY610" s="39"/>
      <c r="BZ610" s="39"/>
      <c r="CA610" s="39"/>
      <c r="CB610" s="39"/>
      <c r="CC610" s="39"/>
      <c r="CD610" s="39"/>
      <c r="CE610" s="39"/>
      <c r="CF610" s="39"/>
      <c r="CG610" s="39"/>
    </row>
    <row r="611" spans="1:85" s="18" customFormat="1" outlineLevel="1">
      <c r="A611" s="10"/>
      <c r="B611" s="10"/>
      <c r="C611" s="25"/>
      <c r="D611" s="10"/>
      <c r="E611" s="27"/>
      <c r="F611" s="10"/>
      <c r="G611" s="47" t="s">
        <v>2868</v>
      </c>
      <c r="H611" s="29"/>
      <c r="I611" s="10"/>
      <c r="J611" s="10"/>
      <c r="K611" s="10"/>
      <c r="L611" s="10"/>
      <c r="M611" s="29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28"/>
      <c r="Z611" s="10"/>
      <c r="AA611" s="28"/>
      <c r="AB611" s="28"/>
      <c r="AC611" s="28">
        <f>SUBTOTAL(9,AC605:AC610)</f>
        <v>486.07131892502798</v>
      </c>
      <c r="AD611" s="10"/>
      <c r="AE611" s="50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BX611" s="39"/>
      <c r="BY611" s="39"/>
      <c r="BZ611" s="39"/>
      <c r="CA611" s="39"/>
      <c r="CB611" s="39"/>
      <c r="CC611" s="39"/>
      <c r="CD611" s="39"/>
      <c r="CE611" s="39"/>
      <c r="CF611" s="39"/>
      <c r="CG611" s="39"/>
    </row>
    <row r="612" spans="1:85" s="18" customFormat="1" outlineLevel="2">
      <c r="A612" s="10">
        <v>2016</v>
      </c>
      <c r="B612" s="21" t="s">
        <v>592</v>
      </c>
      <c r="C612" s="26" t="s">
        <v>593</v>
      </c>
      <c r="D612" s="21" t="s">
        <v>1383</v>
      </c>
      <c r="E612" s="21" t="s">
        <v>2286</v>
      </c>
      <c r="F612" s="10">
        <v>4</v>
      </c>
      <c r="G612" s="21" t="s">
        <v>621</v>
      </c>
      <c r="H612" s="21" t="s">
        <v>622</v>
      </c>
      <c r="I612" s="21" t="s">
        <v>42</v>
      </c>
      <c r="J612" s="21" t="s">
        <v>25</v>
      </c>
      <c r="K612" s="21" t="s">
        <v>81</v>
      </c>
      <c r="L612" s="10">
        <v>133</v>
      </c>
      <c r="M612" s="10">
        <v>95</v>
      </c>
      <c r="N612" s="21" t="s">
        <v>619</v>
      </c>
      <c r="O612" s="21" t="s">
        <v>597</v>
      </c>
      <c r="P612" s="21" t="s">
        <v>29</v>
      </c>
      <c r="Q612" s="21" t="s">
        <v>623</v>
      </c>
      <c r="R612" s="21" t="s">
        <v>624</v>
      </c>
      <c r="S612" s="10">
        <v>1</v>
      </c>
      <c r="T612" s="10">
        <v>64</v>
      </c>
      <c r="U612" s="10">
        <v>64</v>
      </c>
      <c r="V612" s="21" t="s">
        <v>32</v>
      </c>
      <c r="W612" s="21" t="s">
        <v>32</v>
      </c>
      <c r="X612" s="10"/>
      <c r="Y612" s="28">
        <f>IF(M612&lt;25,1,1+(M612-25)/M612)</f>
        <v>1.736842105263158</v>
      </c>
      <c r="Z612" s="10">
        <v>1</v>
      </c>
      <c r="AA612" s="28">
        <f>U612*Y612*Z612</f>
        <v>111.15789473684211</v>
      </c>
      <c r="AB612" s="28"/>
      <c r="AC612" s="28">
        <f>AA612+AB612</f>
        <v>111.15789473684211</v>
      </c>
      <c r="AD612" s="10"/>
      <c r="AE612" s="50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BX612" s="39"/>
      <c r="BY612" s="39"/>
      <c r="BZ612" s="39"/>
      <c r="CA612" s="39"/>
      <c r="CB612" s="39"/>
      <c r="CC612" s="39"/>
      <c r="CD612" s="39"/>
      <c r="CE612" s="39"/>
      <c r="CF612" s="39"/>
      <c r="CG612" s="39"/>
    </row>
    <row r="613" spans="1:85" s="18" customFormat="1" outlineLevel="2">
      <c r="A613" s="10">
        <v>2016</v>
      </c>
      <c r="B613" s="21" t="s">
        <v>592</v>
      </c>
      <c r="C613" s="26" t="s">
        <v>593</v>
      </c>
      <c r="D613" s="21" t="s">
        <v>1383</v>
      </c>
      <c r="E613" s="21" t="s">
        <v>2286</v>
      </c>
      <c r="F613" s="10">
        <v>4</v>
      </c>
      <c r="G613" s="21" t="s">
        <v>621</v>
      </c>
      <c r="H613" s="21" t="s">
        <v>622</v>
      </c>
      <c r="I613" s="21" t="s">
        <v>42</v>
      </c>
      <c r="J613" s="21" t="s">
        <v>25</v>
      </c>
      <c r="K613" s="21" t="s">
        <v>81</v>
      </c>
      <c r="L613" s="10">
        <v>75</v>
      </c>
      <c r="M613" s="10">
        <v>67</v>
      </c>
      <c r="N613" s="21" t="s">
        <v>616</v>
      </c>
      <c r="O613" s="21" t="s">
        <v>597</v>
      </c>
      <c r="P613" s="21" t="s">
        <v>29</v>
      </c>
      <c r="Q613" s="21" t="s">
        <v>625</v>
      </c>
      <c r="R613" s="21" t="s">
        <v>626</v>
      </c>
      <c r="S613" s="10">
        <v>1</v>
      </c>
      <c r="T613" s="10">
        <v>64</v>
      </c>
      <c r="U613" s="10">
        <v>64</v>
      </c>
      <c r="V613" s="21" t="s">
        <v>32</v>
      </c>
      <c r="W613" s="21" t="s">
        <v>32</v>
      </c>
      <c r="X613" s="10"/>
      <c r="Y613" s="28">
        <f>IF(M613&lt;25,1,1+(M613-25)/M613)</f>
        <v>1.6268656716417911</v>
      </c>
      <c r="Z613" s="10">
        <v>1</v>
      </c>
      <c r="AA613" s="28">
        <f>U613*Y613*Z613</f>
        <v>104.11940298507463</v>
      </c>
      <c r="AB613" s="28"/>
      <c r="AC613" s="28">
        <f>AA613+AB613</f>
        <v>104.11940298507463</v>
      </c>
      <c r="AD613" s="10"/>
      <c r="AE613" s="50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BX613" s="39"/>
      <c r="BY613" s="39"/>
      <c r="BZ613" s="39"/>
      <c r="CA613" s="39"/>
      <c r="CB613" s="39"/>
      <c r="CC613" s="39"/>
      <c r="CD613" s="39"/>
      <c r="CE613" s="39"/>
      <c r="CF613" s="39"/>
      <c r="CG613" s="39"/>
    </row>
    <row r="614" spans="1:85" s="18" customFormat="1" outlineLevel="2">
      <c r="A614" s="10">
        <v>2015</v>
      </c>
      <c r="B614" s="21" t="s">
        <v>1072</v>
      </c>
      <c r="C614" s="26" t="s">
        <v>1073</v>
      </c>
      <c r="D614" s="21" t="s">
        <v>1417</v>
      </c>
      <c r="E614" s="21" t="s">
        <v>2286</v>
      </c>
      <c r="F614" s="10">
        <v>3</v>
      </c>
      <c r="G614" s="21" t="s">
        <v>621</v>
      </c>
      <c r="H614" s="21" t="s">
        <v>622</v>
      </c>
      <c r="I614" s="21" t="s">
        <v>42</v>
      </c>
      <c r="J614" s="21" t="s">
        <v>25</v>
      </c>
      <c r="K614" s="21" t="s">
        <v>81</v>
      </c>
      <c r="L614" s="10">
        <v>27</v>
      </c>
      <c r="M614" s="10">
        <v>54</v>
      </c>
      <c r="N614" s="21" t="s">
        <v>1992</v>
      </c>
      <c r="O614" s="21" t="s">
        <v>648</v>
      </c>
      <c r="P614" s="21" t="s">
        <v>29</v>
      </c>
      <c r="Q614" s="21" t="s">
        <v>1741</v>
      </c>
      <c r="R614" s="21" t="s">
        <v>1993</v>
      </c>
      <c r="S614" s="10">
        <v>1</v>
      </c>
      <c r="T614" s="10">
        <v>48</v>
      </c>
      <c r="U614" s="10">
        <v>48</v>
      </c>
      <c r="V614" s="21" t="s">
        <v>32</v>
      </c>
      <c r="W614" s="21" t="s">
        <v>32</v>
      </c>
      <c r="X614" s="10"/>
      <c r="Y614" s="28">
        <f>IF(M614&lt;25,1,1+(M614-25)/M614)</f>
        <v>1.5370370370370372</v>
      </c>
      <c r="Z614" s="10">
        <v>1</v>
      </c>
      <c r="AA614" s="28">
        <f>U614*Y614*Z614</f>
        <v>73.777777777777786</v>
      </c>
      <c r="AB614" s="28"/>
      <c r="AC614" s="28">
        <f>AA614+AB614</f>
        <v>73.777777777777786</v>
      </c>
      <c r="AD614" s="10"/>
      <c r="AE614" s="50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BX614" s="39"/>
      <c r="BY614" s="39"/>
      <c r="BZ614" s="39"/>
      <c r="CA614" s="39"/>
      <c r="CB614" s="39"/>
      <c r="CC614" s="39"/>
      <c r="CD614" s="39"/>
      <c r="CE614" s="39"/>
      <c r="CF614" s="39"/>
      <c r="CG614" s="39"/>
    </row>
    <row r="615" spans="1:85" s="18" customFormat="1" outlineLevel="2">
      <c r="A615" s="10">
        <v>2015</v>
      </c>
      <c r="B615" s="21" t="s">
        <v>1072</v>
      </c>
      <c r="C615" s="26" t="s">
        <v>1073</v>
      </c>
      <c r="D615" s="21" t="s">
        <v>1417</v>
      </c>
      <c r="E615" s="21" t="s">
        <v>2286</v>
      </c>
      <c r="F615" s="10">
        <v>3</v>
      </c>
      <c r="G615" s="21" t="s">
        <v>621</v>
      </c>
      <c r="H615" s="21" t="s">
        <v>622</v>
      </c>
      <c r="I615" s="21" t="s">
        <v>42</v>
      </c>
      <c r="J615" s="21" t="s">
        <v>25</v>
      </c>
      <c r="K615" s="21" t="s">
        <v>81</v>
      </c>
      <c r="L615" s="10">
        <v>20</v>
      </c>
      <c r="M615" s="10">
        <v>33</v>
      </c>
      <c r="N615" s="21" t="s">
        <v>1453</v>
      </c>
      <c r="O615" s="21" t="s">
        <v>648</v>
      </c>
      <c r="P615" s="21" t="s">
        <v>29</v>
      </c>
      <c r="Q615" s="21" t="s">
        <v>1741</v>
      </c>
      <c r="R615" s="21" t="s">
        <v>1742</v>
      </c>
      <c r="S615" s="10">
        <v>1</v>
      </c>
      <c r="T615" s="10">
        <v>48</v>
      </c>
      <c r="U615" s="10">
        <v>48</v>
      </c>
      <c r="V615" s="21" t="s">
        <v>32</v>
      </c>
      <c r="W615" s="21" t="s">
        <v>32</v>
      </c>
      <c r="X615" s="10"/>
      <c r="Y615" s="28">
        <f>IF(M615&lt;25,1,1+(M615-25)/M615)</f>
        <v>1.2424242424242424</v>
      </c>
      <c r="Z615" s="10">
        <v>1</v>
      </c>
      <c r="AA615" s="28">
        <f>U615*Y615*Z615</f>
        <v>59.63636363636364</v>
      </c>
      <c r="AB615" s="28"/>
      <c r="AC615" s="28">
        <f>AA615+AB615</f>
        <v>59.63636363636364</v>
      </c>
      <c r="AD615" s="10"/>
      <c r="AE615" s="50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BX615" s="39"/>
      <c r="BY615" s="39"/>
      <c r="BZ615" s="39"/>
      <c r="CA615" s="39"/>
      <c r="CB615" s="39"/>
      <c r="CC615" s="39"/>
      <c r="CD615" s="39"/>
      <c r="CE615" s="39"/>
      <c r="CF615" s="39"/>
      <c r="CG615" s="39"/>
    </row>
    <row r="616" spans="1:85" s="18" customFormat="1" outlineLevel="2">
      <c r="A616" s="10">
        <v>2015</v>
      </c>
      <c r="B616" s="21" t="s">
        <v>1072</v>
      </c>
      <c r="C616" s="26" t="s">
        <v>1073</v>
      </c>
      <c r="D616" s="21" t="s">
        <v>1383</v>
      </c>
      <c r="E616" s="21" t="s">
        <v>2286</v>
      </c>
      <c r="F616" s="10">
        <v>3</v>
      </c>
      <c r="G616" s="21" t="s">
        <v>621</v>
      </c>
      <c r="H616" s="21" t="s">
        <v>622</v>
      </c>
      <c r="I616" s="21" t="s">
        <v>42</v>
      </c>
      <c r="J616" s="21" t="s">
        <v>25</v>
      </c>
      <c r="K616" s="21" t="s">
        <v>81</v>
      </c>
      <c r="L616" s="10">
        <v>44</v>
      </c>
      <c r="M616" s="10">
        <v>65</v>
      </c>
      <c r="N616" s="21" t="s">
        <v>47</v>
      </c>
      <c r="O616" s="21" t="s">
        <v>1078</v>
      </c>
      <c r="P616" s="21" t="s">
        <v>29</v>
      </c>
      <c r="Q616" s="21" t="s">
        <v>1079</v>
      </c>
      <c r="R616" s="21" t="s">
        <v>1080</v>
      </c>
      <c r="S616" s="10">
        <v>1</v>
      </c>
      <c r="T616" s="10">
        <v>48</v>
      </c>
      <c r="U616" s="10">
        <v>48</v>
      </c>
      <c r="V616" s="21" t="s">
        <v>32</v>
      </c>
      <c r="W616" s="21" t="s">
        <v>32</v>
      </c>
      <c r="X616" s="10"/>
      <c r="Y616" s="28">
        <f>IF(M616&lt;25,1,1+(M616-25)/M616)</f>
        <v>1.6153846153846154</v>
      </c>
      <c r="Z616" s="10">
        <v>1</v>
      </c>
      <c r="AA616" s="28">
        <f>U616*Y616*Z616</f>
        <v>77.538461538461547</v>
      </c>
      <c r="AB616" s="28"/>
      <c r="AC616" s="28">
        <f>AA616+AB616</f>
        <v>77.538461538461547</v>
      </c>
      <c r="AD616" s="10"/>
      <c r="AE616" s="50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BX616" s="39"/>
      <c r="BY616" s="39"/>
      <c r="BZ616" s="39"/>
      <c r="CA616" s="39"/>
      <c r="CB616" s="39"/>
      <c r="CC616" s="39"/>
      <c r="CD616" s="39"/>
      <c r="CE616" s="39"/>
      <c r="CF616" s="39"/>
      <c r="CG616" s="39"/>
    </row>
    <row r="617" spans="1:85" s="18" customFormat="1" outlineLevel="1">
      <c r="A617" s="10"/>
      <c r="B617" s="21"/>
      <c r="C617" s="26"/>
      <c r="D617" s="21"/>
      <c r="E617" s="21"/>
      <c r="F617" s="10"/>
      <c r="G617" s="47" t="s">
        <v>2869</v>
      </c>
      <c r="H617" s="21"/>
      <c r="I617" s="21"/>
      <c r="J617" s="21"/>
      <c r="K617" s="21"/>
      <c r="L617" s="10"/>
      <c r="M617" s="10"/>
      <c r="N617" s="21"/>
      <c r="O617" s="21"/>
      <c r="P617" s="21"/>
      <c r="Q617" s="21"/>
      <c r="R617" s="21"/>
      <c r="S617" s="10"/>
      <c r="T617" s="10"/>
      <c r="U617" s="10"/>
      <c r="V617" s="21"/>
      <c r="W617" s="21"/>
      <c r="X617" s="10"/>
      <c r="Y617" s="28"/>
      <c r="Z617" s="10"/>
      <c r="AA617" s="28"/>
      <c r="AB617" s="28"/>
      <c r="AC617" s="28">
        <f>SUBTOTAL(9,AC612:AC616)</f>
        <v>426.22990067451968</v>
      </c>
      <c r="AD617" s="10"/>
      <c r="AE617" s="50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BX617" s="39"/>
      <c r="BY617" s="39"/>
      <c r="BZ617" s="39"/>
      <c r="CA617" s="39"/>
      <c r="CB617" s="39"/>
      <c r="CC617" s="39"/>
      <c r="CD617" s="39"/>
      <c r="CE617" s="39"/>
      <c r="CF617" s="39"/>
      <c r="CG617" s="39"/>
    </row>
    <row r="618" spans="1:85" s="18" customFormat="1" outlineLevel="2">
      <c r="A618" s="10">
        <v>2014</v>
      </c>
      <c r="B618" s="21" t="s">
        <v>1635</v>
      </c>
      <c r="C618" s="26" t="s">
        <v>1636</v>
      </c>
      <c r="D618" s="21" t="s">
        <v>1417</v>
      </c>
      <c r="E618" s="19" t="s">
        <v>2276</v>
      </c>
      <c r="F618" s="10">
        <v>2</v>
      </c>
      <c r="G618" s="21" t="s">
        <v>948</v>
      </c>
      <c r="H618" s="21" t="s">
        <v>949</v>
      </c>
      <c r="I618" s="21" t="s">
        <v>42</v>
      </c>
      <c r="J618" s="21" t="s">
        <v>25</v>
      </c>
      <c r="K618" s="21" t="s">
        <v>46</v>
      </c>
      <c r="L618" s="10">
        <v>56</v>
      </c>
      <c r="M618" s="10">
        <v>29</v>
      </c>
      <c r="N618" s="21" t="s">
        <v>1463</v>
      </c>
      <c r="O618" s="21" t="s">
        <v>1200</v>
      </c>
      <c r="P618" s="21" t="s">
        <v>29</v>
      </c>
      <c r="Q618" s="21" t="s">
        <v>1356</v>
      </c>
      <c r="R618" s="21" t="s">
        <v>1637</v>
      </c>
      <c r="S618" s="10">
        <v>1</v>
      </c>
      <c r="T618" s="10">
        <v>32</v>
      </c>
      <c r="U618" s="10">
        <v>32</v>
      </c>
      <c r="V618" s="21" t="s">
        <v>32</v>
      </c>
      <c r="W618" s="21" t="s">
        <v>32</v>
      </c>
      <c r="X618" s="10"/>
      <c r="Y618" s="28">
        <f>IF(M618&lt;25,1,1+(M618-25)/M618)</f>
        <v>1.1379310344827587</v>
      </c>
      <c r="Z618" s="10">
        <v>1</v>
      </c>
      <c r="AA618" s="28">
        <f>U618*Y618*Z618</f>
        <v>36.413793103448278</v>
      </c>
      <c r="AB618" s="28"/>
      <c r="AC618" s="28">
        <f>AA618+AB618</f>
        <v>36.413793103448278</v>
      </c>
      <c r="AD618" s="10"/>
      <c r="AE618" s="50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BX618" s="39"/>
      <c r="BY618" s="39"/>
      <c r="BZ618" s="39"/>
      <c r="CA618" s="39"/>
      <c r="CB618" s="39"/>
      <c r="CC618" s="39"/>
      <c r="CD618" s="39"/>
      <c r="CE618" s="39"/>
      <c r="CF618" s="39"/>
      <c r="CG618" s="39"/>
    </row>
    <row r="619" spans="1:85" s="18" customFormat="1" outlineLevel="2">
      <c r="A619" s="10">
        <v>2016</v>
      </c>
      <c r="B619" s="21" t="s">
        <v>946</v>
      </c>
      <c r="C619" s="26" t="s">
        <v>947</v>
      </c>
      <c r="D619" s="21" t="s">
        <v>1417</v>
      </c>
      <c r="E619" s="19" t="s">
        <v>2276</v>
      </c>
      <c r="F619" s="10">
        <v>2</v>
      </c>
      <c r="G619" s="21" t="s">
        <v>948</v>
      </c>
      <c r="H619" s="21" t="s">
        <v>949</v>
      </c>
      <c r="I619" s="21" t="s">
        <v>42</v>
      </c>
      <c r="J619" s="21" t="s">
        <v>25</v>
      </c>
      <c r="K619" s="21" t="s">
        <v>46</v>
      </c>
      <c r="L619" s="10">
        <v>120</v>
      </c>
      <c r="M619" s="10">
        <v>117</v>
      </c>
      <c r="N619" s="21" t="s">
        <v>1486</v>
      </c>
      <c r="O619" s="21" t="s">
        <v>2266</v>
      </c>
      <c r="P619" s="21" t="s">
        <v>29</v>
      </c>
      <c r="Q619" s="21" t="s">
        <v>30</v>
      </c>
      <c r="R619" s="21" t="s">
        <v>2267</v>
      </c>
      <c r="S619" s="10">
        <v>1</v>
      </c>
      <c r="T619" s="10">
        <v>32</v>
      </c>
      <c r="U619" s="10">
        <v>32</v>
      </c>
      <c r="V619" s="21" t="s">
        <v>32</v>
      </c>
      <c r="W619" s="21" t="s">
        <v>32</v>
      </c>
      <c r="X619" s="10"/>
      <c r="Y619" s="28">
        <f>IF(M619&lt;25,1,1+(M619-25)/M619)</f>
        <v>1.7863247863247862</v>
      </c>
      <c r="Z619" s="10">
        <v>1</v>
      </c>
      <c r="AA619" s="28">
        <f>U619*Y619*Z619</f>
        <v>57.162393162393158</v>
      </c>
      <c r="AB619" s="28"/>
      <c r="AC619" s="28">
        <f>AA619+AB619</f>
        <v>57.162393162393158</v>
      </c>
      <c r="AD619" s="10"/>
      <c r="AE619" s="50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BX619" s="39"/>
      <c r="BY619" s="39"/>
      <c r="BZ619" s="39"/>
      <c r="CA619" s="39"/>
      <c r="CB619" s="39"/>
      <c r="CC619" s="39"/>
      <c r="CD619" s="39"/>
      <c r="CE619" s="39"/>
      <c r="CF619" s="39"/>
      <c r="CG619" s="39"/>
    </row>
    <row r="620" spans="1:85" s="18" customFormat="1" outlineLevel="2">
      <c r="A620" s="10">
        <v>2017</v>
      </c>
      <c r="B620" s="21" t="s">
        <v>946</v>
      </c>
      <c r="C620" s="26" t="s">
        <v>947</v>
      </c>
      <c r="D620" s="21" t="s">
        <v>1383</v>
      </c>
      <c r="E620" s="19" t="s">
        <v>2276</v>
      </c>
      <c r="F620" s="10">
        <v>2</v>
      </c>
      <c r="G620" s="21" t="s">
        <v>948</v>
      </c>
      <c r="H620" s="21" t="s">
        <v>949</v>
      </c>
      <c r="I620" s="21" t="s">
        <v>42</v>
      </c>
      <c r="J620" s="21" t="s">
        <v>25</v>
      </c>
      <c r="K620" s="21" t="s">
        <v>46</v>
      </c>
      <c r="L620" s="10">
        <v>100</v>
      </c>
      <c r="M620" s="10">
        <v>103</v>
      </c>
      <c r="N620" s="21" t="s">
        <v>281</v>
      </c>
      <c r="O620" s="21" t="s">
        <v>483</v>
      </c>
      <c r="P620" s="21" t="s">
        <v>29</v>
      </c>
      <c r="Q620" s="21" t="s">
        <v>30</v>
      </c>
      <c r="R620" s="21" t="s">
        <v>950</v>
      </c>
      <c r="S620" s="10">
        <v>1</v>
      </c>
      <c r="T620" s="10">
        <v>32</v>
      </c>
      <c r="U620" s="10">
        <v>32</v>
      </c>
      <c r="V620" s="21" t="s">
        <v>32</v>
      </c>
      <c r="W620" s="21" t="s">
        <v>32</v>
      </c>
      <c r="X620" s="10"/>
      <c r="Y620" s="28">
        <f>IF(M620&lt;25,1,1+(M620-25)/M620)</f>
        <v>1.7572815533980584</v>
      </c>
      <c r="Z620" s="10">
        <v>1</v>
      </c>
      <c r="AA620" s="28">
        <f>U620*Y620*Z620</f>
        <v>56.233009708737868</v>
      </c>
      <c r="AB620" s="28"/>
      <c r="AC620" s="28">
        <f>AA620+AB620</f>
        <v>56.233009708737868</v>
      </c>
      <c r="AD620" s="10"/>
      <c r="AE620" s="50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BX620" s="39"/>
      <c r="BY620" s="39"/>
      <c r="BZ620" s="39"/>
      <c r="CA620" s="39"/>
      <c r="CB620" s="39"/>
      <c r="CC620" s="39"/>
      <c r="CD620" s="39"/>
      <c r="CE620" s="39"/>
      <c r="CF620" s="39"/>
      <c r="CG620" s="39"/>
    </row>
    <row r="621" spans="1:85" s="18" customFormat="1" outlineLevel="2">
      <c r="A621" s="10">
        <v>2015</v>
      </c>
      <c r="B621" s="21" t="s">
        <v>1275</v>
      </c>
      <c r="C621" s="26" t="s">
        <v>1276</v>
      </c>
      <c r="D621" s="21" t="s">
        <v>1383</v>
      </c>
      <c r="E621" s="21" t="s">
        <v>2286</v>
      </c>
      <c r="F621" s="10">
        <v>3</v>
      </c>
      <c r="G621" s="21" t="s">
        <v>948</v>
      </c>
      <c r="H621" s="21" t="s">
        <v>949</v>
      </c>
      <c r="I621" s="21" t="s">
        <v>42</v>
      </c>
      <c r="J621" s="21" t="s">
        <v>25</v>
      </c>
      <c r="K621" s="21" t="s">
        <v>46</v>
      </c>
      <c r="L621" s="10">
        <v>47</v>
      </c>
      <c r="M621" s="10">
        <v>24</v>
      </c>
      <c r="N621" s="21" t="s">
        <v>304</v>
      </c>
      <c r="O621" s="21" t="s">
        <v>1250</v>
      </c>
      <c r="P621" s="21" t="s">
        <v>29</v>
      </c>
      <c r="Q621" s="21" t="s">
        <v>83</v>
      </c>
      <c r="R621" s="21" t="s">
        <v>1277</v>
      </c>
      <c r="S621" s="10">
        <v>1</v>
      </c>
      <c r="T621" s="10">
        <v>48</v>
      </c>
      <c r="U621" s="10">
        <v>48</v>
      </c>
      <c r="V621" s="21" t="s">
        <v>32</v>
      </c>
      <c r="W621" s="21" t="s">
        <v>32</v>
      </c>
      <c r="X621" s="10"/>
      <c r="Y621" s="28">
        <f>IF(M621&lt;25,1,1+(M621-25)/M621)</f>
        <v>1</v>
      </c>
      <c r="Z621" s="10">
        <v>1</v>
      </c>
      <c r="AA621" s="28">
        <f>U621*Y621*Z621</f>
        <v>48</v>
      </c>
      <c r="AB621" s="28"/>
      <c r="AC621" s="28">
        <f>AA621+AB621</f>
        <v>48</v>
      </c>
      <c r="AD621" s="10"/>
      <c r="AE621" s="50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BX621" s="39"/>
      <c r="BY621" s="39"/>
      <c r="BZ621" s="39"/>
      <c r="CA621" s="39"/>
      <c r="CB621" s="39"/>
      <c r="CC621" s="39"/>
      <c r="CD621" s="39"/>
      <c r="CE621" s="39"/>
      <c r="CF621" s="39"/>
      <c r="CG621" s="39"/>
    </row>
    <row r="622" spans="1:85" s="18" customFormat="1" outlineLevel="2">
      <c r="A622" s="10">
        <v>2016</v>
      </c>
      <c r="B622" s="21" t="s">
        <v>408</v>
      </c>
      <c r="C622" s="26" t="s">
        <v>409</v>
      </c>
      <c r="D622" s="21" t="s">
        <v>1417</v>
      </c>
      <c r="E622" s="21" t="s">
        <v>2301</v>
      </c>
      <c r="F622" s="10">
        <v>3</v>
      </c>
      <c r="G622" s="21" t="s">
        <v>948</v>
      </c>
      <c r="H622" s="21" t="s">
        <v>949</v>
      </c>
      <c r="I622" s="21" t="s">
        <v>42</v>
      </c>
      <c r="J622" s="21" t="s">
        <v>25</v>
      </c>
      <c r="K622" s="21" t="s">
        <v>46</v>
      </c>
      <c r="L622" s="10">
        <v>88</v>
      </c>
      <c r="M622" s="10">
        <v>88</v>
      </c>
      <c r="N622" s="21" t="s">
        <v>1580</v>
      </c>
      <c r="O622" s="21" t="s">
        <v>422</v>
      </c>
      <c r="P622" s="21" t="s">
        <v>29</v>
      </c>
      <c r="Q622" s="21" t="s">
        <v>30</v>
      </c>
      <c r="R622" s="21" t="s">
        <v>2198</v>
      </c>
      <c r="S622" s="10">
        <v>1</v>
      </c>
      <c r="T622" s="10">
        <v>48</v>
      </c>
      <c r="U622" s="10">
        <v>32</v>
      </c>
      <c r="V622" s="10"/>
      <c r="W622" s="10">
        <v>16</v>
      </c>
      <c r="X622" s="27">
        <v>1</v>
      </c>
      <c r="Y622" s="28">
        <f>IF(M622&lt;25,1,1+(M622-25)/M622)</f>
        <v>1.7159090909090908</v>
      </c>
      <c r="Z622" s="10">
        <v>1</v>
      </c>
      <c r="AA622" s="28">
        <f>U622*Y622*Z622</f>
        <v>54.909090909090907</v>
      </c>
      <c r="AB622" s="28">
        <f>X622*W622*Y622</f>
        <v>27.454545454545453</v>
      </c>
      <c r="AC622" s="28">
        <f>AA622+AB622</f>
        <v>82.36363636363636</v>
      </c>
      <c r="AD622" s="10"/>
      <c r="AE622" s="50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BX622" s="39"/>
      <c r="BY622" s="39"/>
      <c r="BZ622" s="39"/>
      <c r="CA622" s="39"/>
      <c r="CB622" s="39"/>
      <c r="CC622" s="39"/>
      <c r="CD622" s="39"/>
      <c r="CE622" s="39"/>
      <c r="CF622" s="39"/>
      <c r="CG622" s="39"/>
    </row>
    <row r="623" spans="1:85" s="18" customFormat="1" outlineLevel="2">
      <c r="A623" s="21"/>
      <c r="B623" s="21"/>
      <c r="C623" s="21" t="s">
        <v>2650</v>
      </c>
      <c r="D623" s="21" t="s">
        <v>2594</v>
      </c>
      <c r="E623" s="21" t="s">
        <v>2595</v>
      </c>
      <c r="F623" s="21"/>
      <c r="G623" s="21" t="s">
        <v>948</v>
      </c>
      <c r="H623" s="21" t="s">
        <v>2651</v>
      </c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 t="s">
        <v>30</v>
      </c>
      <c r="AC623" s="21" t="s">
        <v>2602</v>
      </c>
      <c r="AD623" s="21" t="s">
        <v>2597</v>
      </c>
      <c r="AE623" s="50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BX623" s="39"/>
      <c r="BY623" s="39"/>
      <c r="BZ623" s="39"/>
      <c r="CA623" s="39"/>
      <c r="CB623" s="39"/>
      <c r="CC623" s="39"/>
      <c r="CD623" s="39"/>
      <c r="CE623" s="39"/>
      <c r="CF623" s="39"/>
      <c r="CG623" s="39"/>
    </row>
    <row r="624" spans="1:85" s="18" customFormat="1" outlineLevel="2">
      <c r="A624" s="10"/>
      <c r="B624" s="10"/>
      <c r="C624" s="25"/>
      <c r="D624" s="10"/>
      <c r="E624" s="27" t="s">
        <v>2329</v>
      </c>
      <c r="F624" s="10"/>
      <c r="G624" s="21" t="s">
        <v>948</v>
      </c>
      <c r="H624" s="29" t="s">
        <v>949</v>
      </c>
      <c r="I624" s="10"/>
      <c r="J624" s="10"/>
      <c r="K624" s="10"/>
      <c r="L624" s="10"/>
      <c r="M624" s="29">
        <v>5</v>
      </c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28"/>
      <c r="Z624" s="10"/>
      <c r="AA624" s="28"/>
      <c r="AB624" s="28"/>
      <c r="AC624" s="28">
        <f>M624*14</f>
        <v>70</v>
      </c>
      <c r="AD624" s="10"/>
      <c r="AE624" s="50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BX624" s="39"/>
      <c r="BY624" s="39"/>
      <c r="BZ624" s="39"/>
      <c r="CA624" s="39"/>
      <c r="CB624" s="39"/>
      <c r="CC624" s="39"/>
      <c r="CD624" s="39"/>
      <c r="CE624" s="39"/>
      <c r="CF624" s="39"/>
      <c r="CG624" s="39"/>
    </row>
    <row r="625" spans="1:85" s="18" customFormat="1" ht="27" outlineLevel="2">
      <c r="A625" s="21"/>
      <c r="B625" s="21"/>
      <c r="C625" s="26" t="s">
        <v>2400</v>
      </c>
      <c r="D625" s="21"/>
      <c r="E625" s="21" t="s">
        <v>2394</v>
      </c>
      <c r="F625" s="21"/>
      <c r="G625" s="21" t="s">
        <v>948</v>
      </c>
      <c r="H625" s="21" t="s">
        <v>2465</v>
      </c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8">
        <v>15</v>
      </c>
      <c r="AD625" s="10"/>
      <c r="AE625" s="50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BX625" s="39"/>
      <c r="BY625" s="39"/>
      <c r="BZ625" s="39"/>
      <c r="CA625" s="39"/>
      <c r="CB625" s="39"/>
      <c r="CC625" s="39"/>
      <c r="CD625" s="39"/>
      <c r="CE625" s="39"/>
      <c r="CF625" s="39"/>
      <c r="CG625" s="39"/>
    </row>
    <row r="626" spans="1:85" s="18" customFormat="1" ht="27" outlineLevel="2">
      <c r="A626" s="21"/>
      <c r="B626" s="21"/>
      <c r="C626" s="26" t="s">
        <v>2410</v>
      </c>
      <c r="D626" s="21"/>
      <c r="E626" s="21" t="s">
        <v>2394</v>
      </c>
      <c r="F626" s="21"/>
      <c r="G626" s="21" t="s">
        <v>948</v>
      </c>
      <c r="H626" s="21" t="s">
        <v>2465</v>
      </c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8">
        <v>15</v>
      </c>
      <c r="AD626" s="10"/>
      <c r="AE626" s="50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BX626" s="39"/>
      <c r="BY626" s="39"/>
      <c r="BZ626" s="39"/>
      <c r="CA626" s="39"/>
      <c r="CB626" s="39"/>
      <c r="CC626" s="39"/>
      <c r="CD626" s="39"/>
      <c r="CE626" s="39"/>
      <c r="CF626" s="39"/>
      <c r="CG626" s="39"/>
    </row>
    <row r="627" spans="1:85" s="18" customFormat="1" outlineLevel="2">
      <c r="A627" s="10">
        <v>2014</v>
      </c>
      <c r="B627" s="21" t="s">
        <v>1875</v>
      </c>
      <c r="C627" s="26" t="s">
        <v>1876</v>
      </c>
      <c r="D627" s="21" t="s">
        <v>1417</v>
      </c>
      <c r="E627" s="21" t="s">
        <v>2283</v>
      </c>
      <c r="F627" s="10">
        <v>2</v>
      </c>
      <c r="G627" s="21" t="s">
        <v>948</v>
      </c>
      <c r="H627" s="21" t="s">
        <v>949</v>
      </c>
      <c r="I627" s="21" t="s">
        <v>42</v>
      </c>
      <c r="J627" s="21" t="s">
        <v>25</v>
      </c>
      <c r="K627" s="21" t="s">
        <v>46</v>
      </c>
      <c r="L627" s="10">
        <v>43</v>
      </c>
      <c r="M627" s="10">
        <v>42</v>
      </c>
      <c r="N627" s="21" t="s">
        <v>1602</v>
      </c>
      <c r="O627" s="21" t="s">
        <v>1877</v>
      </c>
      <c r="P627" s="21" t="s">
        <v>29</v>
      </c>
      <c r="Q627" s="21" t="s">
        <v>1356</v>
      </c>
      <c r="R627" s="21" t="s">
        <v>1878</v>
      </c>
      <c r="S627" s="10">
        <v>1</v>
      </c>
      <c r="T627" s="21" t="s">
        <v>32</v>
      </c>
      <c r="U627" s="21" t="s">
        <v>32</v>
      </c>
      <c r="V627" s="21" t="s">
        <v>32</v>
      </c>
      <c r="W627" s="21" t="s">
        <v>32</v>
      </c>
      <c r="X627" s="10"/>
      <c r="Y627" s="28">
        <f>IF(M627&lt;25,1,1+(M627-25)/M627)</f>
        <v>1.4047619047619047</v>
      </c>
      <c r="Z627" s="10"/>
      <c r="AA627" s="28"/>
      <c r="AB627" s="28"/>
      <c r="AC627" s="28">
        <f>32*Y627*F627</f>
        <v>89.904761904761898</v>
      </c>
      <c r="AD627" s="10"/>
      <c r="AE627" s="50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BX627" s="39"/>
      <c r="BY627" s="39"/>
      <c r="BZ627" s="39"/>
      <c r="CA627" s="39"/>
      <c r="CB627" s="39"/>
      <c r="CC627" s="39"/>
      <c r="CD627" s="39"/>
      <c r="CE627" s="39"/>
      <c r="CF627" s="39"/>
      <c r="CG627" s="39"/>
    </row>
    <row r="628" spans="1:85" s="18" customFormat="1" outlineLevel="1">
      <c r="A628" s="10"/>
      <c r="B628" s="21"/>
      <c r="C628" s="26"/>
      <c r="D628" s="21"/>
      <c r="E628" s="21"/>
      <c r="F628" s="10"/>
      <c r="G628" s="47" t="s">
        <v>2870</v>
      </c>
      <c r="H628" s="21"/>
      <c r="I628" s="21"/>
      <c r="J628" s="21"/>
      <c r="K628" s="21"/>
      <c r="L628" s="10"/>
      <c r="M628" s="10"/>
      <c r="N628" s="21"/>
      <c r="O628" s="21"/>
      <c r="P628" s="21"/>
      <c r="Q628" s="21"/>
      <c r="R628" s="21"/>
      <c r="S628" s="10"/>
      <c r="T628" s="21"/>
      <c r="U628" s="21"/>
      <c r="V628" s="21"/>
      <c r="W628" s="21"/>
      <c r="X628" s="10"/>
      <c r="Y628" s="28"/>
      <c r="Z628" s="10"/>
      <c r="AA628" s="28"/>
      <c r="AB628" s="28"/>
      <c r="AC628" s="28">
        <f>SUBTOTAL(9,AC618:AC627)</f>
        <v>470.07759424297763</v>
      </c>
      <c r="AD628" s="10"/>
      <c r="AE628" s="50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BX628" s="39"/>
      <c r="BY628" s="39"/>
      <c r="BZ628" s="39"/>
      <c r="CA628" s="39"/>
      <c r="CB628" s="39"/>
      <c r="CC628" s="39"/>
      <c r="CD628" s="39"/>
      <c r="CE628" s="39"/>
      <c r="CF628" s="39"/>
      <c r="CG628" s="39"/>
    </row>
    <row r="629" spans="1:85" s="18" customFormat="1" outlineLevel="2">
      <c r="A629" s="10">
        <v>2015</v>
      </c>
      <c r="B629" s="21" t="s">
        <v>71</v>
      </c>
      <c r="C629" s="26" t="s">
        <v>72</v>
      </c>
      <c r="D629" s="21" t="s">
        <v>1383</v>
      </c>
      <c r="E629" s="21" t="s">
        <v>2286</v>
      </c>
      <c r="F629" s="10">
        <v>3</v>
      </c>
      <c r="G629" s="21" t="s">
        <v>85</v>
      </c>
      <c r="H629" s="21" t="s">
        <v>86</v>
      </c>
      <c r="I629" s="21" t="s">
        <v>87</v>
      </c>
      <c r="J629" s="21" t="s">
        <v>25</v>
      </c>
      <c r="K629" s="21" t="s">
        <v>46</v>
      </c>
      <c r="L629" s="10">
        <v>65</v>
      </c>
      <c r="M629" s="10">
        <v>30</v>
      </c>
      <c r="N629" s="21" t="s">
        <v>88</v>
      </c>
      <c r="O629" s="21" t="s">
        <v>89</v>
      </c>
      <c r="P629" s="21" t="s">
        <v>29</v>
      </c>
      <c r="Q629" s="21" t="s">
        <v>43</v>
      </c>
      <c r="R629" s="21" t="s">
        <v>90</v>
      </c>
      <c r="S629" s="10">
        <v>1</v>
      </c>
      <c r="T629" s="10">
        <v>48</v>
      </c>
      <c r="U629" s="10">
        <v>48</v>
      </c>
      <c r="V629" s="21" t="s">
        <v>32</v>
      </c>
      <c r="W629" s="21" t="s">
        <v>32</v>
      </c>
      <c r="X629" s="10"/>
      <c r="Y629" s="28">
        <f>IF(M629&lt;25,1,1+(M629-25)/M629)</f>
        <v>1.1666666666666667</v>
      </c>
      <c r="Z629" s="10">
        <v>1</v>
      </c>
      <c r="AA629" s="28">
        <f>U629*Y629*Z629</f>
        <v>56</v>
      </c>
      <c r="AB629" s="28"/>
      <c r="AC629" s="28">
        <f>AA629+AB629</f>
        <v>56</v>
      </c>
      <c r="AD629" s="10"/>
      <c r="AE629" s="50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BX629" s="39"/>
      <c r="BY629" s="39"/>
      <c r="BZ629" s="39"/>
      <c r="CA629" s="39"/>
      <c r="CB629" s="39"/>
      <c r="CC629" s="39"/>
      <c r="CD629" s="39"/>
      <c r="CE629" s="39"/>
      <c r="CF629" s="39"/>
      <c r="CG629" s="39"/>
    </row>
    <row r="630" spans="1:85" s="18" customFormat="1" outlineLevel="2">
      <c r="A630" s="10">
        <v>2015</v>
      </c>
      <c r="B630" s="21" t="s">
        <v>1623</v>
      </c>
      <c r="C630" s="26" t="s">
        <v>1624</v>
      </c>
      <c r="D630" s="21" t="s">
        <v>1417</v>
      </c>
      <c r="E630" s="21" t="s">
        <v>2286</v>
      </c>
      <c r="F630" s="10">
        <v>3</v>
      </c>
      <c r="G630" s="21" t="s">
        <v>85</v>
      </c>
      <c r="H630" s="21" t="s">
        <v>2520</v>
      </c>
      <c r="I630" s="21" t="s">
        <v>1411</v>
      </c>
      <c r="J630" s="21" t="s">
        <v>121</v>
      </c>
      <c r="K630" s="21" t="s">
        <v>1696</v>
      </c>
      <c r="L630" s="10">
        <v>108</v>
      </c>
      <c r="M630" s="10">
        <v>45</v>
      </c>
      <c r="N630" s="21" t="s">
        <v>1572</v>
      </c>
      <c r="O630" s="21" t="s">
        <v>673</v>
      </c>
      <c r="P630" s="21" t="s">
        <v>29</v>
      </c>
      <c r="Q630" s="21" t="s">
        <v>1528</v>
      </c>
      <c r="R630" s="21" t="s">
        <v>1891</v>
      </c>
      <c r="S630" s="10">
        <v>1</v>
      </c>
      <c r="T630" s="10">
        <v>48</v>
      </c>
      <c r="U630" s="10">
        <v>48</v>
      </c>
      <c r="V630" s="21" t="s">
        <v>32</v>
      </c>
      <c r="W630" s="21" t="s">
        <v>32</v>
      </c>
      <c r="X630" s="10"/>
      <c r="Y630" s="28">
        <f>IF(M630&lt;25,1,1+(M630-25)/M630)</f>
        <v>1.4444444444444444</v>
      </c>
      <c r="Z630" s="10">
        <v>1</v>
      </c>
      <c r="AA630" s="28">
        <f>U630*Y630*Z630</f>
        <v>69.333333333333329</v>
      </c>
      <c r="AB630" s="28"/>
      <c r="AC630" s="28">
        <f>AA630+AB630</f>
        <v>69.333333333333329</v>
      </c>
      <c r="AD630" s="10"/>
      <c r="AE630" s="50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BX630" s="39"/>
      <c r="BY630" s="39"/>
      <c r="BZ630" s="39"/>
      <c r="CA630" s="39"/>
      <c r="CB630" s="39"/>
      <c r="CC630" s="39"/>
      <c r="CD630" s="39"/>
      <c r="CE630" s="39"/>
      <c r="CF630" s="39"/>
      <c r="CG630" s="39"/>
    </row>
    <row r="631" spans="1:85" s="18" customFormat="1" outlineLevel="2">
      <c r="A631" s="21"/>
      <c r="B631" s="21"/>
      <c r="C631" s="21" t="s">
        <v>2622</v>
      </c>
      <c r="D631" s="21" t="s">
        <v>2594</v>
      </c>
      <c r="E631" s="21" t="s">
        <v>2595</v>
      </c>
      <c r="F631" s="21"/>
      <c r="G631" s="21" t="s">
        <v>85</v>
      </c>
      <c r="H631" s="21" t="s">
        <v>2625</v>
      </c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 t="s">
        <v>30</v>
      </c>
      <c r="AC631" s="21" t="s">
        <v>2602</v>
      </c>
      <c r="AD631" s="21" t="s">
        <v>2597</v>
      </c>
      <c r="AE631" s="50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BX631" s="39"/>
      <c r="BY631" s="39"/>
      <c r="BZ631" s="39"/>
      <c r="CA631" s="39"/>
      <c r="CB631" s="39"/>
      <c r="CC631" s="39"/>
      <c r="CD631" s="39"/>
      <c r="CE631" s="39"/>
      <c r="CF631" s="39"/>
      <c r="CG631" s="39"/>
    </row>
    <row r="632" spans="1:85" s="18" customFormat="1" outlineLevel="2">
      <c r="A632" s="21"/>
      <c r="B632" s="21"/>
      <c r="C632" s="21" t="s">
        <v>1834</v>
      </c>
      <c r="D632" s="21" t="s">
        <v>1384</v>
      </c>
      <c r="E632" s="21" t="s">
        <v>2592</v>
      </c>
      <c r="F632" s="21"/>
      <c r="G632" s="21" t="s">
        <v>85</v>
      </c>
      <c r="H632" s="21" t="s">
        <v>2553</v>
      </c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>
        <v>16</v>
      </c>
      <c r="AD632" s="21" t="s">
        <v>2588</v>
      </c>
      <c r="AE632" s="50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BX632" s="39"/>
      <c r="BY632" s="39"/>
      <c r="BZ632" s="39"/>
      <c r="CA632" s="39"/>
      <c r="CB632" s="39"/>
      <c r="CC632" s="39"/>
      <c r="CD632" s="39"/>
      <c r="CE632" s="39"/>
      <c r="CF632" s="39"/>
      <c r="CG632" s="39"/>
    </row>
    <row r="633" spans="1:85" s="18" customFormat="1" outlineLevel="2">
      <c r="A633" s="10"/>
      <c r="B633" s="10"/>
      <c r="C633" s="25"/>
      <c r="D633" s="10"/>
      <c r="E633" s="27" t="s">
        <v>2329</v>
      </c>
      <c r="F633" s="10"/>
      <c r="G633" s="21" t="s">
        <v>85</v>
      </c>
      <c r="H633" s="29" t="s">
        <v>86</v>
      </c>
      <c r="I633" s="10"/>
      <c r="J633" s="10"/>
      <c r="K633" s="10"/>
      <c r="L633" s="10"/>
      <c r="M633" s="29">
        <v>6</v>
      </c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28"/>
      <c r="Z633" s="10"/>
      <c r="AA633" s="28"/>
      <c r="AB633" s="28"/>
      <c r="AC633" s="28">
        <f>M633*14</f>
        <v>84</v>
      </c>
      <c r="AD633" s="10"/>
      <c r="AE633" s="50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BX633" s="39"/>
      <c r="BY633" s="39"/>
      <c r="BZ633" s="39"/>
      <c r="CA633" s="39"/>
      <c r="CB633" s="39"/>
      <c r="CC633" s="39"/>
      <c r="CD633" s="39"/>
      <c r="CE633" s="39"/>
      <c r="CF633" s="39"/>
      <c r="CG633" s="39"/>
    </row>
    <row r="634" spans="1:85" s="18" customFormat="1" outlineLevel="2">
      <c r="A634" s="10">
        <v>2015</v>
      </c>
      <c r="B634" s="21" t="s">
        <v>1600</v>
      </c>
      <c r="C634" s="26" t="s">
        <v>1601</v>
      </c>
      <c r="D634" s="21" t="s">
        <v>1417</v>
      </c>
      <c r="E634" s="21" t="s">
        <v>2283</v>
      </c>
      <c r="F634" s="10">
        <v>2</v>
      </c>
      <c r="G634" s="21" t="s">
        <v>85</v>
      </c>
      <c r="H634" s="21" t="s">
        <v>2507</v>
      </c>
      <c r="I634" s="21" t="s">
        <v>106</v>
      </c>
      <c r="J634" s="21" t="s">
        <v>61</v>
      </c>
      <c r="K634" s="21" t="s">
        <v>65</v>
      </c>
      <c r="L634" s="10">
        <v>100</v>
      </c>
      <c r="M634" s="10">
        <v>61</v>
      </c>
      <c r="N634" s="21" t="s">
        <v>1602</v>
      </c>
      <c r="O634" s="21" t="s">
        <v>473</v>
      </c>
      <c r="P634" s="21" t="s">
        <v>29</v>
      </c>
      <c r="Q634" s="21" t="s">
        <v>1547</v>
      </c>
      <c r="R634" s="21" t="s">
        <v>2081</v>
      </c>
      <c r="S634" s="10">
        <v>1</v>
      </c>
      <c r="T634" s="21" t="s">
        <v>32</v>
      </c>
      <c r="U634" s="21" t="s">
        <v>32</v>
      </c>
      <c r="V634" s="21" t="s">
        <v>32</v>
      </c>
      <c r="W634" s="21" t="s">
        <v>32</v>
      </c>
      <c r="X634" s="10"/>
      <c r="Y634" s="28">
        <f>IF(M634&lt;25,1,1+(M634-25)/M634)</f>
        <v>1.5901639344262295</v>
      </c>
      <c r="Z634" s="10"/>
      <c r="AA634" s="28"/>
      <c r="AB634" s="28"/>
      <c r="AC634" s="28">
        <f>32*Y634*F634</f>
        <v>101.77049180327869</v>
      </c>
      <c r="AD634" s="10"/>
      <c r="AE634" s="50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BX634" s="39"/>
      <c r="BY634" s="39"/>
      <c r="BZ634" s="39"/>
      <c r="CA634" s="39"/>
      <c r="CB634" s="39"/>
      <c r="CC634" s="39"/>
      <c r="CD634" s="39"/>
      <c r="CE634" s="39"/>
      <c r="CF634" s="39"/>
      <c r="CG634" s="39"/>
    </row>
    <row r="635" spans="1:85" s="18" customFormat="1" outlineLevel="1">
      <c r="A635" s="10"/>
      <c r="B635" s="21"/>
      <c r="C635" s="26"/>
      <c r="D635" s="21"/>
      <c r="E635" s="21"/>
      <c r="F635" s="10"/>
      <c r="G635" s="47" t="s">
        <v>2871</v>
      </c>
      <c r="H635" s="21"/>
      <c r="I635" s="21"/>
      <c r="J635" s="21"/>
      <c r="K635" s="21"/>
      <c r="L635" s="10"/>
      <c r="M635" s="10"/>
      <c r="N635" s="21"/>
      <c r="O635" s="21"/>
      <c r="P635" s="21"/>
      <c r="Q635" s="21"/>
      <c r="R635" s="21"/>
      <c r="S635" s="10"/>
      <c r="T635" s="21"/>
      <c r="U635" s="21"/>
      <c r="V635" s="21"/>
      <c r="W635" s="21"/>
      <c r="X635" s="10"/>
      <c r="Y635" s="28"/>
      <c r="Z635" s="10"/>
      <c r="AA635" s="28"/>
      <c r="AB635" s="28"/>
      <c r="AC635" s="28">
        <f>SUBTOTAL(9,AC629:AC634)</f>
        <v>327.10382513661199</v>
      </c>
      <c r="AD635" s="10"/>
      <c r="AE635" s="50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BX635" s="39"/>
      <c r="BY635" s="39"/>
      <c r="BZ635" s="39"/>
      <c r="CA635" s="39"/>
      <c r="CB635" s="39"/>
      <c r="CC635" s="39"/>
      <c r="CD635" s="39"/>
      <c r="CE635" s="39"/>
      <c r="CF635" s="39"/>
      <c r="CG635" s="39"/>
    </row>
    <row r="636" spans="1:85" s="18" customFormat="1" outlineLevel="2">
      <c r="A636" s="10">
        <v>2014</v>
      </c>
      <c r="B636" s="21" t="s">
        <v>1662</v>
      </c>
      <c r="C636" s="26" t="s">
        <v>1663</v>
      </c>
      <c r="D636" s="21" t="s">
        <v>1417</v>
      </c>
      <c r="E636" s="21" t="s">
        <v>2286</v>
      </c>
      <c r="F636" s="10">
        <v>3</v>
      </c>
      <c r="G636" s="21" t="s">
        <v>1664</v>
      </c>
      <c r="H636" s="21" t="s">
        <v>1665</v>
      </c>
      <c r="I636" s="21" t="s">
        <v>24</v>
      </c>
      <c r="J636" s="21" t="s">
        <v>25</v>
      </c>
      <c r="K636" s="21" t="s">
        <v>26</v>
      </c>
      <c r="L636" s="10">
        <v>60</v>
      </c>
      <c r="M636" s="10">
        <v>30</v>
      </c>
      <c r="N636" s="21" t="s">
        <v>1666</v>
      </c>
      <c r="O636" s="21" t="s">
        <v>1026</v>
      </c>
      <c r="P636" s="21" t="s">
        <v>29</v>
      </c>
      <c r="Q636" s="21" t="s">
        <v>1353</v>
      </c>
      <c r="R636" s="21" t="s">
        <v>1667</v>
      </c>
      <c r="S636" s="10">
        <v>1</v>
      </c>
      <c r="T636" s="10">
        <v>48</v>
      </c>
      <c r="U636" s="10">
        <v>48</v>
      </c>
      <c r="V636" s="21" t="s">
        <v>32</v>
      </c>
      <c r="W636" s="21" t="s">
        <v>32</v>
      </c>
      <c r="X636" s="10"/>
      <c r="Y636" s="28">
        <f>IF(M636&lt;25,1,1+(M636-25)/M636)</f>
        <v>1.1666666666666667</v>
      </c>
      <c r="Z636" s="10">
        <v>1</v>
      </c>
      <c r="AA636" s="28">
        <f>U636*Y636*Z636</f>
        <v>56</v>
      </c>
      <c r="AB636" s="28"/>
      <c r="AC636" s="28">
        <f>AA636+AB636</f>
        <v>56</v>
      </c>
      <c r="AD636" s="10"/>
      <c r="AE636" s="50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BX636" s="39"/>
      <c r="BY636" s="39"/>
      <c r="BZ636" s="39"/>
      <c r="CA636" s="39"/>
      <c r="CB636" s="39"/>
      <c r="CC636" s="39"/>
      <c r="CD636" s="39"/>
      <c r="CE636" s="39"/>
      <c r="CF636" s="39"/>
      <c r="CG636" s="39"/>
    </row>
    <row r="637" spans="1:85" s="18" customFormat="1" outlineLevel="2">
      <c r="A637" s="10">
        <v>2014</v>
      </c>
      <c r="B637" s="21" t="s">
        <v>1662</v>
      </c>
      <c r="C637" s="26" t="s">
        <v>1663</v>
      </c>
      <c r="D637" s="21" t="s">
        <v>1417</v>
      </c>
      <c r="E637" s="21" t="s">
        <v>2286</v>
      </c>
      <c r="F637" s="10">
        <v>3</v>
      </c>
      <c r="G637" s="21" t="s">
        <v>1664</v>
      </c>
      <c r="H637" s="21" t="s">
        <v>1665</v>
      </c>
      <c r="I637" s="21" t="s">
        <v>24</v>
      </c>
      <c r="J637" s="21" t="s">
        <v>25</v>
      </c>
      <c r="K637" s="21" t="s">
        <v>26</v>
      </c>
      <c r="L637" s="10">
        <v>64</v>
      </c>
      <c r="M637" s="10">
        <v>40</v>
      </c>
      <c r="N637" s="21" t="s">
        <v>1845</v>
      </c>
      <c r="O637" s="21" t="s">
        <v>1026</v>
      </c>
      <c r="P637" s="21" t="s">
        <v>29</v>
      </c>
      <c r="Q637" s="21" t="s">
        <v>1353</v>
      </c>
      <c r="R637" s="21" t="s">
        <v>1846</v>
      </c>
      <c r="S637" s="10">
        <v>1</v>
      </c>
      <c r="T637" s="10">
        <v>48</v>
      </c>
      <c r="U637" s="10">
        <v>48</v>
      </c>
      <c r="V637" s="21" t="s">
        <v>32</v>
      </c>
      <c r="W637" s="21" t="s">
        <v>32</v>
      </c>
      <c r="X637" s="10"/>
      <c r="Y637" s="28">
        <f>IF(M637&lt;25,1,1+(M637-25)/M637)</f>
        <v>1.375</v>
      </c>
      <c r="Z637" s="10">
        <v>1</v>
      </c>
      <c r="AA637" s="28">
        <f>U637*Y637*Z637</f>
        <v>66</v>
      </c>
      <c r="AB637" s="28"/>
      <c r="AC637" s="28">
        <f>AA637+AB637</f>
        <v>66</v>
      </c>
      <c r="AD637" s="10"/>
      <c r="AE637" s="50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BX637" s="39"/>
      <c r="BY637" s="39"/>
      <c r="BZ637" s="39"/>
      <c r="CA637" s="39"/>
      <c r="CB637" s="39"/>
      <c r="CC637" s="39"/>
      <c r="CD637" s="39"/>
      <c r="CE637" s="39"/>
      <c r="CF637" s="39"/>
      <c r="CG637" s="39"/>
    </row>
    <row r="638" spans="1:85" s="18" customFormat="1" outlineLevel="1">
      <c r="A638" s="10"/>
      <c r="B638" s="21"/>
      <c r="C638" s="26"/>
      <c r="D638" s="21"/>
      <c r="E638" s="21"/>
      <c r="F638" s="10"/>
      <c r="G638" s="47" t="s">
        <v>2872</v>
      </c>
      <c r="H638" s="21"/>
      <c r="I638" s="21"/>
      <c r="J638" s="21"/>
      <c r="K638" s="21"/>
      <c r="L638" s="10"/>
      <c r="M638" s="10"/>
      <c r="N638" s="21"/>
      <c r="O638" s="21"/>
      <c r="P638" s="21"/>
      <c r="Q638" s="21"/>
      <c r="R638" s="21"/>
      <c r="S638" s="10"/>
      <c r="T638" s="10"/>
      <c r="U638" s="10"/>
      <c r="V638" s="21"/>
      <c r="W638" s="21"/>
      <c r="X638" s="10"/>
      <c r="Y638" s="28"/>
      <c r="Z638" s="10"/>
      <c r="AA638" s="28"/>
      <c r="AB638" s="28"/>
      <c r="AC638" s="28">
        <f>SUBTOTAL(9,AC636:AC637)</f>
        <v>122</v>
      </c>
      <c r="AD638" s="10"/>
      <c r="AE638" s="50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BX638" s="39"/>
      <c r="BY638" s="39"/>
      <c r="BZ638" s="39"/>
      <c r="CA638" s="39"/>
      <c r="CB638" s="39"/>
      <c r="CC638" s="39"/>
      <c r="CD638" s="39"/>
      <c r="CE638" s="39"/>
      <c r="CF638" s="39"/>
      <c r="CG638" s="39"/>
    </row>
    <row r="639" spans="1:85" s="18" customFormat="1" outlineLevel="2">
      <c r="A639" s="10">
        <v>2015</v>
      </c>
      <c r="B639" s="21" t="s">
        <v>1964</v>
      </c>
      <c r="C639" s="26" t="s">
        <v>1965</v>
      </c>
      <c r="D639" s="21" t="s">
        <v>1417</v>
      </c>
      <c r="E639" s="21" t="s">
        <v>2286</v>
      </c>
      <c r="F639" s="10">
        <v>3</v>
      </c>
      <c r="G639" s="21" t="s">
        <v>1994</v>
      </c>
      <c r="H639" s="21" t="s">
        <v>1995</v>
      </c>
      <c r="I639" s="21" t="s">
        <v>24</v>
      </c>
      <c r="J639" s="21" t="s">
        <v>25</v>
      </c>
      <c r="K639" s="21" t="s">
        <v>46</v>
      </c>
      <c r="L639" s="10">
        <v>108</v>
      </c>
      <c r="M639" s="10">
        <v>54</v>
      </c>
      <c r="N639" s="21" t="s">
        <v>1453</v>
      </c>
      <c r="O639" s="21" t="s">
        <v>89</v>
      </c>
      <c r="P639" s="21" t="s">
        <v>29</v>
      </c>
      <c r="Q639" s="21" t="s">
        <v>43</v>
      </c>
      <c r="R639" s="21" t="s">
        <v>1996</v>
      </c>
      <c r="S639" s="10">
        <v>1</v>
      </c>
      <c r="T639" s="10">
        <v>48</v>
      </c>
      <c r="U639" s="10">
        <v>48</v>
      </c>
      <c r="V639" s="21" t="s">
        <v>32</v>
      </c>
      <c r="W639" s="21" t="s">
        <v>32</v>
      </c>
      <c r="X639" s="10"/>
      <c r="Y639" s="28">
        <f>IF(M639&lt;25,1,1+(M639-25)/M639)</f>
        <v>1.5370370370370372</v>
      </c>
      <c r="Z639" s="10">
        <v>1</v>
      </c>
      <c r="AA639" s="28">
        <f>U639*Y639*Z639</f>
        <v>73.777777777777786</v>
      </c>
      <c r="AB639" s="28"/>
      <c r="AC639" s="28">
        <f>AA639+AB639</f>
        <v>73.777777777777786</v>
      </c>
      <c r="AD639" s="10"/>
      <c r="AE639" s="50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BX639" s="39"/>
      <c r="BY639" s="39"/>
      <c r="BZ639" s="39"/>
      <c r="CA639" s="39"/>
      <c r="CB639" s="39"/>
      <c r="CC639" s="39"/>
      <c r="CD639" s="39"/>
      <c r="CE639" s="39"/>
      <c r="CF639" s="39"/>
      <c r="CG639" s="39"/>
    </row>
    <row r="640" spans="1:85" s="18" customFormat="1" outlineLevel="2">
      <c r="A640" s="21"/>
      <c r="B640" s="21"/>
      <c r="C640" s="21" t="s">
        <v>1928</v>
      </c>
      <c r="D640" s="21" t="s">
        <v>1384</v>
      </c>
      <c r="E640" s="21" t="s">
        <v>2592</v>
      </c>
      <c r="F640" s="21"/>
      <c r="G640" s="21" t="s">
        <v>1994</v>
      </c>
      <c r="H640" s="21" t="s">
        <v>2582</v>
      </c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>
        <v>32</v>
      </c>
      <c r="AD640" s="21" t="s">
        <v>2588</v>
      </c>
      <c r="AE640" s="50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BX640" s="39"/>
      <c r="BY640" s="39"/>
      <c r="BZ640" s="39"/>
      <c r="CA640" s="39"/>
      <c r="CB640" s="39"/>
      <c r="CC640" s="39"/>
      <c r="CD640" s="39"/>
      <c r="CE640" s="39"/>
      <c r="CF640" s="39"/>
      <c r="CG640" s="39"/>
    </row>
    <row r="641" spans="1:85" s="18" customFormat="1" outlineLevel="2">
      <c r="A641" s="10"/>
      <c r="B641" s="10"/>
      <c r="C641" s="25"/>
      <c r="D641" s="10"/>
      <c r="E641" s="27" t="s">
        <v>2329</v>
      </c>
      <c r="F641" s="10"/>
      <c r="G641" s="21" t="s">
        <v>1994</v>
      </c>
      <c r="H641" s="29" t="s">
        <v>1995</v>
      </c>
      <c r="I641" s="10"/>
      <c r="J641" s="10"/>
      <c r="K641" s="10"/>
      <c r="L641" s="10"/>
      <c r="M641" s="29">
        <v>3</v>
      </c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28"/>
      <c r="Z641" s="10"/>
      <c r="AA641" s="28"/>
      <c r="AB641" s="28"/>
      <c r="AC641" s="28">
        <f>M641*14</f>
        <v>42</v>
      </c>
      <c r="AD641" s="10"/>
      <c r="AE641" s="50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BX641" s="39"/>
      <c r="BY641" s="39"/>
      <c r="BZ641" s="39"/>
      <c r="CA641" s="39"/>
      <c r="CB641" s="39"/>
      <c r="CC641" s="39"/>
      <c r="CD641" s="39"/>
      <c r="CE641" s="39"/>
      <c r="CF641" s="39"/>
      <c r="CG641" s="39"/>
    </row>
    <row r="642" spans="1:85" s="18" customFormat="1" outlineLevel="2">
      <c r="A642" s="10">
        <v>2014</v>
      </c>
      <c r="B642" s="21" t="s">
        <v>1351</v>
      </c>
      <c r="C642" s="26" t="s">
        <v>1352</v>
      </c>
      <c r="D642" s="21" t="s">
        <v>1383</v>
      </c>
      <c r="E642" s="19" t="s">
        <v>2541</v>
      </c>
      <c r="F642" s="10" t="s">
        <v>2542</v>
      </c>
      <c r="G642" s="21" t="s">
        <v>1994</v>
      </c>
      <c r="H642" s="51" t="s">
        <v>1995</v>
      </c>
      <c r="I642" s="53"/>
      <c r="J642" s="53"/>
      <c r="K642" s="53"/>
      <c r="L642" s="53"/>
      <c r="M642" s="52">
        <v>2</v>
      </c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5"/>
      <c r="Y642" s="56"/>
      <c r="Z642" s="55"/>
      <c r="AA642" s="56"/>
      <c r="AB642" s="56"/>
      <c r="AC642" s="14">
        <v>7.8</v>
      </c>
      <c r="AD642" s="55"/>
      <c r="AE642" s="50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BX642" s="39"/>
      <c r="BY642" s="39"/>
      <c r="BZ642" s="39"/>
      <c r="CA642" s="39"/>
      <c r="CB642" s="39"/>
      <c r="CC642" s="39"/>
      <c r="CD642" s="39"/>
      <c r="CE642" s="39"/>
      <c r="CF642" s="39"/>
      <c r="CG642" s="39"/>
    </row>
    <row r="643" spans="1:85" s="18" customFormat="1" outlineLevel="1">
      <c r="A643" s="10"/>
      <c r="B643" s="21"/>
      <c r="C643" s="26"/>
      <c r="D643" s="21"/>
      <c r="E643" s="19"/>
      <c r="F643" s="10"/>
      <c r="G643" s="47" t="s">
        <v>2873</v>
      </c>
      <c r="H643" s="51"/>
      <c r="I643" s="53"/>
      <c r="J643" s="53"/>
      <c r="K643" s="53"/>
      <c r="L643" s="53"/>
      <c r="M643" s="52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5"/>
      <c r="Y643" s="56"/>
      <c r="Z643" s="55"/>
      <c r="AA643" s="56"/>
      <c r="AB643" s="56"/>
      <c r="AC643" s="14">
        <f>SUBTOTAL(9,AC639:AC642)</f>
        <v>155.57777777777778</v>
      </c>
      <c r="AD643" s="55"/>
      <c r="AE643" s="50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BX643" s="39"/>
      <c r="BY643" s="39"/>
      <c r="BZ643" s="39"/>
      <c r="CA643" s="39"/>
      <c r="CB643" s="39"/>
      <c r="CC643" s="39"/>
      <c r="CD643" s="39"/>
      <c r="CE643" s="39"/>
      <c r="CF643" s="39"/>
      <c r="CG643" s="39"/>
    </row>
    <row r="644" spans="1:85" s="18" customFormat="1" outlineLevel="2">
      <c r="A644" s="10">
        <v>2016</v>
      </c>
      <c r="B644" s="21" t="s">
        <v>1455</v>
      </c>
      <c r="C644" s="26" t="s">
        <v>1456</v>
      </c>
      <c r="D644" s="21" t="s">
        <v>1417</v>
      </c>
      <c r="E644" s="21" t="s">
        <v>140</v>
      </c>
      <c r="F644" s="10">
        <v>4</v>
      </c>
      <c r="G644" s="21" t="s">
        <v>1457</v>
      </c>
      <c r="H644" s="21" t="s">
        <v>1458</v>
      </c>
      <c r="I644" s="21" t="s">
        <v>42</v>
      </c>
      <c r="J644" s="21" t="s">
        <v>25</v>
      </c>
      <c r="K644" s="21" t="s">
        <v>46</v>
      </c>
      <c r="L644" s="10">
        <v>50</v>
      </c>
      <c r="M644" s="10">
        <v>14</v>
      </c>
      <c r="N644" s="21" t="s">
        <v>1459</v>
      </c>
      <c r="O644" s="21" t="s">
        <v>561</v>
      </c>
      <c r="P644" s="21" t="s">
        <v>29</v>
      </c>
      <c r="Q644" s="21" t="s">
        <v>30</v>
      </c>
      <c r="R644" s="21" t="s">
        <v>1460</v>
      </c>
      <c r="S644" s="10">
        <v>1</v>
      </c>
      <c r="T644" s="10">
        <v>64</v>
      </c>
      <c r="U644" s="10">
        <v>64</v>
      </c>
      <c r="V644" s="21" t="s">
        <v>32</v>
      </c>
      <c r="W644" s="21" t="s">
        <v>32</v>
      </c>
      <c r="X644" s="10"/>
      <c r="Y644" s="28">
        <f>IF(M644&lt;25,1,1+(M644-25)/M644)</f>
        <v>1</v>
      </c>
      <c r="Z644" s="10">
        <v>1</v>
      </c>
      <c r="AA644" s="28"/>
      <c r="AB644" s="28"/>
      <c r="AC644" s="28">
        <f>T644*Z644</f>
        <v>64</v>
      </c>
      <c r="AD644" s="10"/>
      <c r="AE644" s="50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BX644" s="39"/>
      <c r="BY644" s="39"/>
      <c r="BZ644" s="39"/>
      <c r="CA644" s="39"/>
      <c r="CB644" s="39"/>
      <c r="CC644" s="39"/>
      <c r="CD644" s="39"/>
      <c r="CE644" s="39"/>
      <c r="CF644" s="39"/>
      <c r="CG644" s="39"/>
    </row>
    <row r="645" spans="1:85" s="18" customFormat="1" outlineLevel="2">
      <c r="A645" s="10">
        <v>2015</v>
      </c>
      <c r="B645" s="21" t="s">
        <v>2029</v>
      </c>
      <c r="C645" s="26" t="s">
        <v>2030</v>
      </c>
      <c r="D645" s="21" t="s">
        <v>1417</v>
      </c>
      <c r="E645" s="21" t="s">
        <v>2286</v>
      </c>
      <c r="F645" s="10">
        <v>3</v>
      </c>
      <c r="G645" s="21" t="s">
        <v>1457</v>
      </c>
      <c r="H645" s="21" t="s">
        <v>1458</v>
      </c>
      <c r="I645" s="21" t="s">
        <v>42</v>
      </c>
      <c r="J645" s="21" t="s">
        <v>25</v>
      </c>
      <c r="K645" s="21" t="s">
        <v>46</v>
      </c>
      <c r="L645" s="10">
        <v>224</v>
      </c>
      <c r="M645" s="10">
        <v>58</v>
      </c>
      <c r="N645" s="21" t="s">
        <v>1429</v>
      </c>
      <c r="O645" s="21" t="s">
        <v>282</v>
      </c>
      <c r="P645" s="21" t="s">
        <v>29</v>
      </c>
      <c r="Q645" s="21" t="s">
        <v>1866</v>
      </c>
      <c r="R645" s="21" t="s">
        <v>2031</v>
      </c>
      <c r="S645" s="10">
        <v>1</v>
      </c>
      <c r="T645" s="10">
        <v>48</v>
      </c>
      <c r="U645" s="10">
        <v>48</v>
      </c>
      <c r="V645" s="21" t="s">
        <v>32</v>
      </c>
      <c r="W645" s="21" t="s">
        <v>32</v>
      </c>
      <c r="X645" s="10"/>
      <c r="Y645" s="28">
        <f>IF(M645&lt;25,1,1+(M645-25)/M645)</f>
        <v>1.5689655172413794</v>
      </c>
      <c r="Z645" s="10">
        <v>1</v>
      </c>
      <c r="AA645" s="28">
        <f>U645*Y645*Z645</f>
        <v>75.310344827586221</v>
      </c>
      <c r="AB645" s="28"/>
      <c r="AC645" s="28">
        <f>AA645+AB645</f>
        <v>75.310344827586221</v>
      </c>
      <c r="AD645" s="10"/>
      <c r="AE645" s="50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BX645" s="39"/>
      <c r="BY645" s="39"/>
      <c r="BZ645" s="39"/>
      <c r="CA645" s="39"/>
      <c r="CB645" s="39"/>
      <c r="CC645" s="39"/>
      <c r="CD645" s="39"/>
      <c r="CE645" s="39"/>
      <c r="CF645" s="39"/>
      <c r="CG645" s="39"/>
    </row>
    <row r="646" spans="1:85" s="18" customFormat="1" outlineLevel="2">
      <c r="A646" s="21"/>
      <c r="B646" s="21"/>
      <c r="C646" s="21" t="s">
        <v>2003</v>
      </c>
      <c r="D646" s="21" t="s">
        <v>1384</v>
      </c>
      <c r="E646" s="21" t="s">
        <v>2592</v>
      </c>
      <c r="F646" s="21"/>
      <c r="G646" s="21" t="s">
        <v>1457</v>
      </c>
      <c r="H646" s="21" t="s">
        <v>2565</v>
      </c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>
        <v>16</v>
      </c>
      <c r="AD646" s="21" t="s">
        <v>2588</v>
      </c>
      <c r="AE646" s="50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BX646" s="39"/>
      <c r="BY646" s="39"/>
      <c r="BZ646" s="39"/>
      <c r="CA646" s="39"/>
      <c r="CB646" s="39"/>
      <c r="CC646" s="39"/>
      <c r="CD646" s="39"/>
      <c r="CE646" s="39"/>
      <c r="CF646" s="39"/>
      <c r="CG646" s="39"/>
    </row>
    <row r="647" spans="1:85" s="18" customFormat="1" outlineLevel="2">
      <c r="A647" s="10"/>
      <c r="B647" s="10"/>
      <c r="C647" s="25"/>
      <c r="D647" s="10"/>
      <c r="E647" s="27" t="s">
        <v>2329</v>
      </c>
      <c r="F647" s="10"/>
      <c r="G647" s="21" t="s">
        <v>1457</v>
      </c>
      <c r="H647" s="29" t="s">
        <v>1458</v>
      </c>
      <c r="I647" s="10"/>
      <c r="J647" s="10"/>
      <c r="K647" s="10"/>
      <c r="L647" s="10"/>
      <c r="M647" s="29">
        <v>2</v>
      </c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28"/>
      <c r="Z647" s="10"/>
      <c r="AA647" s="28"/>
      <c r="AB647" s="28"/>
      <c r="AC647" s="28">
        <f>M647*14</f>
        <v>28</v>
      </c>
      <c r="AD647" s="10"/>
      <c r="AE647" s="50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BX647" s="39"/>
      <c r="BY647" s="39"/>
      <c r="BZ647" s="39"/>
      <c r="CA647" s="39"/>
      <c r="CB647" s="39"/>
      <c r="CC647" s="39"/>
      <c r="CD647" s="39"/>
      <c r="CE647" s="39"/>
      <c r="CF647" s="39"/>
      <c r="CG647" s="39"/>
    </row>
    <row r="648" spans="1:85" s="18" customFormat="1" outlineLevel="1">
      <c r="A648" s="10"/>
      <c r="B648" s="10"/>
      <c r="C648" s="25"/>
      <c r="D648" s="10"/>
      <c r="E648" s="27"/>
      <c r="F648" s="10"/>
      <c r="G648" s="47" t="s">
        <v>2874</v>
      </c>
      <c r="H648" s="29"/>
      <c r="I648" s="10"/>
      <c r="J648" s="10"/>
      <c r="K648" s="10"/>
      <c r="L648" s="10"/>
      <c r="M648" s="29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28"/>
      <c r="Z648" s="10"/>
      <c r="AA648" s="28"/>
      <c r="AB648" s="28"/>
      <c r="AC648" s="28">
        <f>SUBTOTAL(9,AC644:AC647)</f>
        <v>183.31034482758622</v>
      </c>
      <c r="AD648" s="10"/>
      <c r="AE648" s="50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BX648" s="39"/>
      <c r="BY648" s="39"/>
      <c r="BZ648" s="39"/>
      <c r="CA648" s="39"/>
      <c r="CB648" s="39"/>
      <c r="CC648" s="39"/>
      <c r="CD648" s="39"/>
      <c r="CE648" s="39"/>
      <c r="CF648" s="39"/>
      <c r="CG648" s="39"/>
    </row>
    <row r="649" spans="1:85" s="18" customFormat="1" outlineLevel="2">
      <c r="A649" s="10">
        <v>2017</v>
      </c>
      <c r="B649" s="21" t="s">
        <v>379</v>
      </c>
      <c r="C649" s="26" t="s">
        <v>380</v>
      </c>
      <c r="D649" s="21" t="s">
        <v>1383</v>
      </c>
      <c r="E649" s="21" t="s">
        <v>2277</v>
      </c>
      <c r="F649" s="10">
        <v>1</v>
      </c>
      <c r="G649" s="21" t="s">
        <v>381</v>
      </c>
      <c r="H649" s="21" t="s">
        <v>382</v>
      </c>
      <c r="I649" s="21" t="s">
        <v>164</v>
      </c>
      <c r="J649" s="21" t="s">
        <v>25</v>
      </c>
      <c r="K649" s="21" t="s">
        <v>81</v>
      </c>
      <c r="L649" s="10">
        <v>600</v>
      </c>
      <c r="M649" s="10">
        <v>40</v>
      </c>
      <c r="N649" s="21" t="s">
        <v>383</v>
      </c>
      <c r="O649" s="21" t="s">
        <v>384</v>
      </c>
      <c r="P649" s="21" t="s">
        <v>29</v>
      </c>
      <c r="Q649" s="21" t="s">
        <v>385</v>
      </c>
      <c r="R649" s="21" t="s">
        <v>386</v>
      </c>
      <c r="S649" s="10">
        <v>1</v>
      </c>
      <c r="T649" s="10">
        <v>16</v>
      </c>
      <c r="U649" s="10">
        <v>16</v>
      </c>
      <c r="V649" s="21" t="s">
        <v>32</v>
      </c>
      <c r="W649" s="21" t="s">
        <v>32</v>
      </c>
      <c r="X649" s="10"/>
      <c r="Y649" s="28">
        <f>IF(M649&lt;25,1,1+(M649-25)/M649)</f>
        <v>1.375</v>
      </c>
      <c r="Z649" s="10">
        <v>1</v>
      </c>
      <c r="AA649" s="28">
        <f>U649*Y649*Z649</f>
        <v>22</v>
      </c>
      <c r="AB649" s="28"/>
      <c r="AC649" s="28">
        <f>AA649+AB649</f>
        <v>22</v>
      </c>
      <c r="AD649" s="10"/>
      <c r="AE649" s="50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BX649" s="39"/>
      <c r="BY649" s="39"/>
      <c r="BZ649" s="39"/>
      <c r="CA649" s="39"/>
      <c r="CB649" s="39"/>
      <c r="CC649" s="39"/>
      <c r="CD649" s="39"/>
      <c r="CE649" s="39"/>
      <c r="CF649" s="39"/>
      <c r="CG649" s="39"/>
    </row>
    <row r="650" spans="1:85" s="18" customFormat="1" outlineLevel="2">
      <c r="A650" s="10">
        <v>2015</v>
      </c>
      <c r="B650" s="21" t="s">
        <v>977</v>
      </c>
      <c r="C650" s="26" t="s">
        <v>978</v>
      </c>
      <c r="D650" s="21" t="s">
        <v>1383</v>
      </c>
      <c r="E650" s="21" t="s">
        <v>2286</v>
      </c>
      <c r="F650" s="10">
        <v>3</v>
      </c>
      <c r="G650" s="21" t="s">
        <v>381</v>
      </c>
      <c r="H650" s="21" t="s">
        <v>382</v>
      </c>
      <c r="I650" s="21" t="s">
        <v>164</v>
      </c>
      <c r="J650" s="21" t="s">
        <v>25</v>
      </c>
      <c r="K650" s="21" t="s">
        <v>81</v>
      </c>
      <c r="L650" s="10">
        <v>43</v>
      </c>
      <c r="M650" s="10">
        <v>31</v>
      </c>
      <c r="N650" s="21" t="s">
        <v>784</v>
      </c>
      <c r="O650" s="21" t="s">
        <v>82</v>
      </c>
      <c r="P650" s="21" t="s">
        <v>29</v>
      </c>
      <c r="Q650" s="21" t="s">
        <v>392</v>
      </c>
      <c r="R650" s="21" t="s">
        <v>979</v>
      </c>
      <c r="S650" s="10">
        <v>1</v>
      </c>
      <c r="T650" s="10">
        <v>48</v>
      </c>
      <c r="U650" s="10">
        <v>48</v>
      </c>
      <c r="V650" s="21" t="s">
        <v>32</v>
      </c>
      <c r="W650" s="21" t="s">
        <v>32</v>
      </c>
      <c r="X650" s="10"/>
      <c r="Y650" s="28">
        <f>IF(M650&lt;25,1,1+(M650-25)/M650)</f>
        <v>1.1935483870967742</v>
      </c>
      <c r="Z650" s="10">
        <v>1</v>
      </c>
      <c r="AA650" s="28">
        <f>U650*Y650*Z650</f>
        <v>57.290322580645167</v>
      </c>
      <c r="AB650" s="28"/>
      <c r="AC650" s="28">
        <f>AA650+AB650</f>
        <v>57.290322580645167</v>
      </c>
      <c r="AD650" s="10"/>
      <c r="AE650" s="50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BX650" s="39"/>
      <c r="BY650" s="39"/>
      <c r="BZ650" s="39"/>
      <c r="CA650" s="39"/>
      <c r="CB650" s="39"/>
      <c r="CC650" s="39"/>
      <c r="CD650" s="39"/>
      <c r="CE650" s="39"/>
      <c r="CF650" s="39"/>
      <c r="CG650" s="39"/>
    </row>
    <row r="651" spans="1:85" s="18" customFormat="1" outlineLevel="2">
      <c r="A651" s="10">
        <v>2014</v>
      </c>
      <c r="B651" s="21" t="s">
        <v>1806</v>
      </c>
      <c r="C651" s="26" t="s">
        <v>1807</v>
      </c>
      <c r="D651" s="21" t="s">
        <v>1417</v>
      </c>
      <c r="E651" s="21" t="s">
        <v>2293</v>
      </c>
      <c r="F651" s="10">
        <v>2</v>
      </c>
      <c r="G651" s="21" t="s">
        <v>381</v>
      </c>
      <c r="H651" s="21" t="s">
        <v>382</v>
      </c>
      <c r="I651" s="21" t="s">
        <v>164</v>
      </c>
      <c r="J651" s="21" t="s">
        <v>25</v>
      </c>
      <c r="K651" s="21" t="s">
        <v>81</v>
      </c>
      <c r="L651" s="10">
        <v>38</v>
      </c>
      <c r="M651" s="10">
        <v>37</v>
      </c>
      <c r="N651" s="21" t="s">
        <v>1463</v>
      </c>
      <c r="O651" s="21" t="s">
        <v>916</v>
      </c>
      <c r="P651" s="21" t="s">
        <v>29</v>
      </c>
      <c r="Q651" s="21" t="s">
        <v>1364</v>
      </c>
      <c r="R651" s="21" t="s">
        <v>1808</v>
      </c>
      <c r="S651" s="10">
        <v>1</v>
      </c>
      <c r="T651" s="10">
        <v>32</v>
      </c>
      <c r="U651" s="10">
        <v>26</v>
      </c>
      <c r="V651" s="10">
        <v>6</v>
      </c>
      <c r="W651" s="21" t="s">
        <v>32</v>
      </c>
      <c r="X651" s="10">
        <v>1</v>
      </c>
      <c r="Y651" s="28">
        <f>IF(M651&lt;25,1,1+(M651-25)/M651)</f>
        <v>1.3243243243243243</v>
      </c>
      <c r="Z651" s="10">
        <v>1</v>
      </c>
      <c r="AA651" s="28">
        <f>U651*Y651*Z651</f>
        <v>34.432432432432435</v>
      </c>
      <c r="AB651" s="28">
        <f>X651*V651*Y651</f>
        <v>7.9459459459459456</v>
      </c>
      <c r="AC651" s="28">
        <f>AA651+AB651</f>
        <v>42.378378378378379</v>
      </c>
      <c r="AD651" s="10"/>
      <c r="AE651" s="50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BX651" s="39"/>
      <c r="BY651" s="39"/>
      <c r="BZ651" s="39"/>
      <c r="CA651" s="39"/>
      <c r="CB651" s="39"/>
      <c r="CC651" s="39"/>
      <c r="CD651" s="39"/>
      <c r="CE651" s="39"/>
      <c r="CF651" s="39"/>
      <c r="CG651" s="39"/>
    </row>
    <row r="652" spans="1:85" s="18" customFormat="1" outlineLevel="2">
      <c r="A652" s="21"/>
      <c r="B652" s="21"/>
      <c r="C652" s="21" t="s">
        <v>2598</v>
      </c>
      <c r="D652" s="21" t="s">
        <v>2594</v>
      </c>
      <c r="E652" s="21" t="s">
        <v>2595</v>
      </c>
      <c r="F652" s="21"/>
      <c r="G652" s="21" t="s">
        <v>381</v>
      </c>
      <c r="H652" s="21" t="s">
        <v>2599</v>
      </c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 t="s">
        <v>30</v>
      </c>
      <c r="AC652" s="21">
        <v>80</v>
      </c>
      <c r="AD652" s="21" t="s">
        <v>2597</v>
      </c>
      <c r="AE652" s="50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9"/>
      <c r="BQ652" s="39"/>
      <c r="BR652" s="39"/>
      <c r="BS652" s="39"/>
      <c r="BT652" s="39"/>
      <c r="BU652" s="39"/>
      <c r="BV652" s="39"/>
      <c r="BW652" s="39"/>
      <c r="BX652" s="39"/>
      <c r="BY652" s="39"/>
      <c r="BZ652" s="39"/>
      <c r="CA652" s="39"/>
      <c r="CB652" s="39"/>
      <c r="CC652" s="39"/>
      <c r="CD652" s="39"/>
      <c r="CE652" s="39"/>
      <c r="CF652" s="39"/>
      <c r="CG652" s="39"/>
    </row>
    <row r="653" spans="1:85" s="18" customFormat="1" outlineLevel="2">
      <c r="A653" s="10"/>
      <c r="B653" s="10"/>
      <c r="C653" s="25"/>
      <c r="D653" s="10"/>
      <c r="E653" s="27" t="s">
        <v>2329</v>
      </c>
      <c r="F653" s="10"/>
      <c r="G653" s="21" t="s">
        <v>381</v>
      </c>
      <c r="H653" s="29" t="s">
        <v>382</v>
      </c>
      <c r="I653" s="10"/>
      <c r="J653" s="10"/>
      <c r="K653" s="10"/>
      <c r="L653" s="10"/>
      <c r="M653" s="29">
        <v>3</v>
      </c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28"/>
      <c r="Z653" s="10"/>
      <c r="AA653" s="28"/>
      <c r="AB653" s="28"/>
      <c r="AC653" s="28">
        <f>M653*14</f>
        <v>42</v>
      </c>
      <c r="AD653" s="10"/>
      <c r="AE653" s="50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BX653" s="39"/>
      <c r="BY653" s="39"/>
      <c r="BZ653" s="39"/>
      <c r="CA653" s="39"/>
      <c r="CB653" s="39"/>
      <c r="CC653" s="39"/>
      <c r="CD653" s="39"/>
      <c r="CE653" s="39"/>
      <c r="CF653" s="39"/>
      <c r="CG653" s="39"/>
    </row>
    <row r="654" spans="1:85" s="18" customFormat="1" outlineLevel="2">
      <c r="A654" s="10">
        <v>2014</v>
      </c>
      <c r="B654" s="21" t="s">
        <v>1809</v>
      </c>
      <c r="C654" s="26" t="s">
        <v>1810</v>
      </c>
      <c r="D654" s="21" t="s">
        <v>1417</v>
      </c>
      <c r="E654" s="21" t="s">
        <v>2283</v>
      </c>
      <c r="F654" s="10">
        <v>2</v>
      </c>
      <c r="G654" s="21" t="s">
        <v>381</v>
      </c>
      <c r="H654" s="21" t="s">
        <v>382</v>
      </c>
      <c r="I654" s="21" t="s">
        <v>164</v>
      </c>
      <c r="J654" s="21" t="s">
        <v>25</v>
      </c>
      <c r="K654" s="21" t="s">
        <v>81</v>
      </c>
      <c r="L654" s="10">
        <v>38</v>
      </c>
      <c r="M654" s="10">
        <v>37</v>
      </c>
      <c r="N654" s="21" t="s">
        <v>1602</v>
      </c>
      <c r="O654" s="21" t="s">
        <v>1811</v>
      </c>
      <c r="P654" s="21" t="s">
        <v>29</v>
      </c>
      <c r="Q654" s="21" t="s">
        <v>1364</v>
      </c>
      <c r="R654" s="21" t="s">
        <v>1812</v>
      </c>
      <c r="S654" s="10">
        <v>1</v>
      </c>
      <c r="T654" s="21" t="s">
        <v>32</v>
      </c>
      <c r="U654" s="21" t="s">
        <v>32</v>
      </c>
      <c r="V654" s="21" t="s">
        <v>32</v>
      </c>
      <c r="W654" s="21" t="s">
        <v>32</v>
      </c>
      <c r="X654" s="10"/>
      <c r="Y654" s="28">
        <f>IF(M654&lt;25,1,1+(M654-25)/M654)</f>
        <v>1.3243243243243243</v>
      </c>
      <c r="Z654" s="10"/>
      <c r="AA654" s="28"/>
      <c r="AB654" s="28"/>
      <c r="AC654" s="28">
        <f>32*Y654*F654</f>
        <v>84.756756756756758</v>
      </c>
      <c r="AD654" s="10"/>
      <c r="AE654" s="50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9"/>
      <c r="BQ654" s="39"/>
      <c r="BR654" s="39"/>
      <c r="BS654" s="39"/>
      <c r="BT654" s="39"/>
      <c r="BU654" s="39"/>
      <c r="BV654" s="39"/>
      <c r="BW654" s="39"/>
      <c r="BX654" s="39"/>
      <c r="BY654" s="39"/>
      <c r="BZ654" s="39"/>
      <c r="CA654" s="39"/>
      <c r="CB654" s="39"/>
      <c r="CC654" s="39"/>
      <c r="CD654" s="39"/>
      <c r="CE654" s="39"/>
      <c r="CF654" s="39"/>
      <c r="CG654" s="39"/>
    </row>
    <row r="655" spans="1:85" s="18" customFormat="1" outlineLevel="2">
      <c r="A655" s="10">
        <v>2014</v>
      </c>
      <c r="B655" s="21" t="s">
        <v>1351</v>
      </c>
      <c r="C655" s="26" t="s">
        <v>1352</v>
      </c>
      <c r="D655" s="21" t="s">
        <v>1383</v>
      </c>
      <c r="E655" s="19" t="s">
        <v>2541</v>
      </c>
      <c r="F655" s="10" t="s">
        <v>2542</v>
      </c>
      <c r="G655" s="21" t="s">
        <v>381</v>
      </c>
      <c r="H655" s="51" t="s">
        <v>382</v>
      </c>
      <c r="I655" s="53"/>
      <c r="J655" s="53"/>
      <c r="K655" s="53"/>
      <c r="L655" s="53"/>
      <c r="M655" s="52">
        <v>2</v>
      </c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5"/>
      <c r="Y655" s="56"/>
      <c r="Z655" s="55"/>
      <c r="AA655" s="56"/>
      <c r="AB655" s="56"/>
      <c r="AC655" s="14">
        <v>7.8</v>
      </c>
      <c r="AD655" s="55"/>
      <c r="AE655" s="50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BX655" s="39"/>
      <c r="BY655" s="39"/>
      <c r="BZ655" s="39"/>
      <c r="CA655" s="39"/>
      <c r="CB655" s="39"/>
      <c r="CC655" s="39"/>
      <c r="CD655" s="39"/>
      <c r="CE655" s="39"/>
      <c r="CF655" s="39"/>
      <c r="CG655" s="39"/>
    </row>
    <row r="656" spans="1:85" s="18" customFormat="1" outlineLevel="2">
      <c r="A656" s="10"/>
      <c r="B656" s="21"/>
      <c r="C656" s="26"/>
      <c r="D656" s="21"/>
      <c r="E656" s="19" t="s">
        <v>2757</v>
      </c>
      <c r="F656" s="10"/>
      <c r="G656" s="21" t="s">
        <v>381</v>
      </c>
      <c r="H656" s="51" t="s">
        <v>382</v>
      </c>
      <c r="I656" s="53"/>
      <c r="J656" s="53"/>
      <c r="K656" s="53"/>
      <c r="L656" s="53"/>
      <c r="M656" s="52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5"/>
      <c r="Y656" s="56"/>
      <c r="Z656" s="55"/>
      <c r="AA656" s="56"/>
      <c r="AB656" s="56"/>
      <c r="AC656" s="14">
        <v>15</v>
      </c>
      <c r="AD656" s="55"/>
      <c r="AE656" s="50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BX656" s="39"/>
      <c r="BY656" s="39"/>
      <c r="BZ656" s="39"/>
      <c r="CA656" s="39"/>
      <c r="CB656" s="39"/>
      <c r="CC656" s="39"/>
      <c r="CD656" s="39"/>
      <c r="CE656" s="39"/>
      <c r="CF656" s="39"/>
      <c r="CG656" s="39"/>
    </row>
    <row r="657" spans="1:85" s="18" customFormat="1" outlineLevel="1">
      <c r="A657" s="10"/>
      <c r="B657" s="21"/>
      <c r="C657" s="26"/>
      <c r="D657" s="21"/>
      <c r="E657" s="19"/>
      <c r="F657" s="10"/>
      <c r="G657" s="47" t="s">
        <v>2875</v>
      </c>
      <c r="H657" s="51"/>
      <c r="I657" s="53"/>
      <c r="J657" s="53"/>
      <c r="K657" s="53"/>
      <c r="L657" s="53"/>
      <c r="M657" s="52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5"/>
      <c r="Y657" s="56"/>
      <c r="Z657" s="55"/>
      <c r="AA657" s="56"/>
      <c r="AB657" s="56"/>
      <c r="AC657" s="14">
        <f>SUBTOTAL(9,AC649:AC656)</f>
        <v>351.22545771578029</v>
      </c>
      <c r="AD657" s="55"/>
      <c r="AE657" s="50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BX657" s="39"/>
      <c r="BY657" s="39"/>
      <c r="BZ657" s="39"/>
      <c r="CA657" s="39"/>
      <c r="CB657" s="39"/>
      <c r="CC657" s="39"/>
      <c r="CD657" s="39"/>
      <c r="CE657" s="39"/>
      <c r="CF657" s="39"/>
      <c r="CG657" s="39"/>
    </row>
    <row r="658" spans="1:85" s="18" customFormat="1" outlineLevel="2">
      <c r="A658" s="10">
        <v>2015</v>
      </c>
      <c r="B658" s="21" t="s">
        <v>2053</v>
      </c>
      <c r="C658" s="26" t="s">
        <v>2054</v>
      </c>
      <c r="D658" s="21" t="s">
        <v>1417</v>
      </c>
      <c r="E658" s="21" t="s">
        <v>2286</v>
      </c>
      <c r="F658" s="10">
        <v>3</v>
      </c>
      <c r="G658" s="21" t="s">
        <v>2092</v>
      </c>
      <c r="H658" s="21" t="s">
        <v>2093</v>
      </c>
      <c r="I658" s="21" t="s">
        <v>24</v>
      </c>
      <c r="J658" s="21" t="s">
        <v>25</v>
      </c>
      <c r="K658" s="21" t="s">
        <v>26</v>
      </c>
      <c r="L658" s="10">
        <v>58</v>
      </c>
      <c r="M658" s="10">
        <v>62</v>
      </c>
      <c r="N658" s="21" t="s">
        <v>2055</v>
      </c>
      <c r="O658" s="21" t="s">
        <v>1625</v>
      </c>
      <c r="P658" s="21" t="s">
        <v>29</v>
      </c>
      <c r="Q658" s="21" t="s">
        <v>43</v>
      </c>
      <c r="R658" s="21" t="s">
        <v>2094</v>
      </c>
      <c r="S658" s="10">
        <v>1</v>
      </c>
      <c r="T658" s="10">
        <v>48</v>
      </c>
      <c r="U658" s="10">
        <v>48</v>
      </c>
      <c r="V658" s="21" t="s">
        <v>32</v>
      </c>
      <c r="W658" s="21" t="s">
        <v>32</v>
      </c>
      <c r="X658" s="10"/>
      <c r="Y658" s="28">
        <f>IF(M658&lt;25,1,1+(M658-25)/M658)</f>
        <v>1.596774193548387</v>
      </c>
      <c r="Z658" s="10">
        <v>1</v>
      </c>
      <c r="AA658" s="28">
        <f>U658*Y658*Z658</f>
        <v>76.645161290322577</v>
      </c>
      <c r="AB658" s="28"/>
      <c r="AC658" s="28">
        <f>AA658+AB658</f>
        <v>76.645161290322577</v>
      </c>
      <c r="AD658" s="10"/>
      <c r="AE658" s="50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BX658" s="39"/>
      <c r="BY658" s="39"/>
      <c r="BZ658" s="39"/>
      <c r="CA658" s="39"/>
      <c r="CB658" s="39"/>
      <c r="CC658" s="39"/>
      <c r="CD658" s="39"/>
      <c r="CE658" s="39"/>
      <c r="CF658" s="39"/>
      <c r="CG658" s="39"/>
    </row>
    <row r="659" spans="1:85" s="18" customFormat="1" outlineLevel="2">
      <c r="A659" s="21"/>
      <c r="B659" s="21"/>
      <c r="C659" s="21" t="s">
        <v>1862</v>
      </c>
      <c r="D659" s="21" t="s">
        <v>1384</v>
      </c>
      <c r="E659" s="21" t="s">
        <v>2592</v>
      </c>
      <c r="F659" s="21"/>
      <c r="G659" s="21" t="s">
        <v>2092</v>
      </c>
      <c r="H659" s="21" t="s">
        <v>2578</v>
      </c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>
        <v>32</v>
      </c>
      <c r="AD659" s="21" t="s">
        <v>2588</v>
      </c>
      <c r="AE659" s="50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BX659" s="39"/>
      <c r="BY659" s="39"/>
      <c r="BZ659" s="39"/>
      <c r="CA659" s="39"/>
      <c r="CB659" s="39"/>
      <c r="CC659" s="39"/>
      <c r="CD659" s="39"/>
      <c r="CE659" s="39"/>
      <c r="CF659" s="39"/>
      <c r="CG659" s="39"/>
    </row>
    <row r="660" spans="1:85" s="18" customFormat="1" outlineLevel="2">
      <c r="A660" s="10"/>
      <c r="B660" s="10"/>
      <c r="C660" s="25"/>
      <c r="D660" s="10"/>
      <c r="E660" s="27" t="s">
        <v>2329</v>
      </c>
      <c r="F660" s="10"/>
      <c r="G660" s="21" t="s">
        <v>2092</v>
      </c>
      <c r="H660" s="29" t="s">
        <v>2093</v>
      </c>
      <c r="I660" s="10"/>
      <c r="J660" s="10"/>
      <c r="K660" s="10"/>
      <c r="L660" s="10"/>
      <c r="M660" s="29">
        <v>3</v>
      </c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28"/>
      <c r="Z660" s="10"/>
      <c r="AA660" s="28"/>
      <c r="AB660" s="28"/>
      <c r="AC660" s="28">
        <f>M660*14</f>
        <v>42</v>
      </c>
      <c r="AD660" s="10"/>
      <c r="AE660" s="50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BX660" s="39"/>
      <c r="BY660" s="39"/>
      <c r="BZ660" s="39"/>
      <c r="CA660" s="39"/>
      <c r="CB660" s="39"/>
      <c r="CC660" s="39"/>
      <c r="CD660" s="39"/>
      <c r="CE660" s="39"/>
      <c r="CF660" s="39"/>
      <c r="CG660" s="39"/>
    </row>
    <row r="661" spans="1:85" s="18" customFormat="1" outlineLevel="1">
      <c r="A661" s="10"/>
      <c r="B661" s="10"/>
      <c r="C661" s="25"/>
      <c r="D661" s="10"/>
      <c r="E661" s="27"/>
      <c r="F661" s="10"/>
      <c r="G661" s="47" t="s">
        <v>2876</v>
      </c>
      <c r="H661" s="29"/>
      <c r="I661" s="10"/>
      <c r="J661" s="10"/>
      <c r="K661" s="10"/>
      <c r="L661" s="10"/>
      <c r="M661" s="29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28"/>
      <c r="Z661" s="10"/>
      <c r="AA661" s="28"/>
      <c r="AB661" s="28"/>
      <c r="AC661" s="28">
        <f>SUBTOTAL(9,AC658:AC660)</f>
        <v>150.64516129032256</v>
      </c>
      <c r="AD661" s="10"/>
      <c r="AE661" s="50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BX661" s="39"/>
      <c r="BY661" s="39"/>
      <c r="BZ661" s="39"/>
      <c r="CA661" s="39"/>
      <c r="CB661" s="39"/>
      <c r="CC661" s="39"/>
      <c r="CD661" s="39"/>
      <c r="CE661" s="39"/>
      <c r="CF661" s="39"/>
      <c r="CG661" s="39"/>
    </row>
    <row r="662" spans="1:85" s="18" customFormat="1" outlineLevel="2">
      <c r="A662" s="10">
        <v>2015</v>
      </c>
      <c r="B662" s="21" t="s">
        <v>1623</v>
      </c>
      <c r="C662" s="26" t="s">
        <v>1624</v>
      </c>
      <c r="D662" s="21" t="s">
        <v>1417</v>
      </c>
      <c r="E662" s="21" t="s">
        <v>2286</v>
      </c>
      <c r="F662" s="10">
        <v>3</v>
      </c>
      <c r="G662" s="21" t="s">
        <v>2034</v>
      </c>
      <c r="H662" s="21" t="s">
        <v>2035</v>
      </c>
      <c r="I662" s="21" t="s">
        <v>42</v>
      </c>
      <c r="J662" s="21" t="s">
        <v>25</v>
      </c>
      <c r="K662" s="21" t="s">
        <v>26</v>
      </c>
      <c r="L662" s="10">
        <v>171</v>
      </c>
      <c r="M662" s="10">
        <v>59</v>
      </c>
      <c r="N662" s="21" t="s">
        <v>1572</v>
      </c>
      <c r="O662" s="21" t="s">
        <v>2036</v>
      </c>
      <c r="P662" s="21" t="s">
        <v>29</v>
      </c>
      <c r="Q662" s="21" t="s">
        <v>1547</v>
      </c>
      <c r="R662" s="21" t="s">
        <v>2037</v>
      </c>
      <c r="S662" s="10">
        <v>1</v>
      </c>
      <c r="T662" s="10">
        <v>48</v>
      </c>
      <c r="U662" s="10">
        <v>48</v>
      </c>
      <c r="V662" s="21" t="s">
        <v>32</v>
      </c>
      <c r="W662" s="21" t="s">
        <v>32</v>
      </c>
      <c r="X662" s="10"/>
      <c r="Y662" s="28">
        <f>IF(M662&lt;25,1,1+(M662-25)/M662)</f>
        <v>1.576271186440678</v>
      </c>
      <c r="Z662" s="10">
        <v>1</v>
      </c>
      <c r="AA662" s="28">
        <f>U662*Y662*Z662</f>
        <v>75.66101694915254</v>
      </c>
      <c r="AB662" s="28"/>
      <c r="AC662" s="28">
        <f>AA662+AB662</f>
        <v>75.66101694915254</v>
      </c>
      <c r="AD662" s="10"/>
      <c r="AE662" s="50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BX662" s="39"/>
      <c r="BY662" s="39"/>
      <c r="BZ662" s="39"/>
      <c r="CA662" s="39"/>
      <c r="CB662" s="39"/>
      <c r="CC662" s="39"/>
      <c r="CD662" s="39"/>
      <c r="CE662" s="39"/>
      <c r="CF662" s="39"/>
      <c r="CG662" s="39"/>
    </row>
    <row r="663" spans="1:85" s="18" customFormat="1" outlineLevel="2">
      <c r="A663" s="21"/>
      <c r="B663" s="21"/>
      <c r="C663" s="21" t="s">
        <v>1834</v>
      </c>
      <c r="D663" s="21" t="s">
        <v>1384</v>
      </c>
      <c r="E663" s="21" t="s">
        <v>2592</v>
      </c>
      <c r="F663" s="21"/>
      <c r="G663" s="21" t="s">
        <v>2034</v>
      </c>
      <c r="H663" s="21" t="s">
        <v>2554</v>
      </c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>
        <v>16</v>
      </c>
      <c r="AD663" s="21" t="s">
        <v>2588</v>
      </c>
      <c r="AE663" s="50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BX663" s="39"/>
      <c r="BY663" s="39"/>
      <c r="BZ663" s="39"/>
      <c r="CA663" s="39"/>
      <c r="CB663" s="39"/>
      <c r="CC663" s="39"/>
      <c r="CD663" s="39"/>
      <c r="CE663" s="39"/>
      <c r="CF663" s="39"/>
      <c r="CG663" s="39"/>
    </row>
    <row r="664" spans="1:85" s="18" customFormat="1" outlineLevel="2">
      <c r="A664" s="10"/>
      <c r="B664" s="10"/>
      <c r="C664" s="25"/>
      <c r="D664" s="10"/>
      <c r="E664" s="27" t="s">
        <v>2329</v>
      </c>
      <c r="F664" s="10"/>
      <c r="G664" s="21" t="s">
        <v>2034</v>
      </c>
      <c r="H664" s="29" t="s">
        <v>2035</v>
      </c>
      <c r="I664" s="10"/>
      <c r="J664" s="10"/>
      <c r="K664" s="10"/>
      <c r="L664" s="10"/>
      <c r="M664" s="29">
        <v>4</v>
      </c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28"/>
      <c r="Z664" s="10"/>
      <c r="AA664" s="28"/>
      <c r="AB664" s="28"/>
      <c r="AC664" s="28">
        <f>M664*14</f>
        <v>56</v>
      </c>
      <c r="AD664" s="10"/>
      <c r="AE664" s="50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BX664" s="39"/>
      <c r="BY664" s="39"/>
      <c r="BZ664" s="39"/>
      <c r="CA664" s="39"/>
      <c r="CB664" s="39"/>
      <c r="CC664" s="39"/>
      <c r="CD664" s="39"/>
      <c r="CE664" s="39"/>
      <c r="CF664" s="39"/>
      <c r="CG664" s="39"/>
    </row>
    <row r="665" spans="1:85" s="18" customFormat="1" outlineLevel="1">
      <c r="A665" s="10"/>
      <c r="B665" s="10"/>
      <c r="C665" s="25"/>
      <c r="D665" s="10"/>
      <c r="E665" s="27"/>
      <c r="F665" s="10"/>
      <c r="G665" s="47" t="s">
        <v>2877</v>
      </c>
      <c r="H665" s="29"/>
      <c r="I665" s="10"/>
      <c r="J665" s="10"/>
      <c r="K665" s="10"/>
      <c r="L665" s="10"/>
      <c r="M665" s="29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28"/>
      <c r="Z665" s="10"/>
      <c r="AA665" s="28"/>
      <c r="AB665" s="28"/>
      <c r="AC665" s="28">
        <f>SUBTOTAL(9,AC662:AC664)</f>
        <v>147.66101694915255</v>
      </c>
      <c r="AD665" s="10"/>
      <c r="AE665" s="50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BX665" s="39"/>
      <c r="BY665" s="39"/>
      <c r="BZ665" s="39"/>
      <c r="CA665" s="39"/>
      <c r="CB665" s="39"/>
      <c r="CC665" s="39"/>
      <c r="CD665" s="39"/>
      <c r="CE665" s="39"/>
      <c r="CF665" s="39"/>
      <c r="CG665" s="39"/>
    </row>
    <row r="666" spans="1:85" s="18" customFormat="1" outlineLevel="2">
      <c r="A666" s="10">
        <v>2015</v>
      </c>
      <c r="B666" s="21" t="s">
        <v>1535</v>
      </c>
      <c r="C666" s="26" t="s">
        <v>1536</v>
      </c>
      <c r="D666" s="21" t="s">
        <v>1417</v>
      </c>
      <c r="E666" s="21" t="s">
        <v>2286</v>
      </c>
      <c r="F666" s="10">
        <v>3</v>
      </c>
      <c r="G666" s="21" t="s">
        <v>1794</v>
      </c>
      <c r="H666" s="21" t="s">
        <v>1795</v>
      </c>
      <c r="I666" s="21" t="s">
        <v>42</v>
      </c>
      <c r="J666" s="21" t="s">
        <v>25</v>
      </c>
      <c r="K666" s="21" t="s">
        <v>81</v>
      </c>
      <c r="L666" s="10">
        <v>429</v>
      </c>
      <c r="M666" s="10">
        <v>37</v>
      </c>
      <c r="N666" s="21" t="s">
        <v>1429</v>
      </c>
      <c r="O666" s="21" t="s">
        <v>366</v>
      </c>
      <c r="P666" s="21" t="s">
        <v>29</v>
      </c>
      <c r="Q666" s="21" t="s">
        <v>1778</v>
      </c>
      <c r="R666" s="21" t="s">
        <v>1796</v>
      </c>
      <c r="S666" s="10">
        <v>1</v>
      </c>
      <c r="T666" s="10">
        <v>48</v>
      </c>
      <c r="U666" s="10">
        <v>48</v>
      </c>
      <c r="V666" s="21" t="s">
        <v>32</v>
      </c>
      <c r="W666" s="21" t="s">
        <v>32</v>
      </c>
      <c r="X666" s="10"/>
      <c r="Y666" s="28">
        <f>IF(M666&lt;25,1,1+(M666-25)/M666)</f>
        <v>1.3243243243243243</v>
      </c>
      <c r="Z666" s="10">
        <v>1</v>
      </c>
      <c r="AA666" s="28">
        <f>U666*Y666*Z666</f>
        <v>63.567567567567565</v>
      </c>
      <c r="AB666" s="28"/>
      <c r="AC666" s="28">
        <f>AA666+AB666</f>
        <v>63.567567567567565</v>
      </c>
      <c r="AD666" s="10"/>
      <c r="AE666" s="50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BX666" s="39"/>
      <c r="BY666" s="39"/>
      <c r="BZ666" s="39"/>
      <c r="CA666" s="39"/>
      <c r="CB666" s="39"/>
      <c r="CC666" s="39"/>
      <c r="CD666" s="39"/>
      <c r="CE666" s="39"/>
      <c r="CF666" s="39"/>
      <c r="CG666" s="39"/>
    </row>
    <row r="667" spans="1:85" s="18" customFormat="1" outlineLevel="2">
      <c r="A667" s="21"/>
      <c r="B667" s="21"/>
      <c r="C667" s="21" t="s">
        <v>1798</v>
      </c>
      <c r="D667" s="21" t="s">
        <v>1384</v>
      </c>
      <c r="E667" s="21" t="s">
        <v>2592</v>
      </c>
      <c r="F667" s="21"/>
      <c r="G667" s="21" t="s">
        <v>1794</v>
      </c>
      <c r="H667" s="21" t="s">
        <v>2549</v>
      </c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>
        <v>16</v>
      </c>
      <c r="AD667" s="21" t="s">
        <v>2588</v>
      </c>
      <c r="AE667" s="50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BX667" s="39"/>
      <c r="BY667" s="39"/>
      <c r="BZ667" s="39"/>
      <c r="CA667" s="39"/>
      <c r="CB667" s="39"/>
      <c r="CC667" s="39"/>
      <c r="CD667" s="39"/>
      <c r="CE667" s="39"/>
      <c r="CF667" s="39"/>
      <c r="CG667" s="39"/>
    </row>
    <row r="668" spans="1:85" s="18" customFormat="1" outlineLevel="2">
      <c r="A668" s="10"/>
      <c r="B668" s="10"/>
      <c r="C668" s="25"/>
      <c r="D668" s="10"/>
      <c r="E668" s="27" t="s">
        <v>2329</v>
      </c>
      <c r="F668" s="10"/>
      <c r="G668" s="21" t="s">
        <v>1794</v>
      </c>
      <c r="H668" s="29" t="s">
        <v>1795</v>
      </c>
      <c r="I668" s="10"/>
      <c r="J668" s="10"/>
      <c r="K668" s="10"/>
      <c r="L668" s="10"/>
      <c r="M668" s="29">
        <v>4</v>
      </c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28"/>
      <c r="Z668" s="10"/>
      <c r="AA668" s="28"/>
      <c r="AB668" s="28"/>
      <c r="AC668" s="28">
        <f>M668*14</f>
        <v>56</v>
      </c>
      <c r="AD668" s="10"/>
      <c r="AE668" s="50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BX668" s="39"/>
      <c r="BY668" s="39"/>
      <c r="BZ668" s="39"/>
      <c r="CA668" s="39"/>
      <c r="CB668" s="39"/>
      <c r="CC668" s="39"/>
      <c r="CD668" s="39"/>
      <c r="CE668" s="39"/>
      <c r="CF668" s="39"/>
      <c r="CG668" s="39"/>
    </row>
    <row r="669" spans="1:85" s="18" customFormat="1" outlineLevel="1">
      <c r="A669" s="10"/>
      <c r="B669" s="10"/>
      <c r="C669" s="25"/>
      <c r="D669" s="10"/>
      <c r="E669" s="27"/>
      <c r="F669" s="10"/>
      <c r="G669" s="47" t="s">
        <v>2878</v>
      </c>
      <c r="H669" s="29"/>
      <c r="I669" s="10"/>
      <c r="J669" s="10"/>
      <c r="K669" s="10"/>
      <c r="L669" s="10"/>
      <c r="M669" s="29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28"/>
      <c r="Z669" s="10"/>
      <c r="AA669" s="28"/>
      <c r="AB669" s="28"/>
      <c r="AC669" s="28">
        <f>SUBTOTAL(9,AC666:AC668)</f>
        <v>135.56756756756755</v>
      </c>
      <c r="AD669" s="10"/>
      <c r="AE669" s="50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BX669" s="39"/>
      <c r="BY669" s="39"/>
      <c r="BZ669" s="39"/>
      <c r="CA669" s="39"/>
      <c r="CB669" s="39"/>
      <c r="CC669" s="39"/>
      <c r="CD669" s="39"/>
      <c r="CE669" s="39"/>
      <c r="CF669" s="39"/>
      <c r="CG669" s="39"/>
    </row>
    <row r="670" spans="1:85" s="18" customFormat="1" outlineLevel="2">
      <c r="A670" s="10"/>
      <c r="B670" s="10"/>
      <c r="C670" s="25"/>
      <c r="D670" s="10"/>
      <c r="E670" s="27" t="s">
        <v>2329</v>
      </c>
      <c r="F670" s="10"/>
      <c r="G670" s="21" t="s">
        <v>2537</v>
      </c>
      <c r="H670" s="29" t="s">
        <v>2324</v>
      </c>
      <c r="I670" s="10"/>
      <c r="J670" s="10"/>
      <c r="K670" s="10"/>
      <c r="L670" s="10"/>
      <c r="M670" s="29">
        <v>8</v>
      </c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28"/>
      <c r="Z670" s="10"/>
      <c r="AA670" s="28"/>
      <c r="AB670" s="28"/>
      <c r="AC670" s="28">
        <f>M670*14</f>
        <v>112</v>
      </c>
      <c r="AD670" s="10"/>
      <c r="AE670" s="50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BX670" s="39"/>
      <c r="BY670" s="39"/>
      <c r="BZ670" s="39"/>
      <c r="CA670" s="39"/>
      <c r="CB670" s="39"/>
      <c r="CC670" s="39"/>
      <c r="CD670" s="39"/>
      <c r="CE670" s="39"/>
      <c r="CF670" s="39"/>
      <c r="CG670" s="39"/>
    </row>
    <row r="671" spans="1:85" s="18" customFormat="1" outlineLevel="1">
      <c r="A671" s="10"/>
      <c r="B671" s="10"/>
      <c r="C671" s="25"/>
      <c r="D671" s="10"/>
      <c r="E671" s="27"/>
      <c r="F671" s="10"/>
      <c r="G671" s="47" t="s">
        <v>2879</v>
      </c>
      <c r="H671" s="29"/>
      <c r="I671" s="10"/>
      <c r="J671" s="10"/>
      <c r="K671" s="10"/>
      <c r="L671" s="10"/>
      <c r="M671" s="29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28"/>
      <c r="Z671" s="10"/>
      <c r="AA671" s="28"/>
      <c r="AB671" s="28"/>
      <c r="AC671" s="28">
        <f>SUBTOTAL(9,AC670:AC670)</f>
        <v>112</v>
      </c>
      <c r="AD671" s="10"/>
      <c r="AE671" s="50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BX671" s="39"/>
      <c r="BY671" s="39"/>
      <c r="BZ671" s="39"/>
      <c r="CA671" s="39"/>
      <c r="CB671" s="39"/>
      <c r="CC671" s="39"/>
      <c r="CD671" s="39"/>
      <c r="CE671" s="39"/>
      <c r="CF671" s="39"/>
      <c r="CG671" s="39"/>
    </row>
    <row r="672" spans="1:85" s="18" customFormat="1" outlineLevel="2">
      <c r="A672" s="10">
        <v>2015</v>
      </c>
      <c r="B672" s="21" t="s">
        <v>258</v>
      </c>
      <c r="C672" s="26" t="s">
        <v>259</v>
      </c>
      <c r="D672" s="21" t="s">
        <v>1383</v>
      </c>
      <c r="E672" s="21" t="s">
        <v>2286</v>
      </c>
      <c r="F672" s="10">
        <v>3</v>
      </c>
      <c r="G672" s="21" t="s">
        <v>263</v>
      </c>
      <c r="H672" s="21" t="s">
        <v>264</v>
      </c>
      <c r="I672" s="21" t="s">
        <v>24</v>
      </c>
      <c r="J672" s="21" t="s">
        <v>25</v>
      </c>
      <c r="K672" s="21" t="s">
        <v>46</v>
      </c>
      <c r="L672" s="10">
        <v>39</v>
      </c>
      <c r="M672" s="10">
        <v>56</v>
      </c>
      <c r="N672" s="21" t="s">
        <v>47</v>
      </c>
      <c r="O672" s="21" t="s">
        <v>265</v>
      </c>
      <c r="P672" s="21" t="s">
        <v>29</v>
      </c>
      <c r="Q672" s="21" t="s">
        <v>130</v>
      </c>
      <c r="R672" s="21" t="s">
        <v>266</v>
      </c>
      <c r="S672" s="10">
        <v>1</v>
      </c>
      <c r="T672" s="10">
        <v>48</v>
      </c>
      <c r="U672" s="10">
        <v>48</v>
      </c>
      <c r="V672" s="21" t="s">
        <v>32</v>
      </c>
      <c r="W672" s="21" t="s">
        <v>32</v>
      </c>
      <c r="X672" s="10"/>
      <c r="Y672" s="28">
        <f>IF(M672&lt;25,1,1+(M672-25)/M672)</f>
        <v>1.5535714285714286</v>
      </c>
      <c r="Z672" s="10">
        <v>1</v>
      </c>
      <c r="AA672" s="28">
        <f>U672*Y672*Z672</f>
        <v>74.571428571428569</v>
      </c>
      <c r="AB672" s="28"/>
      <c r="AC672" s="28">
        <f>AA672+AB672</f>
        <v>74.571428571428569</v>
      </c>
      <c r="AD672" s="10"/>
      <c r="AE672" s="50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BX672" s="39"/>
      <c r="BY672" s="39"/>
      <c r="BZ672" s="39"/>
      <c r="CA672" s="39"/>
      <c r="CB672" s="39"/>
      <c r="CC672" s="39"/>
      <c r="CD672" s="39"/>
      <c r="CE672" s="39"/>
      <c r="CF672" s="39"/>
      <c r="CG672" s="39"/>
    </row>
    <row r="673" spans="1:85" s="18" customFormat="1" outlineLevel="2">
      <c r="A673" s="10">
        <v>2014</v>
      </c>
      <c r="B673" s="21" t="s">
        <v>1698</v>
      </c>
      <c r="C673" s="26" t="s">
        <v>952</v>
      </c>
      <c r="D673" s="21" t="s">
        <v>1417</v>
      </c>
      <c r="E673" s="19" t="s">
        <v>2276</v>
      </c>
      <c r="F673" s="10">
        <v>2</v>
      </c>
      <c r="G673" s="21" t="s">
        <v>263</v>
      </c>
      <c r="H673" s="21" t="s">
        <v>264</v>
      </c>
      <c r="I673" s="21" t="s">
        <v>24</v>
      </c>
      <c r="J673" s="21" t="s">
        <v>25</v>
      </c>
      <c r="K673" s="21" t="s">
        <v>46</v>
      </c>
      <c r="L673" s="10">
        <v>45</v>
      </c>
      <c r="M673" s="10">
        <v>55</v>
      </c>
      <c r="N673" s="21" t="s">
        <v>1517</v>
      </c>
      <c r="O673" s="21" t="s">
        <v>233</v>
      </c>
      <c r="P673" s="21" t="s">
        <v>29</v>
      </c>
      <c r="Q673" s="21" t="s">
        <v>1356</v>
      </c>
      <c r="R673" s="21" t="s">
        <v>1997</v>
      </c>
      <c r="S673" s="10">
        <v>1</v>
      </c>
      <c r="T673" s="10">
        <v>32</v>
      </c>
      <c r="U673" s="10">
        <v>32</v>
      </c>
      <c r="V673" s="21" t="s">
        <v>32</v>
      </c>
      <c r="W673" s="21" t="s">
        <v>32</v>
      </c>
      <c r="X673" s="10"/>
      <c r="Y673" s="28">
        <f>IF(M673&lt;25,1,1+(M673-25)/M673)</f>
        <v>1.5454545454545454</v>
      </c>
      <c r="Z673" s="10">
        <v>1</v>
      </c>
      <c r="AA673" s="28">
        <f>U673*Y673*Z673</f>
        <v>49.454545454545453</v>
      </c>
      <c r="AB673" s="28"/>
      <c r="AC673" s="28">
        <f>AA673+AB673</f>
        <v>49.454545454545453</v>
      </c>
      <c r="AD673" s="10"/>
      <c r="AE673" s="50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BX673" s="39"/>
      <c r="BY673" s="39"/>
      <c r="BZ673" s="39"/>
      <c r="CA673" s="39"/>
      <c r="CB673" s="39"/>
      <c r="CC673" s="39"/>
      <c r="CD673" s="39"/>
      <c r="CE673" s="39"/>
      <c r="CF673" s="39"/>
      <c r="CG673" s="39"/>
    </row>
    <row r="674" spans="1:85" s="18" customFormat="1" outlineLevel="2">
      <c r="A674" s="21"/>
      <c r="B674" s="21"/>
      <c r="C674" s="21" t="s">
        <v>2699</v>
      </c>
      <c r="D674" s="21" t="s">
        <v>2594</v>
      </c>
      <c r="E674" s="21" t="s">
        <v>2595</v>
      </c>
      <c r="F674" s="21"/>
      <c r="G674" s="21" t="s">
        <v>263</v>
      </c>
      <c r="H674" s="21" t="s">
        <v>2700</v>
      </c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 t="s">
        <v>30</v>
      </c>
      <c r="AC674" s="21" t="s">
        <v>2602</v>
      </c>
      <c r="AD674" s="21" t="s">
        <v>2597</v>
      </c>
      <c r="AE674" s="50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BX674" s="39"/>
      <c r="BY674" s="39"/>
      <c r="BZ674" s="39"/>
      <c r="CA674" s="39"/>
      <c r="CB674" s="39"/>
      <c r="CC674" s="39"/>
      <c r="CD674" s="39"/>
      <c r="CE674" s="39"/>
      <c r="CF674" s="39"/>
      <c r="CG674" s="39"/>
    </row>
    <row r="675" spans="1:85" s="18" customFormat="1" outlineLevel="2">
      <c r="A675" s="10"/>
      <c r="B675" s="10"/>
      <c r="C675" s="25"/>
      <c r="D675" s="10"/>
      <c r="E675" s="27" t="s">
        <v>2329</v>
      </c>
      <c r="F675" s="10"/>
      <c r="G675" s="21" t="s">
        <v>263</v>
      </c>
      <c r="H675" s="29" t="s">
        <v>264</v>
      </c>
      <c r="I675" s="10"/>
      <c r="J675" s="10"/>
      <c r="K675" s="10"/>
      <c r="L675" s="10"/>
      <c r="M675" s="29">
        <v>2</v>
      </c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28"/>
      <c r="Z675" s="10"/>
      <c r="AA675" s="28"/>
      <c r="AB675" s="28"/>
      <c r="AC675" s="28">
        <f>M675*14</f>
        <v>28</v>
      </c>
      <c r="AD675" s="10"/>
      <c r="AE675" s="50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BX675" s="39"/>
      <c r="BY675" s="39"/>
      <c r="BZ675" s="39"/>
      <c r="CA675" s="39"/>
      <c r="CB675" s="39"/>
      <c r="CC675" s="39"/>
      <c r="CD675" s="39"/>
      <c r="CE675" s="39"/>
      <c r="CF675" s="39"/>
      <c r="CG675" s="39"/>
    </row>
    <row r="676" spans="1:85" s="18" customFormat="1" outlineLevel="2">
      <c r="A676" s="10">
        <v>2014</v>
      </c>
      <c r="B676" s="21" t="s">
        <v>1408</v>
      </c>
      <c r="C676" s="26" t="s">
        <v>1409</v>
      </c>
      <c r="D676" s="21" t="s">
        <v>1384</v>
      </c>
      <c r="E676" s="20" t="s">
        <v>2282</v>
      </c>
      <c r="F676" s="10">
        <v>2</v>
      </c>
      <c r="G676" s="21" t="s">
        <v>263</v>
      </c>
      <c r="H676" s="21" t="s">
        <v>264</v>
      </c>
      <c r="I676" s="21" t="s">
        <v>24</v>
      </c>
      <c r="J676" s="21" t="s">
        <v>25</v>
      </c>
      <c r="K676" s="21" t="s">
        <v>46</v>
      </c>
      <c r="L676" s="10">
        <v>35</v>
      </c>
      <c r="M676" s="10">
        <v>10</v>
      </c>
      <c r="N676" s="21" t="s">
        <v>30</v>
      </c>
      <c r="O676" s="21" t="s">
        <v>30</v>
      </c>
      <c r="P676" s="21" t="s">
        <v>29</v>
      </c>
      <c r="Q676" s="21" t="s">
        <v>1363</v>
      </c>
      <c r="R676" s="21" t="s">
        <v>1410</v>
      </c>
      <c r="S676" s="10">
        <v>1</v>
      </c>
      <c r="T676" s="10">
        <v>64</v>
      </c>
      <c r="U676" s="10">
        <v>20</v>
      </c>
      <c r="V676" s="21" t="s">
        <v>32</v>
      </c>
      <c r="W676" s="10">
        <v>44</v>
      </c>
      <c r="X676" s="10"/>
      <c r="Y676" s="28">
        <f>IF(M676&lt;25,1,1+(M676-25)/M676)</f>
        <v>1</v>
      </c>
      <c r="Z676" s="10"/>
      <c r="AA676" s="28"/>
      <c r="AB676" s="28"/>
      <c r="AC676" s="28">
        <f>32*Y676*F676</f>
        <v>64</v>
      </c>
      <c r="AD676" s="10"/>
      <c r="AE676" s="50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BX676" s="39"/>
      <c r="BY676" s="39"/>
      <c r="BZ676" s="39"/>
      <c r="CA676" s="39"/>
      <c r="CB676" s="39"/>
      <c r="CC676" s="39"/>
      <c r="CD676" s="39"/>
      <c r="CE676" s="39"/>
      <c r="CF676" s="39"/>
      <c r="CG676" s="39"/>
    </row>
    <row r="677" spans="1:85" s="18" customFormat="1" outlineLevel="2">
      <c r="A677" s="10">
        <v>2014</v>
      </c>
      <c r="B677" s="21" t="s">
        <v>1432</v>
      </c>
      <c r="C677" s="26" t="s">
        <v>1433</v>
      </c>
      <c r="D677" s="21" t="s">
        <v>1417</v>
      </c>
      <c r="E677" s="20" t="s">
        <v>2283</v>
      </c>
      <c r="F677" s="10">
        <v>2</v>
      </c>
      <c r="G677" s="21" t="s">
        <v>263</v>
      </c>
      <c r="H677" s="21" t="s">
        <v>264</v>
      </c>
      <c r="I677" s="21" t="s">
        <v>24</v>
      </c>
      <c r="J677" s="21" t="s">
        <v>25</v>
      </c>
      <c r="K677" s="21" t="s">
        <v>46</v>
      </c>
      <c r="L677" s="10">
        <v>28</v>
      </c>
      <c r="M677" s="10">
        <v>12</v>
      </c>
      <c r="N677" s="21" t="s">
        <v>30</v>
      </c>
      <c r="O677" s="21" t="s">
        <v>30</v>
      </c>
      <c r="P677" s="21" t="s">
        <v>29</v>
      </c>
      <c r="Q677" s="21" t="s">
        <v>1363</v>
      </c>
      <c r="R677" s="21" t="s">
        <v>1434</v>
      </c>
      <c r="S677" s="10">
        <v>1</v>
      </c>
      <c r="T677" s="21" t="s">
        <v>32</v>
      </c>
      <c r="U677" s="21" t="s">
        <v>32</v>
      </c>
      <c r="V677" s="21" t="s">
        <v>32</v>
      </c>
      <c r="W677" s="21" t="s">
        <v>32</v>
      </c>
      <c r="X677" s="10"/>
      <c r="Y677" s="28">
        <f>IF(M677&lt;25,1,1+(M677-25)/M677)</f>
        <v>1</v>
      </c>
      <c r="Z677" s="10"/>
      <c r="AA677" s="28"/>
      <c r="AB677" s="28"/>
      <c r="AC677" s="28">
        <f>32*Y677*F677</f>
        <v>64</v>
      </c>
      <c r="AD677" s="27"/>
      <c r="AE677" s="50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BX677" s="39"/>
      <c r="BY677" s="39"/>
      <c r="BZ677" s="39"/>
      <c r="CA677" s="39"/>
      <c r="CB677" s="39"/>
      <c r="CC677" s="39"/>
      <c r="CD677" s="39"/>
      <c r="CE677" s="39"/>
      <c r="CF677" s="39"/>
      <c r="CG677" s="39"/>
    </row>
    <row r="678" spans="1:85" s="18" customFormat="1" outlineLevel="1">
      <c r="A678" s="10"/>
      <c r="B678" s="21"/>
      <c r="C678" s="26"/>
      <c r="D678" s="21"/>
      <c r="E678" s="20"/>
      <c r="F678" s="10"/>
      <c r="G678" s="47" t="s">
        <v>2880</v>
      </c>
      <c r="H678" s="21"/>
      <c r="I678" s="21"/>
      <c r="J678" s="21"/>
      <c r="K678" s="21"/>
      <c r="L678" s="10"/>
      <c r="M678" s="10"/>
      <c r="N678" s="21"/>
      <c r="O678" s="21"/>
      <c r="P678" s="21"/>
      <c r="Q678" s="21"/>
      <c r="R678" s="21"/>
      <c r="S678" s="10"/>
      <c r="T678" s="21"/>
      <c r="U678" s="21"/>
      <c r="V678" s="21"/>
      <c r="W678" s="21"/>
      <c r="X678" s="10"/>
      <c r="Y678" s="28"/>
      <c r="Z678" s="10"/>
      <c r="AA678" s="28"/>
      <c r="AB678" s="28"/>
      <c r="AC678" s="28">
        <f>SUBTOTAL(9,AC672:AC677)</f>
        <v>280.02597402597405</v>
      </c>
      <c r="AD678" s="27"/>
      <c r="AE678" s="50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BX678" s="39"/>
      <c r="BY678" s="39"/>
      <c r="BZ678" s="39"/>
      <c r="CA678" s="39"/>
      <c r="CB678" s="39"/>
      <c r="CC678" s="39"/>
      <c r="CD678" s="39"/>
      <c r="CE678" s="39"/>
      <c r="CF678" s="39"/>
      <c r="CG678" s="39"/>
    </row>
    <row r="679" spans="1:85" s="18" customFormat="1" outlineLevel="2">
      <c r="A679" s="10">
        <v>2015</v>
      </c>
      <c r="B679" s="21" t="s">
        <v>329</v>
      </c>
      <c r="C679" s="26" t="s">
        <v>330</v>
      </c>
      <c r="D679" s="21" t="s">
        <v>1383</v>
      </c>
      <c r="E679" s="21" t="s">
        <v>2286</v>
      </c>
      <c r="F679" s="10">
        <v>3</v>
      </c>
      <c r="G679" s="21" t="s">
        <v>331</v>
      </c>
      <c r="H679" s="21" t="s">
        <v>332</v>
      </c>
      <c r="I679" s="21" t="s">
        <v>24</v>
      </c>
      <c r="J679" s="21" t="s">
        <v>25</v>
      </c>
      <c r="K679" s="21" t="s">
        <v>81</v>
      </c>
      <c r="L679" s="10">
        <v>47</v>
      </c>
      <c r="M679" s="10">
        <v>10</v>
      </c>
      <c r="N679" s="21" t="s">
        <v>75</v>
      </c>
      <c r="O679" s="21" t="s">
        <v>333</v>
      </c>
      <c r="P679" s="21" t="s">
        <v>29</v>
      </c>
      <c r="Q679" s="21" t="s">
        <v>83</v>
      </c>
      <c r="R679" s="21" t="s">
        <v>334</v>
      </c>
      <c r="S679" s="10">
        <v>1</v>
      </c>
      <c r="T679" s="10">
        <v>48</v>
      </c>
      <c r="U679" s="10">
        <v>48</v>
      </c>
      <c r="V679" s="21" t="s">
        <v>32</v>
      </c>
      <c r="W679" s="21" t="s">
        <v>32</v>
      </c>
      <c r="X679" s="10"/>
      <c r="Y679" s="28">
        <f>IF(M679&lt;25,1,1+(M679-25)/M679)</f>
        <v>1</v>
      </c>
      <c r="Z679" s="10">
        <v>1</v>
      </c>
      <c r="AA679" s="28">
        <f>U679*Y679*Z679</f>
        <v>48</v>
      </c>
      <c r="AB679" s="28"/>
      <c r="AC679" s="28">
        <f>AA679+AB679</f>
        <v>48</v>
      </c>
      <c r="AD679" s="10"/>
      <c r="AE679" s="50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BX679" s="39"/>
      <c r="BY679" s="39"/>
      <c r="BZ679" s="39"/>
      <c r="CA679" s="39"/>
      <c r="CB679" s="39"/>
      <c r="CC679" s="39"/>
      <c r="CD679" s="39"/>
      <c r="CE679" s="39"/>
      <c r="CF679" s="39"/>
      <c r="CG679" s="39"/>
    </row>
    <row r="680" spans="1:85" s="18" customFormat="1" outlineLevel="2">
      <c r="A680" s="10">
        <v>2015</v>
      </c>
      <c r="B680" s="21" t="s">
        <v>2053</v>
      </c>
      <c r="C680" s="26" t="s">
        <v>2054</v>
      </c>
      <c r="D680" s="21" t="s">
        <v>1417</v>
      </c>
      <c r="E680" s="21" t="s">
        <v>2286</v>
      </c>
      <c r="F680" s="10">
        <v>3</v>
      </c>
      <c r="G680" s="21" t="s">
        <v>331</v>
      </c>
      <c r="H680" s="21" t="s">
        <v>332</v>
      </c>
      <c r="I680" s="21" t="s">
        <v>24</v>
      </c>
      <c r="J680" s="21" t="s">
        <v>25</v>
      </c>
      <c r="K680" s="21" t="s">
        <v>81</v>
      </c>
      <c r="L680" s="10">
        <v>60</v>
      </c>
      <c r="M680" s="10">
        <v>65</v>
      </c>
      <c r="N680" s="21" t="s">
        <v>2055</v>
      </c>
      <c r="O680" s="21" t="s">
        <v>114</v>
      </c>
      <c r="P680" s="21" t="s">
        <v>29</v>
      </c>
      <c r="Q680" s="21" t="s">
        <v>1528</v>
      </c>
      <c r="R680" s="21" t="s">
        <v>2109</v>
      </c>
      <c r="S680" s="10">
        <v>1</v>
      </c>
      <c r="T680" s="10">
        <v>48</v>
      </c>
      <c r="U680" s="10">
        <v>48</v>
      </c>
      <c r="V680" s="21" t="s">
        <v>32</v>
      </c>
      <c r="W680" s="21" t="s">
        <v>32</v>
      </c>
      <c r="X680" s="10"/>
      <c r="Y680" s="28">
        <f>IF(M680&lt;25,1,1+(M680-25)/M680)</f>
        <v>1.6153846153846154</v>
      </c>
      <c r="Z680" s="10">
        <v>1</v>
      </c>
      <c r="AA680" s="28">
        <f>U680*Y680*Z680</f>
        <v>77.538461538461547</v>
      </c>
      <c r="AB680" s="28"/>
      <c r="AC680" s="28">
        <f>AA680+AB680</f>
        <v>77.538461538461547</v>
      </c>
      <c r="AD680" s="10"/>
      <c r="AE680" s="50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BX680" s="39"/>
      <c r="BY680" s="39"/>
      <c r="BZ680" s="39"/>
      <c r="CA680" s="39"/>
      <c r="CB680" s="39"/>
      <c r="CC680" s="39"/>
      <c r="CD680" s="39"/>
      <c r="CE680" s="39"/>
      <c r="CF680" s="39"/>
      <c r="CG680" s="39"/>
    </row>
    <row r="681" spans="1:85" s="18" customFormat="1" outlineLevel="2">
      <c r="A681" s="21"/>
      <c r="B681" s="21"/>
      <c r="C681" s="21" t="s">
        <v>2639</v>
      </c>
      <c r="D681" s="21" t="s">
        <v>2594</v>
      </c>
      <c r="E681" s="21" t="s">
        <v>2595</v>
      </c>
      <c r="F681" s="21"/>
      <c r="G681" s="21" t="s">
        <v>331</v>
      </c>
      <c r="H681" s="21" t="s">
        <v>2640</v>
      </c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 t="s">
        <v>30</v>
      </c>
      <c r="AC681" s="21" t="s">
        <v>2602</v>
      </c>
      <c r="AD681" s="21" t="s">
        <v>2597</v>
      </c>
      <c r="AE681" s="50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BX681" s="39"/>
      <c r="BY681" s="39"/>
      <c r="BZ681" s="39"/>
      <c r="CA681" s="39"/>
      <c r="CB681" s="39"/>
      <c r="CC681" s="39"/>
      <c r="CD681" s="39"/>
      <c r="CE681" s="39"/>
      <c r="CF681" s="39"/>
      <c r="CG681" s="39"/>
    </row>
    <row r="682" spans="1:85" s="18" customFormat="1" outlineLevel="2">
      <c r="A682" s="21"/>
      <c r="B682" s="21"/>
      <c r="C682" s="21" t="s">
        <v>1862</v>
      </c>
      <c r="D682" s="21" t="s">
        <v>1384</v>
      </c>
      <c r="E682" s="21" t="s">
        <v>2592</v>
      </c>
      <c r="F682" s="21"/>
      <c r="G682" s="21" t="s">
        <v>331</v>
      </c>
      <c r="H682" s="21" t="s">
        <v>2579</v>
      </c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>
        <v>32</v>
      </c>
      <c r="AD682" s="21" t="s">
        <v>2588</v>
      </c>
      <c r="AE682" s="50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BX682" s="39"/>
      <c r="BY682" s="39"/>
      <c r="BZ682" s="39"/>
      <c r="CA682" s="39"/>
      <c r="CB682" s="39"/>
      <c r="CC682" s="39"/>
      <c r="CD682" s="39"/>
      <c r="CE682" s="39"/>
      <c r="CF682" s="39"/>
      <c r="CG682" s="39"/>
    </row>
    <row r="683" spans="1:85" s="18" customFormat="1" outlineLevel="2">
      <c r="A683" s="10"/>
      <c r="B683" s="10"/>
      <c r="C683" s="25"/>
      <c r="D683" s="10"/>
      <c r="E683" s="27" t="s">
        <v>2329</v>
      </c>
      <c r="F683" s="10"/>
      <c r="G683" s="21" t="s">
        <v>331</v>
      </c>
      <c r="H683" s="29" t="s">
        <v>332</v>
      </c>
      <c r="I683" s="10"/>
      <c r="J683" s="10"/>
      <c r="K683" s="10"/>
      <c r="L683" s="10"/>
      <c r="M683" s="29">
        <v>4</v>
      </c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28"/>
      <c r="Z683" s="10"/>
      <c r="AA683" s="28"/>
      <c r="AB683" s="28"/>
      <c r="AC683" s="28">
        <f>M683*14</f>
        <v>56</v>
      </c>
      <c r="AD683" s="10"/>
      <c r="AE683" s="50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9"/>
      <c r="BQ683" s="39"/>
      <c r="BR683" s="39"/>
      <c r="BS683" s="39"/>
      <c r="BT683" s="39"/>
      <c r="BU683" s="39"/>
      <c r="BV683" s="39"/>
      <c r="BW683" s="39"/>
      <c r="BX683" s="39"/>
      <c r="BY683" s="39"/>
      <c r="BZ683" s="39"/>
      <c r="CA683" s="39"/>
      <c r="CB683" s="39"/>
      <c r="CC683" s="39"/>
      <c r="CD683" s="39"/>
      <c r="CE683" s="39"/>
      <c r="CF683" s="39"/>
      <c r="CG683" s="39"/>
    </row>
    <row r="684" spans="1:85" s="18" customFormat="1" outlineLevel="1">
      <c r="A684" s="10"/>
      <c r="B684" s="10"/>
      <c r="C684" s="25"/>
      <c r="D684" s="10"/>
      <c r="E684" s="27"/>
      <c r="F684" s="10"/>
      <c r="G684" s="47" t="s">
        <v>2881</v>
      </c>
      <c r="H684" s="29"/>
      <c r="I684" s="10"/>
      <c r="J684" s="10"/>
      <c r="K684" s="10"/>
      <c r="L684" s="10"/>
      <c r="M684" s="29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28"/>
      <c r="Z684" s="10"/>
      <c r="AA684" s="28"/>
      <c r="AB684" s="28"/>
      <c r="AC684" s="28">
        <f>SUBTOTAL(9,AC679:AC683)</f>
        <v>213.53846153846155</v>
      </c>
      <c r="AD684" s="10"/>
      <c r="AE684" s="50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BX684" s="39"/>
      <c r="BY684" s="39"/>
      <c r="BZ684" s="39"/>
      <c r="CA684" s="39"/>
      <c r="CB684" s="39"/>
      <c r="CC684" s="39"/>
      <c r="CD684" s="39"/>
      <c r="CE684" s="39"/>
      <c r="CF684" s="39"/>
      <c r="CG684" s="39"/>
    </row>
    <row r="685" spans="1:85" s="18" customFormat="1" outlineLevel="2">
      <c r="A685" s="10">
        <v>2015</v>
      </c>
      <c r="B685" s="21" t="s">
        <v>1124</v>
      </c>
      <c r="C685" s="26" t="s">
        <v>1125</v>
      </c>
      <c r="D685" s="21" t="s">
        <v>1383</v>
      </c>
      <c r="E685" s="21" t="s">
        <v>2286</v>
      </c>
      <c r="F685" s="10">
        <v>3</v>
      </c>
      <c r="G685" s="21" t="s">
        <v>1126</v>
      </c>
      <c r="H685" s="21" t="s">
        <v>1127</v>
      </c>
      <c r="I685" s="21" t="s">
        <v>24</v>
      </c>
      <c r="J685" s="21" t="s">
        <v>25</v>
      </c>
      <c r="K685" s="21" t="s">
        <v>26</v>
      </c>
      <c r="L685" s="10">
        <v>43</v>
      </c>
      <c r="M685" s="10">
        <v>14</v>
      </c>
      <c r="N685" s="21" t="s">
        <v>199</v>
      </c>
      <c r="O685" s="21" t="s">
        <v>362</v>
      </c>
      <c r="P685" s="21" t="s">
        <v>29</v>
      </c>
      <c r="Q685" s="21" t="s">
        <v>392</v>
      </c>
      <c r="R685" s="21" t="s">
        <v>1128</v>
      </c>
      <c r="S685" s="10">
        <v>1</v>
      </c>
      <c r="T685" s="10">
        <v>48</v>
      </c>
      <c r="U685" s="10">
        <v>48</v>
      </c>
      <c r="V685" s="21" t="s">
        <v>32</v>
      </c>
      <c r="W685" s="21" t="s">
        <v>32</v>
      </c>
      <c r="X685" s="10"/>
      <c r="Y685" s="28">
        <f>IF(M685&lt;25,1,1+(M685-25)/M685)</f>
        <v>1</v>
      </c>
      <c r="Z685" s="10">
        <v>1</v>
      </c>
      <c r="AA685" s="28">
        <f>U685*Y685*Z685</f>
        <v>48</v>
      </c>
      <c r="AB685" s="28"/>
      <c r="AC685" s="28">
        <f>AA685+AB685</f>
        <v>48</v>
      </c>
      <c r="AD685" s="10"/>
      <c r="AE685" s="50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BX685" s="39"/>
      <c r="BY685" s="39"/>
      <c r="BZ685" s="39"/>
      <c r="CA685" s="39"/>
      <c r="CB685" s="39"/>
      <c r="CC685" s="39"/>
      <c r="CD685" s="39"/>
      <c r="CE685" s="39"/>
      <c r="CF685" s="39"/>
      <c r="CG685" s="39"/>
    </row>
    <row r="686" spans="1:85" s="18" customFormat="1" outlineLevel="2">
      <c r="A686" s="21"/>
      <c r="B686" s="21"/>
      <c r="C686" s="21" t="s">
        <v>2682</v>
      </c>
      <c r="D686" s="21" t="s">
        <v>2594</v>
      </c>
      <c r="E686" s="21" t="s">
        <v>2595</v>
      </c>
      <c r="F686" s="21"/>
      <c r="G686" s="21" t="s">
        <v>1126</v>
      </c>
      <c r="H686" s="21" t="s">
        <v>2685</v>
      </c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 t="s">
        <v>30</v>
      </c>
      <c r="AC686" s="21" t="s">
        <v>2602</v>
      </c>
      <c r="AD686" s="21" t="s">
        <v>2597</v>
      </c>
      <c r="AE686" s="50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BX686" s="39"/>
      <c r="BY686" s="39"/>
      <c r="BZ686" s="39"/>
      <c r="CA686" s="39"/>
      <c r="CB686" s="39"/>
      <c r="CC686" s="39"/>
      <c r="CD686" s="39"/>
      <c r="CE686" s="39"/>
      <c r="CF686" s="39"/>
      <c r="CG686" s="39"/>
    </row>
    <row r="687" spans="1:85" s="18" customFormat="1" outlineLevel="2">
      <c r="A687" s="10"/>
      <c r="B687" s="10"/>
      <c r="C687" s="25"/>
      <c r="D687" s="10"/>
      <c r="E687" s="27" t="s">
        <v>2329</v>
      </c>
      <c r="F687" s="10"/>
      <c r="G687" s="21" t="s">
        <v>1126</v>
      </c>
      <c r="H687" s="29" t="s">
        <v>1127</v>
      </c>
      <c r="I687" s="10"/>
      <c r="J687" s="10"/>
      <c r="K687" s="10"/>
      <c r="L687" s="10"/>
      <c r="M687" s="29">
        <v>3</v>
      </c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28"/>
      <c r="Z687" s="10"/>
      <c r="AA687" s="28"/>
      <c r="AB687" s="28"/>
      <c r="AC687" s="28">
        <f>M687*14</f>
        <v>42</v>
      </c>
      <c r="AD687" s="10"/>
      <c r="AE687" s="50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BX687" s="39"/>
      <c r="BY687" s="39"/>
      <c r="BZ687" s="39"/>
      <c r="CA687" s="39"/>
      <c r="CB687" s="39"/>
      <c r="CC687" s="39"/>
      <c r="CD687" s="39"/>
      <c r="CE687" s="39"/>
      <c r="CF687" s="39"/>
      <c r="CG687" s="39"/>
    </row>
    <row r="688" spans="1:85" s="18" customFormat="1" outlineLevel="2">
      <c r="A688" s="10"/>
      <c r="B688" s="10"/>
      <c r="C688" s="25"/>
      <c r="D688" s="10"/>
      <c r="E688" s="27" t="s">
        <v>2757</v>
      </c>
      <c r="F688" s="10"/>
      <c r="G688" s="21" t="s">
        <v>1126</v>
      </c>
      <c r="H688" s="29" t="s">
        <v>1127</v>
      </c>
      <c r="I688" s="10"/>
      <c r="J688" s="10"/>
      <c r="K688" s="10"/>
      <c r="L688" s="10"/>
      <c r="M688" s="29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28"/>
      <c r="Z688" s="10"/>
      <c r="AA688" s="28"/>
      <c r="AB688" s="28"/>
      <c r="AC688" s="28">
        <v>15</v>
      </c>
      <c r="AD688" s="10"/>
      <c r="AE688" s="50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BX688" s="39"/>
      <c r="BY688" s="39"/>
      <c r="BZ688" s="39"/>
      <c r="CA688" s="39"/>
      <c r="CB688" s="39"/>
      <c r="CC688" s="39"/>
      <c r="CD688" s="39"/>
      <c r="CE688" s="39"/>
      <c r="CF688" s="39"/>
      <c r="CG688" s="39"/>
    </row>
    <row r="689" spans="1:85" s="18" customFormat="1" outlineLevel="2">
      <c r="A689" s="10">
        <v>2014</v>
      </c>
      <c r="B689" s="21" t="s">
        <v>1351</v>
      </c>
      <c r="C689" s="26" t="s">
        <v>1352</v>
      </c>
      <c r="D689" s="21" t="s">
        <v>1383</v>
      </c>
      <c r="E689" s="19" t="s">
        <v>2541</v>
      </c>
      <c r="F689" s="10" t="s">
        <v>2542</v>
      </c>
      <c r="G689" s="21" t="s">
        <v>1126</v>
      </c>
      <c r="H689" s="51" t="s">
        <v>1127</v>
      </c>
      <c r="I689" s="53"/>
      <c r="J689" s="53"/>
      <c r="K689" s="53"/>
      <c r="L689" s="53"/>
      <c r="M689" s="52">
        <v>3</v>
      </c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5"/>
      <c r="Y689" s="56"/>
      <c r="Z689" s="55"/>
      <c r="AA689" s="56"/>
      <c r="AB689" s="56"/>
      <c r="AC689" s="14">
        <v>11.7</v>
      </c>
      <c r="AD689" s="55"/>
      <c r="AE689" s="50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BX689" s="39"/>
      <c r="BY689" s="39"/>
      <c r="BZ689" s="39"/>
      <c r="CA689" s="39"/>
      <c r="CB689" s="39"/>
      <c r="CC689" s="39"/>
      <c r="CD689" s="39"/>
      <c r="CE689" s="39"/>
      <c r="CF689" s="39"/>
      <c r="CG689" s="39"/>
    </row>
    <row r="690" spans="1:85" s="18" customFormat="1" outlineLevel="1">
      <c r="A690" s="10"/>
      <c r="B690" s="21"/>
      <c r="C690" s="26"/>
      <c r="D690" s="21"/>
      <c r="E690" s="19"/>
      <c r="F690" s="10"/>
      <c r="G690" s="47" t="s">
        <v>2882</v>
      </c>
      <c r="H690" s="51"/>
      <c r="I690" s="53"/>
      <c r="J690" s="53"/>
      <c r="K690" s="53"/>
      <c r="L690" s="53"/>
      <c r="M690" s="52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5"/>
      <c r="Y690" s="56"/>
      <c r="Z690" s="55"/>
      <c r="AA690" s="56"/>
      <c r="AB690" s="56"/>
      <c r="AC690" s="14">
        <f>SUBTOTAL(9,AC685:AC689)</f>
        <v>116.7</v>
      </c>
      <c r="AD690" s="55"/>
      <c r="AE690" s="50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BX690" s="39"/>
      <c r="BY690" s="39"/>
      <c r="BZ690" s="39"/>
      <c r="CA690" s="39"/>
      <c r="CB690" s="39"/>
      <c r="CC690" s="39"/>
      <c r="CD690" s="39"/>
      <c r="CE690" s="39"/>
      <c r="CF690" s="39"/>
      <c r="CG690" s="39"/>
    </row>
    <row r="691" spans="1:85" s="18" customFormat="1" outlineLevel="2">
      <c r="A691" s="10">
        <v>2015</v>
      </c>
      <c r="B691" s="21" t="s">
        <v>1160</v>
      </c>
      <c r="C691" s="26" t="s">
        <v>1161</v>
      </c>
      <c r="D691" s="21" t="s">
        <v>1383</v>
      </c>
      <c r="E691" s="21" t="s">
        <v>2286</v>
      </c>
      <c r="F691" s="10">
        <v>3</v>
      </c>
      <c r="G691" s="21" t="s">
        <v>1162</v>
      </c>
      <c r="H691" s="21" t="s">
        <v>1163</v>
      </c>
      <c r="I691" s="21" t="s">
        <v>42</v>
      </c>
      <c r="J691" s="21" t="s">
        <v>25</v>
      </c>
      <c r="K691" s="21" t="s">
        <v>46</v>
      </c>
      <c r="L691" s="10">
        <v>70</v>
      </c>
      <c r="M691" s="10">
        <v>29</v>
      </c>
      <c r="N691" s="21" t="s">
        <v>357</v>
      </c>
      <c r="O691" s="21" t="s">
        <v>489</v>
      </c>
      <c r="P691" s="21" t="s">
        <v>29</v>
      </c>
      <c r="Q691" s="21" t="s">
        <v>1164</v>
      </c>
      <c r="R691" s="21" t="s">
        <v>1165</v>
      </c>
      <c r="S691" s="10">
        <v>1</v>
      </c>
      <c r="T691" s="10">
        <v>48</v>
      </c>
      <c r="U691" s="10">
        <v>48</v>
      </c>
      <c r="V691" s="21" t="s">
        <v>32</v>
      </c>
      <c r="W691" s="21" t="s">
        <v>32</v>
      </c>
      <c r="X691" s="10"/>
      <c r="Y691" s="28">
        <f>IF(M691&lt;25,1,1+(M691-25)/M691)</f>
        <v>1.1379310344827587</v>
      </c>
      <c r="Z691" s="10">
        <v>1</v>
      </c>
      <c r="AA691" s="28">
        <f>U691*Y691*Z691</f>
        <v>54.620689655172413</v>
      </c>
      <c r="AB691" s="28"/>
      <c r="AC691" s="28">
        <f>AA691+AB691</f>
        <v>54.620689655172413</v>
      </c>
      <c r="AD691" s="10"/>
      <c r="AE691" s="50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BX691" s="39"/>
      <c r="BY691" s="39"/>
      <c r="BZ691" s="39"/>
      <c r="CA691" s="39"/>
      <c r="CB691" s="39"/>
      <c r="CC691" s="39"/>
      <c r="CD691" s="39"/>
      <c r="CE691" s="39"/>
      <c r="CF691" s="39"/>
      <c r="CG691" s="39"/>
    </row>
    <row r="692" spans="1:85" s="18" customFormat="1" outlineLevel="2">
      <c r="A692" s="21"/>
      <c r="B692" s="21"/>
      <c r="C692" s="21" t="s">
        <v>2646</v>
      </c>
      <c r="D692" s="21" t="s">
        <v>2594</v>
      </c>
      <c r="E692" s="21" t="s">
        <v>2595</v>
      </c>
      <c r="F692" s="21"/>
      <c r="G692" s="21" t="s">
        <v>1162</v>
      </c>
      <c r="H692" s="21" t="s">
        <v>2647</v>
      </c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 t="s">
        <v>30</v>
      </c>
      <c r="AC692" s="21" t="s">
        <v>2602</v>
      </c>
      <c r="AD692" s="21" t="s">
        <v>2597</v>
      </c>
      <c r="AE692" s="50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BX692" s="39"/>
      <c r="BY692" s="39"/>
      <c r="BZ692" s="39"/>
      <c r="CA692" s="39"/>
      <c r="CB692" s="39"/>
      <c r="CC692" s="39"/>
      <c r="CD692" s="39"/>
      <c r="CE692" s="39"/>
      <c r="CF692" s="39"/>
      <c r="CG692" s="39"/>
    </row>
    <row r="693" spans="1:85" s="18" customFormat="1" outlineLevel="2">
      <c r="A693" s="10"/>
      <c r="B693" s="10"/>
      <c r="C693" s="25"/>
      <c r="D693" s="10"/>
      <c r="E693" s="27" t="s">
        <v>2329</v>
      </c>
      <c r="F693" s="10"/>
      <c r="G693" s="21" t="s">
        <v>1162</v>
      </c>
      <c r="H693" s="29" t="s">
        <v>1163</v>
      </c>
      <c r="I693" s="10"/>
      <c r="J693" s="10"/>
      <c r="K693" s="10"/>
      <c r="L693" s="10"/>
      <c r="M693" s="29">
        <v>6</v>
      </c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28"/>
      <c r="Z693" s="10"/>
      <c r="AA693" s="28"/>
      <c r="AB693" s="28"/>
      <c r="AC693" s="28">
        <f>M693*14</f>
        <v>84</v>
      </c>
      <c r="AD693" s="10"/>
      <c r="AE693" s="50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39"/>
      <c r="CB693" s="39"/>
      <c r="CC693" s="39"/>
      <c r="CD693" s="39"/>
      <c r="CE693" s="39"/>
      <c r="CF693" s="39"/>
      <c r="CG693" s="39"/>
    </row>
    <row r="694" spans="1:85" s="18" customFormat="1" outlineLevel="1">
      <c r="A694" s="10"/>
      <c r="B694" s="10"/>
      <c r="C694" s="25"/>
      <c r="D694" s="10"/>
      <c r="E694" s="27"/>
      <c r="F694" s="10"/>
      <c r="G694" s="47" t="s">
        <v>2883</v>
      </c>
      <c r="H694" s="29"/>
      <c r="I694" s="10"/>
      <c r="J694" s="10"/>
      <c r="K694" s="10"/>
      <c r="L694" s="10"/>
      <c r="M694" s="29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28"/>
      <c r="Z694" s="10"/>
      <c r="AA694" s="28"/>
      <c r="AB694" s="28"/>
      <c r="AC694" s="28">
        <f>SUBTOTAL(9,AC691:AC693)</f>
        <v>138.62068965517241</v>
      </c>
      <c r="AD694" s="10"/>
      <c r="AE694" s="50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BX694" s="39"/>
      <c r="BY694" s="39"/>
      <c r="BZ694" s="39"/>
      <c r="CA694" s="39"/>
      <c r="CB694" s="39"/>
      <c r="CC694" s="39"/>
      <c r="CD694" s="39"/>
      <c r="CE694" s="39"/>
      <c r="CF694" s="39"/>
      <c r="CG694" s="39"/>
    </row>
    <row r="695" spans="1:85" s="18" customFormat="1" outlineLevel="2">
      <c r="A695" s="10">
        <v>2015</v>
      </c>
      <c r="B695" s="21" t="s">
        <v>1623</v>
      </c>
      <c r="C695" s="26" t="s">
        <v>1624</v>
      </c>
      <c r="D695" s="21" t="s">
        <v>1417</v>
      </c>
      <c r="E695" s="21" t="s">
        <v>2286</v>
      </c>
      <c r="F695" s="10">
        <v>3</v>
      </c>
      <c r="G695" s="21" t="s">
        <v>1191</v>
      </c>
      <c r="H695" s="21" t="s">
        <v>1192</v>
      </c>
      <c r="I695" s="21" t="s">
        <v>42</v>
      </c>
      <c r="J695" s="21" t="s">
        <v>25</v>
      </c>
      <c r="K695" s="21" t="s">
        <v>81</v>
      </c>
      <c r="L695" s="10">
        <v>34</v>
      </c>
      <c r="M695" s="10">
        <v>61</v>
      </c>
      <c r="N695" s="21" t="s">
        <v>1572</v>
      </c>
      <c r="O695" s="21" t="s">
        <v>317</v>
      </c>
      <c r="P695" s="21" t="s">
        <v>29</v>
      </c>
      <c r="Q695" s="21" t="s">
        <v>218</v>
      </c>
      <c r="R695" s="21" t="s">
        <v>2080</v>
      </c>
      <c r="S695" s="10">
        <v>1</v>
      </c>
      <c r="T695" s="10">
        <v>48</v>
      </c>
      <c r="U695" s="10">
        <v>48</v>
      </c>
      <c r="V695" s="21" t="s">
        <v>32</v>
      </c>
      <c r="W695" s="21" t="s">
        <v>32</v>
      </c>
      <c r="X695" s="10"/>
      <c r="Y695" s="28">
        <f>IF(M695&lt;25,1,1+(M695-25)/M695)</f>
        <v>1.5901639344262295</v>
      </c>
      <c r="Z695" s="10">
        <v>1</v>
      </c>
      <c r="AA695" s="28">
        <f>U695*Y695*Z695</f>
        <v>76.327868852459019</v>
      </c>
      <c r="AB695" s="28"/>
      <c r="AC695" s="28">
        <f>AA695+AB695</f>
        <v>76.327868852459019</v>
      </c>
      <c r="AD695" s="10"/>
      <c r="AE695" s="50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BX695" s="39"/>
      <c r="BY695" s="39"/>
      <c r="BZ695" s="39"/>
      <c r="CA695" s="39"/>
      <c r="CB695" s="39"/>
      <c r="CC695" s="39"/>
      <c r="CD695" s="39"/>
      <c r="CE695" s="39"/>
      <c r="CF695" s="39"/>
      <c r="CG695" s="39"/>
    </row>
    <row r="696" spans="1:85" s="18" customFormat="1" outlineLevel="2">
      <c r="A696" s="10">
        <v>2016</v>
      </c>
      <c r="B696" s="21" t="s">
        <v>1189</v>
      </c>
      <c r="C696" s="26" t="s">
        <v>1190</v>
      </c>
      <c r="D696" s="21" t="s">
        <v>1417</v>
      </c>
      <c r="E696" s="19" t="s">
        <v>2295</v>
      </c>
      <c r="F696" s="10">
        <v>2</v>
      </c>
      <c r="G696" s="21" t="s">
        <v>1191</v>
      </c>
      <c r="H696" s="21" t="s">
        <v>1192</v>
      </c>
      <c r="I696" s="21" t="s">
        <v>42</v>
      </c>
      <c r="J696" s="21" t="s">
        <v>25</v>
      </c>
      <c r="K696" s="21" t="s">
        <v>81</v>
      </c>
      <c r="L696" s="10">
        <v>100</v>
      </c>
      <c r="M696" s="10">
        <v>66</v>
      </c>
      <c r="N696" s="21" t="s">
        <v>1486</v>
      </c>
      <c r="O696" s="21" t="s">
        <v>282</v>
      </c>
      <c r="P696" s="21" t="s">
        <v>29</v>
      </c>
      <c r="Q696" s="21" t="s">
        <v>30</v>
      </c>
      <c r="R696" s="21" t="s">
        <v>2113</v>
      </c>
      <c r="S696" s="10">
        <v>1</v>
      </c>
      <c r="T696" s="10">
        <v>32</v>
      </c>
      <c r="U696" s="10">
        <v>20</v>
      </c>
      <c r="V696" s="21" t="s">
        <v>32</v>
      </c>
      <c r="W696" s="10">
        <v>12</v>
      </c>
      <c r="X696" s="27">
        <v>1</v>
      </c>
      <c r="Y696" s="28">
        <f>IF(M696&lt;25,1,1+(M696-25)/M696)</f>
        <v>1.6212121212121211</v>
      </c>
      <c r="Z696" s="10">
        <v>1</v>
      </c>
      <c r="AA696" s="28">
        <f>U696*Y696*Z696</f>
        <v>32.424242424242422</v>
      </c>
      <c r="AB696" s="28">
        <f>X696*W696*Y696</f>
        <v>19.454545454545453</v>
      </c>
      <c r="AC696" s="28">
        <f>AA696+AB696</f>
        <v>51.878787878787875</v>
      </c>
      <c r="AD696" s="10"/>
      <c r="AE696" s="50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BX696" s="39"/>
      <c r="BY696" s="39"/>
      <c r="BZ696" s="39"/>
      <c r="CA696" s="39"/>
      <c r="CB696" s="39"/>
      <c r="CC696" s="39"/>
      <c r="CD696" s="39"/>
      <c r="CE696" s="39"/>
      <c r="CF696" s="39"/>
      <c r="CG696" s="39"/>
    </row>
    <row r="697" spans="1:85" s="18" customFormat="1" outlineLevel="2">
      <c r="A697" s="10">
        <v>2017</v>
      </c>
      <c r="B697" s="21" t="s">
        <v>1189</v>
      </c>
      <c r="C697" s="26" t="s">
        <v>1190</v>
      </c>
      <c r="D697" s="21" t="s">
        <v>1383</v>
      </c>
      <c r="E697" s="19" t="s">
        <v>2295</v>
      </c>
      <c r="F697" s="10">
        <v>2</v>
      </c>
      <c r="G697" s="21" t="s">
        <v>1191</v>
      </c>
      <c r="H697" s="21" t="s">
        <v>1192</v>
      </c>
      <c r="I697" s="21" t="s">
        <v>42</v>
      </c>
      <c r="J697" s="21" t="s">
        <v>25</v>
      </c>
      <c r="K697" s="21" t="s">
        <v>81</v>
      </c>
      <c r="L697" s="10">
        <v>100</v>
      </c>
      <c r="M697" s="10">
        <v>100</v>
      </c>
      <c r="N697" s="21" t="s">
        <v>281</v>
      </c>
      <c r="O697" s="21" t="s">
        <v>444</v>
      </c>
      <c r="P697" s="21" t="s">
        <v>29</v>
      </c>
      <c r="Q697" s="21" t="s">
        <v>30</v>
      </c>
      <c r="R697" s="21" t="s">
        <v>1193</v>
      </c>
      <c r="S697" s="10">
        <v>1</v>
      </c>
      <c r="T697" s="10">
        <v>32</v>
      </c>
      <c r="U697" s="10">
        <v>20</v>
      </c>
      <c r="V697" s="21" t="s">
        <v>32</v>
      </c>
      <c r="W697" s="10">
        <v>12</v>
      </c>
      <c r="X697" s="27">
        <v>1</v>
      </c>
      <c r="Y697" s="28">
        <f>IF(M697&lt;25,1,1+(M697-25)/M697)</f>
        <v>1.75</v>
      </c>
      <c r="Z697" s="10">
        <v>1</v>
      </c>
      <c r="AA697" s="28">
        <f>U697*Y697*Z697</f>
        <v>35</v>
      </c>
      <c r="AB697" s="28">
        <f>X697*W697*Y697</f>
        <v>21</v>
      </c>
      <c r="AC697" s="28">
        <f>AA697+AB697</f>
        <v>56</v>
      </c>
      <c r="AD697" s="10"/>
      <c r="AE697" s="50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BX697" s="39"/>
      <c r="BY697" s="39"/>
      <c r="BZ697" s="39"/>
      <c r="CA697" s="39"/>
      <c r="CB697" s="39"/>
      <c r="CC697" s="39"/>
      <c r="CD697" s="39"/>
      <c r="CE697" s="39"/>
      <c r="CF697" s="39"/>
      <c r="CG697" s="39"/>
    </row>
    <row r="698" spans="1:85" s="18" customFormat="1" outlineLevel="2">
      <c r="A698" s="10">
        <v>2016</v>
      </c>
      <c r="B698" s="21" t="s">
        <v>1951</v>
      </c>
      <c r="C698" s="26" t="s">
        <v>1952</v>
      </c>
      <c r="D698" s="21" t="s">
        <v>1417</v>
      </c>
      <c r="E698" s="19" t="s">
        <v>2295</v>
      </c>
      <c r="F698" s="10">
        <v>2</v>
      </c>
      <c r="G698" s="21" t="s">
        <v>1191</v>
      </c>
      <c r="H698" s="21" t="s">
        <v>1192</v>
      </c>
      <c r="I698" s="21" t="s">
        <v>42</v>
      </c>
      <c r="J698" s="21" t="s">
        <v>25</v>
      </c>
      <c r="K698" s="21" t="s">
        <v>81</v>
      </c>
      <c r="L698" s="10">
        <v>100</v>
      </c>
      <c r="M698" s="10">
        <v>50</v>
      </c>
      <c r="N698" s="21" t="s">
        <v>1953</v>
      </c>
      <c r="O698" s="21" t="s">
        <v>426</v>
      </c>
      <c r="P698" s="21" t="s">
        <v>29</v>
      </c>
      <c r="Q698" s="21" t="s">
        <v>30</v>
      </c>
      <c r="R698" s="21" t="s">
        <v>1954</v>
      </c>
      <c r="S698" s="10">
        <v>1</v>
      </c>
      <c r="T698" s="10">
        <v>32</v>
      </c>
      <c r="U698" s="10">
        <v>20</v>
      </c>
      <c r="V698" s="21" t="s">
        <v>32</v>
      </c>
      <c r="W698" s="10">
        <v>12</v>
      </c>
      <c r="X698" s="27">
        <v>1</v>
      </c>
      <c r="Y698" s="28">
        <f>IF(M698&lt;25,1,1+(M698-25)/M698)</f>
        <v>1.5</v>
      </c>
      <c r="Z698" s="10">
        <v>1</v>
      </c>
      <c r="AA698" s="28">
        <f>U698*Y698*Z698</f>
        <v>30</v>
      </c>
      <c r="AB698" s="28">
        <f>X698*W698*Y698</f>
        <v>18</v>
      </c>
      <c r="AC698" s="28">
        <f>AA698+AB698</f>
        <v>48</v>
      </c>
      <c r="AD698" s="10"/>
      <c r="AE698" s="50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BX698" s="39"/>
      <c r="BY698" s="39"/>
      <c r="BZ698" s="39"/>
      <c r="CA698" s="39"/>
      <c r="CB698" s="39"/>
      <c r="CC698" s="39"/>
      <c r="CD698" s="39"/>
      <c r="CE698" s="39"/>
      <c r="CF698" s="39"/>
      <c r="CG698" s="39"/>
    </row>
    <row r="699" spans="1:85" s="18" customFormat="1" outlineLevel="2">
      <c r="A699" s="10">
        <v>2014</v>
      </c>
      <c r="B699" s="21" t="s">
        <v>1594</v>
      </c>
      <c r="C699" s="26" t="s">
        <v>1595</v>
      </c>
      <c r="D699" s="21" t="s">
        <v>1417</v>
      </c>
      <c r="E699" s="21" t="s">
        <v>2293</v>
      </c>
      <c r="F699" s="10">
        <v>3</v>
      </c>
      <c r="G699" s="21" t="s">
        <v>1191</v>
      </c>
      <c r="H699" s="21" t="s">
        <v>1192</v>
      </c>
      <c r="I699" s="21" t="s">
        <v>42</v>
      </c>
      <c r="J699" s="21" t="s">
        <v>25</v>
      </c>
      <c r="K699" s="21" t="s">
        <v>81</v>
      </c>
      <c r="L699" s="10">
        <v>28</v>
      </c>
      <c r="M699" s="10">
        <v>27</v>
      </c>
      <c r="N699" s="21" t="s">
        <v>1429</v>
      </c>
      <c r="O699" s="21" t="s">
        <v>1487</v>
      </c>
      <c r="P699" s="21" t="s">
        <v>29</v>
      </c>
      <c r="Q699" s="21" t="s">
        <v>1363</v>
      </c>
      <c r="R699" s="21" t="s">
        <v>1596</v>
      </c>
      <c r="S699" s="10">
        <v>1</v>
      </c>
      <c r="T699" s="10">
        <v>48</v>
      </c>
      <c r="U699" s="10">
        <v>42</v>
      </c>
      <c r="V699" s="10">
        <v>6</v>
      </c>
      <c r="W699" s="21" t="s">
        <v>32</v>
      </c>
      <c r="X699" s="10">
        <v>1</v>
      </c>
      <c r="Y699" s="28">
        <f>IF(M699&lt;25,1,1+(M699-25)/M699)</f>
        <v>1.074074074074074</v>
      </c>
      <c r="Z699" s="10">
        <v>1</v>
      </c>
      <c r="AA699" s="28">
        <f>U699*Y699*Z699</f>
        <v>45.111111111111107</v>
      </c>
      <c r="AB699" s="28">
        <f>X699*V699*Y699</f>
        <v>6.4444444444444438</v>
      </c>
      <c r="AC699" s="28">
        <f>AA699+AB699</f>
        <v>51.55555555555555</v>
      </c>
      <c r="AD699" s="10"/>
      <c r="AE699" s="50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9"/>
      <c r="BQ699" s="39"/>
      <c r="BR699" s="39"/>
      <c r="BS699" s="39"/>
      <c r="BT699" s="39"/>
      <c r="BU699" s="39"/>
      <c r="BV699" s="39"/>
      <c r="BW699" s="39"/>
      <c r="BX699" s="39"/>
      <c r="BY699" s="39"/>
      <c r="BZ699" s="39"/>
      <c r="CA699" s="39"/>
      <c r="CB699" s="39"/>
      <c r="CC699" s="39"/>
      <c r="CD699" s="39"/>
      <c r="CE699" s="39"/>
      <c r="CF699" s="39"/>
      <c r="CG699" s="39"/>
    </row>
    <row r="700" spans="1:85" s="18" customFormat="1" outlineLevel="2">
      <c r="A700" s="21"/>
      <c r="B700" s="21"/>
      <c r="C700" s="21" t="s">
        <v>1834</v>
      </c>
      <c r="D700" s="21" t="s">
        <v>1384</v>
      </c>
      <c r="E700" s="21" t="s">
        <v>2592</v>
      </c>
      <c r="F700" s="21"/>
      <c r="G700" s="21" t="s">
        <v>1191</v>
      </c>
      <c r="H700" s="21" t="s">
        <v>2555</v>
      </c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>
        <v>16</v>
      </c>
      <c r="AD700" s="21" t="s">
        <v>2588</v>
      </c>
      <c r="AE700" s="50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BX700" s="39"/>
      <c r="BY700" s="39"/>
      <c r="BZ700" s="39"/>
      <c r="CA700" s="39"/>
      <c r="CB700" s="39"/>
      <c r="CC700" s="39"/>
      <c r="CD700" s="39"/>
      <c r="CE700" s="39"/>
      <c r="CF700" s="39"/>
      <c r="CG700" s="39"/>
    </row>
    <row r="701" spans="1:85" s="18" customFormat="1" outlineLevel="2">
      <c r="A701" s="10"/>
      <c r="B701" s="10"/>
      <c r="C701" s="25"/>
      <c r="D701" s="10"/>
      <c r="E701" s="27" t="s">
        <v>2329</v>
      </c>
      <c r="F701" s="10"/>
      <c r="G701" s="21" t="s">
        <v>1191</v>
      </c>
      <c r="H701" s="29" t="s">
        <v>2331</v>
      </c>
      <c r="I701" s="10"/>
      <c r="J701" s="10"/>
      <c r="K701" s="10"/>
      <c r="L701" s="10"/>
      <c r="M701" s="29">
        <v>1</v>
      </c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28"/>
      <c r="Z701" s="10"/>
      <c r="AA701" s="28"/>
      <c r="AB701" s="28"/>
      <c r="AC701" s="28">
        <f>M701*14</f>
        <v>14</v>
      </c>
      <c r="AD701" s="10"/>
      <c r="AE701" s="50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BX701" s="39"/>
      <c r="BY701" s="39"/>
      <c r="BZ701" s="39"/>
      <c r="CA701" s="39"/>
      <c r="CB701" s="39"/>
      <c r="CC701" s="39"/>
      <c r="CD701" s="39"/>
      <c r="CE701" s="39"/>
      <c r="CF701" s="39"/>
      <c r="CG701" s="39"/>
    </row>
    <row r="702" spans="1:85" s="18" customFormat="1" outlineLevel="2">
      <c r="A702" s="10">
        <v>2015</v>
      </c>
      <c r="B702" s="21" t="s">
        <v>1600</v>
      </c>
      <c r="C702" s="26" t="s">
        <v>1601</v>
      </c>
      <c r="D702" s="21" t="s">
        <v>1417</v>
      </c>
      <c r="E702" s="21" t="s">
        <v>2283</v>
      </c>
      <c r="F702" s="10">
        <v>2</v>
      </c>
      <c r="G702" s="21" t="s">
        <v>1191</v>
      </c>
      <c r="H702" s="21" t="s">
        <v>2508</v>
      </c>
      <c r="I702" s="21" t="s">
        <v>99</v>
      </c>
      <c r="J702" s="21" t="s">
        <v>61</v>
      </c>
      <c r="K702" s="21" t="s">
        <v>103</v>
      </c>
      <c r="L702" s="10">
        <v>50</v>
      </c>
      <c r="M702" s="10">
        <v>63</v>
      </c>
      <c r="N702" s="21" t="s">
        <v>1602</v>
      </c>
      <c r="O702" s="21" t="s">
        <v>2096</v>
      </c>
      <c r="P702" s="21" t="s">
        <v>29</v>
      </c>
      <c r="Q702" s="21" t="s">
        <v>1528</v>
      </c>
      <c r="R702" s="21" t="s">
        <v>2097</v>
      </c>
      <c r="S702" s="10">
        <v>1</v>
      </c>
      <c r="T702" s="21" t="s">
        <v>32</v>
      </c>
      <c r="U702" s="21" t="s">
        <v>32</v>
      </c>
      <c r="V702" s="21" t="s">
        <v>32</v>
      </c>
      <c r="W702" s="21" t="s">
        <v>32</v>
      </c>
      <c r="X702" s="10"/>
      <c r="Y702" s="28">
        <f>IF(M702&lt;25,1,1+(M702-25)/M702)</f>
        <v>1.6031746031746033</v>
      </c>
      <c r="Z702" s="10"/>
      <c r="AA702" s="28"/>
      <c r="AB702" s="28"/>
      <c r="AC702" s="28">
        <f>32*Y702*F702</f>
        <v>102.60317460317461</v>
      </c>
      <c r="AD702" s="10"/>
      <c r="AE702" s="50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BX702" s="39"/>
      <c r="BY702" s="39"/>
      <c r="BZ702" s="39"/>
      <c r="CA702" s="39"/>
      <c r="CB702" s="39"/>
      <c r="CC702" s="39"/>
      <c r="CD702" s="39"/>
      <c r="CE702" s="39"/>
      <c r="CF702" s="39"/>
      <c r="CG702" s="39"/>
    </row>
    <row r="703" spans="1:85" s="18" customFormat="1" outlineLevel="2">
      <c r="A703" s="10">
        <v>2014</v>
      </c>
      <c r="B703" s="21" t="s">
        <v>1550</v>
      </c>
      <c r="C703" s="26" t="s">
        <v>1551</v>
      </c>
      <c r="D703" s="21" t="s">
        <v>1417</v>
      </c>
      <c r="E703" s="21" t="s">
        <v>2283</v>
      </c>
      <c r="F703" s="10">
        <v>3</v>
      </c>
      <c r="G703" s="21" t="s">
        <v>1191</v>
      </c>
      <c r="H703" s="21" t="s">
        <v>2508</v>
      </c>
      <c r="I703" s="21" t="s">
        <v>1552</v>
      </c>
      <c r="J703" s="21" t="s">
        <v>121</v>
      </c>
      <c r="K703" s="21" t="s">
        <v>1049</v>
      </c>
      <c r="L703" s="10">
        <v>28</v>
      </c>
      <c r="M703" s="10">
        <v>23</v>
      </c>
      <c r="N703" s="21" t="s">
        <v>1553</v>
      </c>
      <c r="O703" s="21" t="s">
        <v>1554</v>
      </c>
      <c r="P703" s="21" t="s">
        <v>29</v>
      </c>
      <c r="Q703" s="21" t="s">
        <v>1363</v>
      </c>
      <c r="R703" s="21" t="s">
        <v>1555</v>
      </c>
      <c r="S703" s="10">
        <v>1</v>
      </c>
      <c r="T703" s="21" t="s">
        <v>32</v>
      </c>
      <c r="U703" s="21" t="s">
        <v>32</v>
      </c>
      <c r="V703" s="21" t="s">
        <v>32</v>
      </c>
      <c r="W703" s="21" t="s">
        <v>32</v>
      </c>
      <c r="X703" s="10"/>
      <c r="Y703" s="28">
        <f>IF(M703&lt;25,1,1+(M703-25)/M703)</f>
        <v>1</v>
      </c>
      <c r="Z703" s="10"/>
      <c r="AA703" s="28"/>
      <c r="AB703" s="28"/>
      <c r="AC703" s="28">
        <f>32*Y703*F703*2/3</f>
        <v>64</v>
      </c>
      <c r="AD703" s="10"/>
      <c r="AE703" s="50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BX703" s="39"/>
      <c r="BY703" s="39"/>
      <c r="BZ703" s="39"/>
      <c r="CA703" s="39"/>
      <c r="CB703" s="39"/>
      <c r="CC703" s="39"/>
      <c r="CD703" s="39"/>
      <c r="CE703" s="39"/>
      <c r="CF703" s="39"/>
      <c r="CG703" s="39"/>
    </row>
    <row r="704" spans="1:85" s="18" customFormat="1" outlineLevel="1">
      <c r="A704" s="10"/>
      <c r="B704" s="21"/>
      <c r="C704" s="26"/>
      <c r="D704" s="21"/>
      <c r="E704" s="21"/>
      <c r="F704" s="10"/>
      <c r="G704" s="47" t="s">
        <v>2884</v>
      </c>
      <c r="H704" s="21"/>
      <c r="I704" s="21"/>
      <c r="J704" s="21"/>
      <c r="K704" s="21"/>
      <c r="L704" s="10"/>
      <c r="M704" s="10"/>
      <c r="N704" s="21"/>
      <c r="O704" s="21"/>
      <c r="P704" s="21"/>
      <c r="Q704" s="21"/>
      <c r="R704" s="21"/>
      <c r="S704" s="10"/>
      <c r="T704" s="21"/>
      <c r="U704" s="21"/>
      <c r="V704" s="21"/>
      <c r="W704" s="21"/>
      <c r="X704" s="10"/>
      <c r="Y704" s="28"/>
      <c r="Z704" s="10"/>
      <c r="AA704" s="28"/>
      <c r="AB704" s="28"/>
      <c r="AC704" s="28">
        <f>SUBTOTAL(9,AC695:AC703)</f>
        <v>480.365386889977</v>
      </c>
      <c r="AD704" s="10"/>
      <c r="AE704" s="50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BX704" s="39"/>
      <c r="BY704" s="39"/>
      <c r="BZ704" s="39"/>
      <c r="CA704" s="39"/>
      <c r="CB704" s="39"/>
      <c r="CC704" s="39"/>
      <c r="CD704" s="39"/>
      <c r="CE704" s="39"/>
      <c r="CF704" s="39"/>
      <c r="CG704" s="39"/>
    </row>
    <row r="705" spans="1:85" s="18" customFormat="1" outlineLevel="2">
      <c r="A705" s="10">
        <v>2016</v>
      </c>
      <c r="B705" s="21" t="s">
        <v>277</v>
      </c>
      <c r="C705" s="26" t="s">
        <v>278</v>
      </c>
      <c r="D705" s="21" t="s">
        <v>1417</v>
      </c>
      <c r="E705" s="19" t="s">
        <v>2276</v>
      </c>
      <c r="F705" s="10">
        <v>2</v>
      </c>
      <c r="G705" s="21" t="s">
        <v>279</v>
      </c>
      <c r="H705" s="21" t="s">
        <v>280</v>
      </c>
      <c r="I705" s="21" t="s">
        <v>42</v>
      </c>
      <c r="J705" s="21" t="s">
        <v>25</v>
      </c>
      <c r="K705" s="21" t="s">
        <v>81</v>
      </c>
      <c r="L705" s="10">
        <v>100</v>
      </c>
      <c r="M705" s="10">
        <v>107</v>
      </c>
      <c r="N705" s="21" t="s">
        <v>1486</v>
      </c>
      <c r="O705" s="21" t="s">
        <v>2220</v>
      </c>
      <c r="P705" s="21" t="s">
        <v>29</v>
      </c>
      <c r="Q705" s="21" t="s">
        <v>30</v>
      </c>
      <c r="R705" s="21" t="s">
        <v>2257</v>
      </c>
      <c r="S705" s="10">
        <v>1</v>
      </c>
      <c r="T705" s="10">
        <v>32</v>
      </c>
      <c r="U705" s="10">
        <v>32</v>
      </c>
      <c r="V705" s="21" t="s">
        <v>32</v>
      </c>
      <c r="W705" s="21" t="s">
        <v>32</v>
      </c>
      <c r="X705" s="10"/>
      <c r="Y705" s="28">
        <f>IF(M705&lt;25,1,1+(M705-25)/M705)</f>
        <v>1.7663551401869158</v>
      </c>
      <c r="Z705" s="10">
        <v>1</v>
      </c>
      <c r="AA705" s="28">
        <f>U705*Y705*Z705</f>
        <v>56.523364485981304</v>
      </c>
      <c r="AB705" s="28"/>
      <c r="AC705" s="28">
        <f>AA705+AB705</f>
        <v>56.523364485981304</v>
      </c>
      <c r="AD705" s="10"/>
      <c r="AE705" s="50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BX705" s="39"/>
      <c r="BY705" s="39"/>
      <c r="BZ705" s="39"/>
      <c r="CA705" s="39"/>
      <c r="CB705" s="39"/>
      <c r="CC705" s="39"/>
      <c r="CD705" s="39"/>
      <c r="CE705" s="39"/>
      <c r="CF705" s="39"/>
      <c r="CG705" s="39"/>
    </row>
    <row r="706" spans="1:85" s="18" customFormat="1" outlineLevel="2">
      <c r="A706" s="10">
        <v>2017</v>
      </c>
      <c r="B706" s="21" t="s">
        <v>277</v>
      </c>
      <c r="C706" s="26" t="s">
        <v>278</v>
      </c>
      <c r="D706" s="21" t="s">
        <v>1383</v>
      </c>
      <c r="E706" s="19" t="s">
        <v>2276</v>
      </c>
      <c r="F706" s="10">
        <v>2</v>
      </c>
      <c r="G706" s="21" t="s">
        <v>279</v>
      </c>
      <c r="H706" s="21" t="s">
        <v>280</v>
      </c>
      <c r="I706" s="21" t="s">
        <v>42</v>
      </c>
      <c r="J706" s="21" t="s">
        <v>25</v>
      </c>
      <c r="K706" s="21" t="s">
        <v>81</v>
      </c>
      <c r="L706" s="10">
        <v>100</v>
      </c>
      <c r="M706" s="10">
        <v>100</v>
      </c>
      <c r="N706" s="21" t="s">
        <v>281</v>
      </c>
      <c r="O706" s="21" t="s">
        <v>282</v>
      </c>
      <c r="P706" s="21" t="s">
        <v>29</v>
      </c>
      <c r="Q706" s="21" t="s">
        <v>30</v>
      </c>
      <c r="R706" s="21" t="s">
        <v>283</v>
      </c>
      <c r="S706" s="10">
        <v>1</v>
      </c>
      <c r="T706" s="10">
        <v>32</v>
      </c>
      <c r="U706" s="10">
        <v>32</v>
      </c>
      <c r="V706" s="21" t="s">
        <v>32</v>
      </c>
      <c r="W706" s="21" t="s">
        <v>32</v>
      </c>
      <c r="X706" s="10"/>
      <c r="Y706" s="28">
        <f>IF(M706&lt;25,1,1+(M706-25)/M706)</f>
        <v>1.75</v>
      </c>
      <c r="Z706" s="10">
        <v>1</v>
      </c>
      <c r="AA706" s="28">
        <f>U706*Y706*Z706</f>
        <v>56</v>
      </c>
      <c r="AB706" s="28"/>
      <c r="AC706" s="28">
        <f>AA706+AB706</f>
        <v>56</v>
      </c>
      <c r="AD706" s="10"/>
      <c r="AE706" s="50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BX706" s="39"/>
      <c r="BY706" s="39"/>
      <c r="BZ706" s="39"/>
      <c r="CA706" s="39"/>
      <c r="CB706" s="39"/>
      <c r="CC706" s="39"/>
      <c r="CD706" s="39"/>
      <c r="CE706" s="39"/>
      <c r="CF706" s="39"/>
      <c r="CG706" s="39"/>
    </row>
    <row r="707" spans="1:85" s="18" customFormat="1" outlineLevel="2">
      <c r="A707" s="10">
        <v>2015</v>
      </c>
      <c r="B707" s="21" t="s">
        <v>1015</v>
      </c>
      <c r="C707" s="26" t="s">
        <v>1016</v>
      </c>
      <c r="D707" s="21" t="s">
        <v>1383</v>
      </c>
      <c r="E707" s="19" t="s">
        <v>2295</v>
      </c>
      <c r="F707" s="10">
        <v>3</v>
      </c>
      <c r="G707" s="21" t="s">
        <v>279</v>
      </c>
      <c r="H707" s="21" t="s">
        <v>280</v>
      </c>
      <c r="I707" s="21" t="s">
        <v>42</v>
      </c>
      <c r="J707" s="21" t="s">
        <v>25</v>
      </c>
      <c r="K707" s="21" t="s">
        <v>81</v>
      </c>
      <c r="L707" s="10">
        <v>30</v>
      </c>
      <c r="M707" s="10">
        <v>36</v>
      </c>
      <c r="N707" s="21" t="s">
        <v>357</v>
      </c>
      <c r="O707" s="21" t="s">
        <v>426</v>
      </c>
      <c r="P707" s="21" t="s">
        <v>29</v>
      </c>
      <c r="Q707" s="21" t="s">
        <v>864</v>
      </c>
      <c r="R707" s="21" t="s">
        <v>1023</v>
      </c>
      <c r="S707" s="10">
        <v>1</v>
      </c>
      <c r="T707" s="10">
        <v>48</v>
      </c>
      <c r="U707" s="10">
        <v>32</v>
      </c>
      <c r="V707" s="21" t="s">
        <v>32</v>
      </c>
      <c r="W707" s="10">
        <v>16</v>
      </c>
      <c r="X707" s="27">
        <v>1</v>
      </c>
      <c r="Y707" s="28">
        <f>IF(M707&lt;25,1,1+(M707-25)/M707)</f>
        <v>1.3055555555555556</v>
      </c>
      <c r="Z707" s="10">
        <v>1</v>
      </c>
      <c r="AA707" s="28">
        <f>U707*Y707*Z707</f>
        <v>41.777777777777779</v>
      </c>
      <c r="AB707" s="28">
        <f>X707*W707*Y707</f>
        <v>20.888888888888889</v>
      </c>
      <c r="AC707" s="28">
        <f>AA707+AB707</f>
        <v>62.666666666666671</v>
      </c>
      <c r="AD707" s="10"/>
      <c r="AE707" s="50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BX707" s="39"/>
      <c r="BY707" s="39"/>
      <c r="BZ707" s="39"/>
      <c r="CA707" s="39"/>
      <c r="CB707" s="39"/>
      <c r="CC707" s="39"/>
      <c r="CD707" s="39"/>
      <c r="CE707" s="39"/>
      <c r="CF707" s="39"/>
      <c r="CG707" s="39"/>
    </row>
    <row r="708" spans="1:85" s="18" customFormat="1" outlineLevel="2">
      <c r="A708" s="10">
        <v>2014</v>
      </c>
      <c r="B708" s="21" t="s">
        <v>1703</v>
      </c>
      <c r="C708" s="26" t="s">
        <v>1704</v>
      </c>
      <c r="D708" s="21" t="s">
        <v>1417</v>
      </c>
      <c r="E708" s="21" t="s">
        <v>2293</v>
      </c>
      <c r="F708" s="10">
        <v>3</v>
      </c>
      <c r="G708" s="21" t="s">
        <v>279</v>
      </c>
      <c r="H708" s="21" t="s">
        <v>280</v>
      </c>
      <c r="I708" s="21" t="s">
        <v>42</v>
      </c>
      <c r="J708" s="21" t="s">
        <v>25</v>
      </c>
      <c r="K708" s="21" t="s">
        <v>81</v>
      </c>
      <c r="L708" s="10">
        <v>32</v>
      </c>
      <c r="M708" s="10">
        <v>31</v>
      </c>
      <c r="N708" s="21" t="s">
        <v>1429</v>
      </c>
      <c r="O708" s="21" t="s">
        <v>444</v>
      </c>
      <c r="P708" s="21" t="s">
        <v>29</v>
      </c>
      <c r="Q708" s="21" t="s">
        <v>1359</v>
      </c>
      <c r="R708" s="21" t="s">
        <v>1705</v>
      </c>
      <c r="S708" s="10">
        <v>1</v>
      </c>
      <c r="T708" s="10">
        <v>48</v>
      </c>
      <c r="U708" s="10">
        <v>40</v>
      </c>
      <c r="V708" s="10">
        <v>8</v>
      </c>
      <c r="W708" s="21" t="s">
        <v>32</v>
      </c>
      <c r="X708" s="10">
        <v>1</v>
      </c>
      <c r="Y708" s="28">
        <f>IF(M708&lt;25,1,1+(M708-25)/M708)</f>
        <v>1.1935483870967742</v>
      </c>
      <c r="Z708" s="10">
        <v>1</v>
      </c>
      <c r="AA708" s="28">
        <f>U708*Y708*Z708</f>
        <v>47.741935483870968</v>
      </c>
      <c r="AB708" s="28">
        <f>X708*V708*Y708</f>
        <v>9.5483870967741939</v>
      </c>
      <c r="AC708" s="28">
        <f>AA708+AB708</f>
        <v>57.29032258064516</v>
      </c>
      <c r="AD708" s="10"/>
      <c r="AE708" s="50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BX708" s="39"/>
      <c r="BY708" s="39"/>
      <c r="BZ708" s="39"/>
      <c r="CA708" s="39"/>
      <c r="CB708" s="39"/>
      <c r="CC708" s="39"/>
      <c r="CD708" s="39"/>
      <c r="CE708" s="39"/>
      <c r="CF708" s="39"/>
      <c r="CG708" s="39"/>
    </row>
    <row r="709" spans="1:85" s="18" customFormat="1" outlineLevel="2">
      <c r="A709" s="21"/>
      <c r="B709" s="21"/>
      <c r="C709" s="21" t="s">
        <v>2674</v>
      </c>
      <c r="D709" s="21" t="s">
        <v>2594</v>
      </c>
      <c r="E709" s="21" t="s">
        <v>2595</v>
      </c>
      <c r="F709" s="21"/>
      <c r="G709" s="21" t="s">
        <v>279</v>
      </c>
      <c r="H709" s="21" t="s">
        <v>2744</v>
      </c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 t="s">
        <v>30</v>
      </c>
      <c r="AC709" s="21" t="s">
        <v>2732</v>
      </c>
      <c r="AD709" s="21" t="s">
        <v>2597</v>
      </c>
      <c r="AE709" s="50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BX709" s="39"/>
      <c r="BY709" s="39"/>
      <c r="BZ709" s="39"/>
      <c r="CA709" s="39"/>
      <c r="CB709" s="39"/>
      <c r="CC709" s="39"/>
      <c r="CD709" s="39"/>
      <c r="CE709" s="39"/>
      <c r="CF709" s="39"/>
      <c r="CG709" s="39"/>
    </row>
    <row r="710" spans="1:85" s="18" customFormat="1" outlineLevel="2">
      <c r="A710" s="10"/>
      <c r="B710" s="10"/>
      <c r="C710" s="25"/>
      <c r="D710" s="10"/>
      <c r="E710" s="27" t="s">
        <v>2329</v>
      </c>
      <c r="F710" s="10"/>
      <c r="G710" s="21" t="s">
        <v>279</v>
      </c>
      <c r="H710" s="29" t="s">
        <v>280</v>
      </c>
      <c r="I710" s="10"/>
      <c r="J710" s="10"/>
      <c r="K710" s="10"/>
      <c r="L710" s="10"/>
      <c r="M710" s="29">
        <v>6</v>
      </c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28"/>
      <c r="Z710" s="10"/>
      <c r="AA710" s="28"/>
      <c r="AB710" s="28"/>
      <c r="AC710" s="28">
        <f>M710*14</f>
        <v>84</v>
      </c>
      <c r="AD710" s="10"/>
      <c r="AE710" s="50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9"/>
      <c r="BQ710" s="39"/>
      <c r="BR710" s="39"/>
      <c r="BS710" s="39"/>
      <c r="BT710" s="39"/>
      <c r="BU710" s="39"/>
      <c r="BV710" s="39"/>
      <c r="BW710" s="39"/>
      <c r="BX710" s="39"/>
      <c r="BY710" s="39"/>
      <c r="BZ710" s="39"/>
      <c r="CA710" s="39"/>
      <c r="CB710" s="39"/>
      <c r="CC710" s="39"/>
      <c r="CD710" s="39"/>
      <c r="CE710" s="39"/>
      <c r="CF710" s="39"/>
      <c r="CG710" s="39"/>
    </row>
    <row r="711" spans="1:85" s="18" customFormat="1" ht="27" outlineLevel="2">
      <c r="A711" s="21"/>
      <c r="B711" s="21"/>
      <c r="C711" s="26" t="s">
        <v>2349</v>
      </c>
      <c r="D711" s="21"/>
      <c r="E711" s="21" t="s">
        <v>2394</v>
      </c>
      <c r="F711" s="21"/>
      <c r="G711" s="21" t="s">
        <v>279</v>
      </c>
      <c r="H711" s="21" t="s">
        <v>2380</v>
      </c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8">
        <v>15</v>
      </c>
      <c r="AD711" s="10"/>
      <c r="AE711" s="50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9"/>
      <c r="BQ711" s="39"/>
      <c r="BR711" s="39"/>
      <c r="BS711" s="39"/>
      <c r="BT711" s="39"/>
      <c r="BU711" s="39"/>
      <c r="BV711" s="39"/>
      <c r="BW711" s="39"/>
      <c r="BX711" s="39"/>
      <c r="BY711" s="39"/>
      <c r="BZ711" s="39"/>
      <c r="CA711" s="39"/>
      <c r="CB711" s="39"/>
      <c r="CC711" s="39"/>
      <c r="CD711" s="39"/>
      <c r="CE711" s="39"/>
      <c r="CF711" s="39"/>
      <c r="CG711" s="39"/>
    </row>
    <row r="712" spans="1:85" s="18" customFormat="1" ht="27" outlineLevel="2">
      <c r="A712" s="21"/>
      <c r="B712" s="21"/>
      <c r="C712" s="26" t="s">
        <v>2432</v>
      </c>
      <c r="D712" s="21"/>
      <c r="E712" s="21" t="s">
        <v>2394</v>
      </c>
      <c r="F712" s="21"/>
      <c r="G712" s="21" t="s">
        <v>279</v>
      </c>
      <c r="H712" s="21" t="s">
        <v>2470</v>
      </c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8">
        <v>15</v>
      </c>
      <c r="AD712" s="10"/>
      <c r="AE712" s="50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BX712" s="39"/>
      <c r="BY712" s="39"/>
      <c r="BZ712" s="39"/>
      <c r="CA712" s="39"/>
      <c r="CB712" s="39"/>
      <c r="CC712" s="39"/>
      <c r="CD712" s="39"/>
      <c r="CE712" s="39"/>
      <c r="CF712" s="39"/>
      <c r="CG712" s="39"/>
    </row>
    <row r="713" spans="1:85" s="18" customFormat="1" ht="27" outlineLevel="2">
      <c r="A713" s="21"/>
      <c r="B713" s="21"/>
      <c r="C713" s="26" t="s">
        <v>2449</v>
      </c>
      <c r="D713" s="21"/>
      <c r="E713" s="21" t="s">
        <v>2394</v>
      </c>
      <c r="F713" s="21"/>
      <c r="G713" s="21" t="s">
        <v>279</v>
      </c>
      <c r="H713" s="21" t="s">
        <v>2470</v>
      </c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8">
        <v>15</v>
      </c>
      <c r="AD713" s="10"/>
      <c r="AE713" s="50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BX713" s="39"/>
      <c r="BY713" s="39"/>
      <c r="BZ713" s="39"/>
      <c r="CA713" s="39"/>
      <c r="CB713" s="39"/>
      <c r="CC713" s="39"/>
      <c r="CD713" s="39"/>
      <c r="CE713" s="39"/>
      <c r="CF713" s="39"/>
      <c r="CG713" s="39"/>
    </row>
    <row r="714" spans="1:85" s="18" customFormat="1" ht="27" outlineLevel="2">
      <c r="A714" s="21"/>
      <c r="B714" s="21"/>
      <c r="C714" s="26" t="s">
        <v>2406</v>
      </c>
      <c r="D714" s="21"/>
      <c r="E714" s="21" t="s">
        <v>2394</v>
      </c>
      <c r="F714" s="21"/>
      <c r="G714" s="21" t="s">
        <v>279</v>
      </c>
      <c r="H714" s="21" t="s">
        <v>2470</v>
      </c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8">
        <v>15</v>
      </c>
      <c r="AD714" s="10"/>
      <c r="AE714" s="50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BX714" s="39"/>
      <c r="BY714" s="39"/>
      <c r="BZ714" s="39"/>
      <c r="CA714" s="39"/>
      <c r="CB714" s="39"/>
      <c r="CC714" s="39"/>
      <c r="CD714" s="39"/>
      <c r="CE714" s="39"/>
      <c r="CF714" s="39"/>
      <c r="CG714" s="39"/>
    </row>
    <row r="715" spans="1:85" s="18" customFormat="1" outlineLevel="2">
      <c r="A715" s="10">
        <v>2014</v>
      </c>
      <c r="B715" s="21" t="s">
        <v>1351</v>
      </c>
      <c r="C715" s="26" t="s">
        <v>1352</v>
      </c>
      <c r="D715" s="21" t="s">
        <v>1383</v>
      </c>
      <c r="E715" s="19" t="s">
        <v>2541</v>
      </c>
      <c r="F715" s="10" t="s">
        <v>2542</v>
      </c>
      <c r="G715" s="21" t="s">
        <v>279</v>
      </c>
      <c r="H715" s="21" t="s">
        <v>2543</v>
      </c>
      <c r="I715" s="21"/>
      <c r="J715" s="21"/>
      <c r="K715" s="21"/>
      <c r="L715" s="10"/>
      <c r="M715" s="10">
        <v>4</v>
      </c>
      <c r="N715" s="21"/>
      <c r="O715" s="21"/>
      <c r="P715" s="21"/>
      <c r="Q715" s="21"/>
      <c r="R715" s="21"/>
      <c r="S715" s="10"/>
      <c r="T715" s="21"/>
      <c r="U715" s="21"/>
      <c r="V715" s="21"/>
      <c r="W715" s="21"/>
      <c r="X715" s="10"/>
      <c r="Y715" s="28">
        <f>IF(M715&lt;25,1,1+(M715-25)/M715)</f>
        <v>1</v>
      </c>
      <c r="Z715" s="10"/>
      <c r="AA715" s="28"/>
      <c r="AB715" s="28"/>
      <c r="AC715" s="28">
        <f>0.3*13*M715</f>
        <v>15.6</v>
      </c>
      <c r="AD715" s="10"/>
      <c r="AE715" s="50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BX715" s="39"/>
      <c r="BY715" s="39"/>
      <c r="BZ715" s="39"/>
      <c r="CA715" s="39"/>
      <c r="CB715" s="39"/>
      <c r="CC715" s="39"/>
      <c r="CD715" s="39"/>
      <c r="CE715" s="39"/>
      <c r="CF715" s="39"/>
      <c r="CG715" s="39"/>
    </row>
    <row r="716" spans="1:85" s="18" customFormat="1" outlineLevel="1">
      <c r="A716" s="10"/>
      <c r="B716" s="21"/>
      <c r="C716" s="26"/>
      <c r="D716" s="21"/>
      <c r="E716" s="19"/>
      <c r="F716" s="10"/>
      <c r="G716" s="47" t="s">
        <v>2885</v>
      </c>
      <c r="H716" s="21"/>
      <c r="I716" s="21"/>
      <c r="J716" s="21"/>
      <c r="K716" s="21"/>
      <c r="L716" s="10"/>
      <c r="M716" s="10"/>
      <c r="N716" s="21"/>
      <c r="O716" s="21"/>
      <c r="P716" s="21"/>
      <c r="Q716" s="21"/>
      <c r="R716" s="21"/>
      <c r="S716" s="10"/>
      <c r="T716" s="21"/>
      <c r="U716" s="21"/>
      <c r="V716" s="21"/>
      <c r="W716" s="21"/>
      <c r="X716" s="10"/>
      <c r="Y716" s="28"/>
      <c r="Z716" s="10"/>
      <c r="AA716" s="28"/>
      <c r="AB716" s="28"/>
      <c r="AC716" s="28">
        <f>SUBTOTAL(9,AC705:AC715)</f>
        <v>392.08035373329312</v>
      </c>
      <c r="AD716" s="10"/>
      <c r="AE716" s="50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BX716" s="39"/>
      <c r="BY716" s="39"/>
      <c r="BZ716" s="39"/>
      <c r="CA716" s="39"/>
      <c r="CB716" s="39"/>
      <c r="CC716" s="39"/>
      <c r="CD716" s="39"/>
      <c r="CE716" s="39"/>
      <c r="CF716" s="39"/>
      <c r="CG716" s="39"/>
    </row>
    <row r="717" spans="1:85" s="18" customFormat="1" outlineLevel="2">
      <c r="A717" s="10">
        <v>2014</v>
      </c>
      <c r="B717" s="21" t="s">
        <v>1762</v>
      </c>
      <c r="C717" s="26" t="s">
        <v>1763</v>
      </c>
      <c r="D717" s="21" t="s">
        <v>1417</v>
      </c>
      <c r="E717" s="21" t="s">
        <v>2286</v>
      </c>
      <c r="F717" s="10">
        <v>3</v>
      </c>
      <c r="G717" s="21" t="s">
        <v>1900</v>
      </c>
      <c r="H717" s="21" t="s">
        <v>1901</v>
      </c>
      <c r="I717" s="21" t="s">
        <v>24</v>
      </c>
      <c r="J717" s="21" t="s">
        <v>25</v>
      </c>
      <c r="K717" s="21" t="s">
        <v>26</v>
      </c>
      <c r="L717" s="10">
        <v>40</v>
      </c>
      <c r="M717" s="10">
        <v>46</v>
      </c>
      <c r="N717" s="21" t="s">
        <v>1543</v>
      </c>
      <c r="O717" s="21" t="s">
        <v>988</v>
      </c>
      <c r="P717" s="21" t="s">
        <v>29</v>
      </c>
      <c r="Q717" s="21" t="s">
        <v>1353</v>
      </c>
      <c r="R717" s="21" t="s">
        <v>1902</v>
      </c>
      <c r="S717" s="10">
        <v>1</v>
      </c>
      <c r="T717" s="10">
        <v>48</v>
      </c>
      <c r="U717" s="10">
        <v>48</v>
      </c>
      <c r="V717" s="21" t="s">
        <v>32</v>
      </c>
      <c r="W717" s="21" t="s">
        <v>32</v>
      </c>
      <c r="X717" s="10"/>
      <c r="Y717" s="28">
        <f>IF(M717&lt;25,1,1+(M717-25)/M717)</f>
        <v>1.4565217391304348</v>
      </c>
      <c r="Z717" s="10">
        <v>1</v>
      </c>
      <c r="AA717" s="28">
        <f>U717*Y717*Z717</f>
        <v>69.913043478260875</v>
      </c>
      <c r="AB717" s="28"/>
      <c r="AC717" s="28">
        <f>AA717+AB717</f>
        <v>69.913043478260875</v>
      </c>
      <c r="AD717" s="10"/>
      <c r="AE717" s="50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9"/>
      <c r="BQ717" s="39"/>
      <c r="BR717" s="39"/>
      <c r="BS717" s="39"/>
      <c r="BT717" s="39"/>
      <c r="BU717" s="39"/>
      <c r="BV717" s="39"/>
      <c r="BW717" s="39"/>
      <c r="BX717" s="39"/>
      <c r="BY717" s="39"/>
      <c r="BZ717" s="39"/>
      <c r="CA717" s="39"/>
      <c r="CB717" s="39"/>
      <c r="CC717" s="39"/>
      <c r="CD717" s="39"/>
      <c r="CE717" s="39"/>
      <c r="CF717" s="39"/>
      <c r="CG717" s="39"/>
    </row>
    <row r="718" spans="1:85" s="18" customFormat="1" outlineLevel="2">
      <c r="A718" s="10"/>
      <c r="B718" s="10"/>
      <c r="C718" s="25"/>
      <c r="D718" s="10"/>
      <c r="E718" s="27" t="s">
        <v>2329</v>
      </c>
      <c r="F718" s="10"/>
      <c r="G718" s="21" t="s">
        <v>1900</v>
      </c>
      <c r="H718" s="29" t="s">
        <v>1901</v>
      </c>
      <c r="I718" s="10"/>
      <c r="J718" s="10"/>
      <c r="K718" s="10"/>
      <c r="L718" s="10"/>
      <c r="M718" s="29">
        <v>7</v>
      </c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28"/>
      <c r="Z718" s="10"/>
      <c r="AA718" s="28"/>
      <c r="AB718" s="28"/>
      <c r="AC718" s="28">
        <f>M718*14</f>
        <v>98</v>
      </c>
      <c r="AD718" s="10"/>
      <c r="AE718" s="50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BX718" s="39"/>
      <c r="BY718" s="39"/>
      <c r="BZ718" s="39"/>
      <c r="CA718" s="39"/>
      <c r="CB718" s="39"/>
      <c r="CC718" s="39"/>
      <c r="CD718" s="39"/>
      <c r="CE718" s="39"/>
      <c r="CF718" s="39"/>
      <c r="CG718" s="39"/>
    </row>
    <row r="719" spans="1:85" s="18" customFormat="1" outlineLevel="2">
      <c r="A719" s="10">
        <v>2014</v>
      </c>
      <c r="B719" s="21" t="s">
        <v>1351</v>
      </c>
      <c r="C719" s="26" t="s">
        <v>1352</v>
      </c>
      <c r="D719" s="21" t="s">
        <v>1383</v>
      </c>
      <c r="E719" s="19" t="s">
        <v>2500</v>
      </c>
      <c r="F719" s="10" t="s">
        <v>2501</v>
      </c>
      <c r="G719" s="21" t="s">
        <v>1900</v>
      </c>
      <c r="H719" s="29" t="s">
        <v>1901</v>
      </c>
      <c r="I719" s="21" t="s">
        <v>164</v>
      </c>
      <c r="J719" s="21" t="s">
        <v>25</v>
      </c>
      <c r="K719" s="21" t="s">
        <v>26</v>
      </c>
      <c r="L719" s="10">
        <v>124</v>
      </c>
      <c r="M719" s="10">
        <v>115</v>
      </c>
      <c r="N719" s="21" t="s">
        <v>30</v>
      </c>
      <c r="O719" s="21" t="s">
        <v>30</v>
      </c>
      <c r="P719" s="21" t="s">
        <v>29</v>
      </c>
      <c r="Q719" s="21" t="s">
        <v>1353</v>
      </c>
      <c r="R719" s="21" t="s">
        <v>1354</v>
      </c>
      <c r="S719" s="10">
        <v>1</v>
      </c>
      <c r="T719" s="21" t="s">
        <v>32</v>
      </c>
      <c r="U719" s="21" t="s">
        <v>32</v>
      </c>
      <c r="V719" s="21" t="s">
        <v>32</v>
      </c>
      <c r="W719" s="21" t="s">
        <v>32</v>
      </c>
      <c r="X719" s="10"/>
      <c r="Y719" s="28">
        <f>IF(M719&lt;25,1,1+(M719-25)/M719)</f>
        <v>1.7826086956521738</v>
      </c>
      <c r="Z719" s="10"/>
      <c r="AA719" s="28"/>
      <c r="AB719" s="28"/>
      <c r="AC719" s="28">
        <f>6*Y719*1</f>
        <v>10.695652173913043</v>
      </c>
      <c r="AD719" s="10"/>
      <c r="AE719" s="50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BX719" s="39"/>
      <c r="BY719" s="39"/>
      <c r="BZ719" s="39"/>
      <c r="CA719" s="39"/>
      <c r="CB719" s="39"/>
      <c r="CC719" s="39"/>
      <c r="CD719" s="39"/>
      <c r="CE719" s="39"/>
      <c r="CF719" s="39"/>
      <c r="CG719" s="39"/>
    </row>
    <row r="720" spans="1:85" s="18" customFormat="1" outlineLevel="1">
      <c r="A720" s="10"/>
      <c r="B720" s="21"/>
      <c r="C720" s="26"/>
      <c r="D720" s="21"/>
      <c r="E720" s="19"/>
      <c r="F720" s="10"/>
      <c r="G720" s="47" t="s">
        <v>2886</v>
      </c>
      <c r="H720" s="29"/>
      <c r="I720" s="21"/>
      <c r="J720" s="21"/>
      <c r="K720" s="21"/>
      <c r="L720" s="10"/>
      <c r="M720" s="10"/>
      <c r="N720" s="21"/>
      <c r="O720" s="21"/>
      <c r="P720" s="21"/>
      <c r="Q720" s="21"/>
      <c r="R720" s="21"/>
      <c r="S720" s="10"/>
      <c r="T720" s="21"/>
      <c r="U720" s="21"/>
      <c r="V720" s="21"/>
      <c r="W720" s="21"/>
      <c r="X720" s="10"/>
      <c r="Y720" s="28"/>
      <c r="Z720" s="10"/>
      <c r="AA720" s="28"/>
      <c r="AB720" s="28"/>
      <c r="AC720" s="28">
        <f>SUBTOTAL(9,AC717:AC719)</f>
        <v>178.60869565217391</v>
      </c>
      <c r="AD720" s="10"/>
      <c r="AE720" s="50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BX720" s="39"/>
      <c r="BY720" s="39"/>
      <c r="BZ720" s="39"/>
      <c r="CA720" s="39"/>
      <c r="CB720" s="39"/>
      <c r="CC720" s="39"/>
      <c r="CD720" s="39"/>
      <c r="CE720" s="39"/>
      <c r="CF720" s="39"/>
      <c r="CG720" s="39"/>
    </row>
    <row r="721" spans="1:85" s="18" customFormat="1" outlineLevel="2">
      <c r="A721" s="10">
        <v>2014</v>
      </c>
      <c r="B721" s="21" t="s">
        <v>1738</v>
      </c>
      <c r="C721" s="26" t="s">
        <v>1739</v>
      </c>
      <c r="D721" s="21" t="s">
        <v>1417</v>
      </c>
      <c r="E721" s="19" t="s">
        <v>2276</v>
      </c>
      <c r="F721" s="10">
        <v>2</v>
      </c>
      <c r="G721" s="21" t="s">
        <v>244</v>
      </c>
      <c r="H721" s="21" t="s">
        <v>245</v>
      </c>
      <c r="I721" s="21" t="s">
        <v>246</v>
      </c>
      <c r="J721" s="21" t="s">
        <v>25</v>
      </c>
      <c r="K721" s="21" t="s">
        <v>26</v>
      </c>
      <c r="L721" s="10">
        <v>74</v>
      </c>
      <c r="M721" s="10">
        <v>33</v>
      </c>
      <c r="N721" s="21" t="s">
        <v>1562</v>
      </c>
      <c r="O721" s="21" t="s">
        <v>1200</v>
      </c>
      <c r="P721" s="21" t="s">
        <v>29</v>
      </c>
      <c r="Q721" s="21" t="s">
        <v>1365</v>
      </c>
      <c r="R721" s="21" t="s">
        <v>1740</v>
      </c>
      <c r="S721" s="10">
        <v>1</v>
      </c>
      <c r="T721" s="10">
        <v>32</v>
      </c>
      <c r="U721" s="10">
        <v>32</v>
      </c>
      <c r="V721" s="21" t="s">
        <v>32</v>
      </c>
      <c r="W721" s="21" t="s">
        <v>32</v>
      </c>
      <c r="X721" s="10"/>
      <c r="Y721" s="28">
        <f>IF(M721&lt;25,1,1+(M721-25)/M721)</f>
        <v>1.2424242424242424</v>
      </c>
      <c r="Z721" s="10">
        <v>1</v>
      </c>
      <c r="AA721" s="28">
        <f>U721*Y721*Z721</f>
        <v>39.757575757575758</v>
      </c>
      <c r="AB721" s="28"/>
      <c r="AC721" s="28">
        <f>AA721+AB721</f>
        <v>39.757575757575758</v>
      </c>
      <c r="AD721" s="10"/>
      <c r="AE721" s="50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BX721" s="39"/>
      <c r="BY721" s="39"/>
      <c r="BZ721" s="39"/>
      <c r="CA721" s="39"/>
      <c r="CB721" s="39"/>
      <c r="CC721" s="39"/>
      <c r="CD721" s="39"/>
      <c r="CE721" s="39"/>
      <c r="CF721" s="39"/>
      <c r="CG721" s="39"/>
    </row>
    <row r="722" spans="1:85" s="18" customFormat="1" outlineLevel="2">
      <c r="A722" s="10">
        <v>2015</v>
      </c>
      <c r="B722" s="21" t="s">
        <v>229</v>
      </c>
      <c r="C722" s="26" t="s">
        <v>230</v>
      </c>
      <c r="D722" s="21" t="s">
        <v>1383</v>
      </c>
      <c r="E722" s="19" t="s">
        <v>2295</v>
      </c>
      <c r="F722" s="10">
        <v>3</v>
      </c>
      <c r="G722" s="21" t="s">
        <v>244</v>
      </c>
      <c r="H722" s="21" t="s">
        <v>245</v>
      </c>
      <c r="I722" s="21" t="s">
        <v>246</v>
      </c>
      <c r="J722" s="21" t="s">
        <v>25</v>
      </c>
      <c r="K722" s="21" t="s">
        <v>26</v>
      </c>
      <c r="L722" s="10">
        <v>75</v>
      </c>
      <c r="M722" s="10">
        <v>35</v>
      </c>
      <c r="N722" s="21" t="s">
        <v>47</v>
      </c>
      <c r="O722" s="21" t="s">
        <v>247</v>
      </c>
      <c r="P722" s="21" t="s">
        <v>29</v>
      </c>
      <c r="Q722" s="21" t="s">
        <v>77</v>
      </c>
      <c r="R722" s="21" t="s">
        <v>248</v>
      </c>
      <c r="S722" s="10">
        <v>1</v>
      </c>
      <c r="T722" s="10">
        <v>48</v>
      </c>
      <c r="U722" s="10">
        <v>32</v>
      </c>
      <c r="V722" s="21" t="s">
        <v>32</v>
      </c>
      <c r="W722" s="10">
        <v>16</v>
      </c>
      <c r="X722" s="27">
        <v>1</v>
      </c>
      <c r="Y722" s="28">
        <f>IF(M722&lt;25,1,1+(M722-25)/M722)</f>
        <v>1.2857142857142856</v>
      </c>
      <c r="Z722" s="10">
        <v>1</v>
      </c>
      <c r="AA722" s="28">
        <f>U722*Y722*Z722</f>
        <v>41.142857142857139</v>
      </c>
      <c r="AB722" s="28">
        <f>X722*W722*Y722</f>
        <v>20.571428571428569</v>
      </c>
      <c r="AC722" s="28">
        <f>AA722+AB722</f>
        <v>61.714285714285708</v>
      </c>
      <c r="AD722" s="10"/>
      <c r="AE722" s="50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BX722" s="39"/>
      <c r="BY722" s="39"/>
      <c r="BZ722" s="39"/>
      <c r="CA722" s="39"/>
      <c r="CB722" s="39"/>
      <c r="CC722" s="39"/>
      <c r="CD722" s="39"/>
      <c r="CE722" s="39"/>
      <c r="CF722" s="39"/>
      <c r="CG722" s="39"/>
    </row>
    <row r="723" spans="1:85" s="18" customFormat="1" outlineLevel="2">
      <c r="A723" s="21"/>
      <c r="B723" s="21"/>
      <c r="C723" s="21" t="s">
        <v>2666</v>
      </c>
      <c r="D723" s="21" t="s">
        <v>2594</v>
      </c>
      <c r="E723" s="21" t="s">
        <v>2595</v>
      </c>
      <c r="F723" s="21"/>
      <c r="G723" s="21" t="s">
        <v>244</v>
      </c>
      <c r="H723" s="21" t="s">
        <v>2669</v>
      </c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 t="s">
        <v>30</v>
      </c>
      <c r="AC723" s="21" t="s">
        <v>2602</v>
      </c>
      <c r="AD723" s="21" t="s">
        <v>2597</v>
      </c>
      <c r="AE723" s="50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BX723" s="39"/>
      <c r="BY723" s="39"/>
      <c r="BZ723" s="39"/>
      <c r="CA723" s="39"/>
      <c r="CB723" s="39"/>
      <c r="CC723" s="39"/>
      <c r="CD723" s="39"/>
      <c r="CE723" s="39"/>
      <c r="CF723" s="39"/>
      <c r="CG723" s="39"/>
    </row>
    <row r="724" spans="1:85" s="18" customFormat="1" outlineLevel="2">
      <c r="A724" s="21">
        <v>2016</v>
      </c>
      <c r="B724" s="21" t="s">
        <v>727</v>
      </c>
      <c r="C724" s="21" t="s">
        <v>728</v>
      </c>
      <c r="D724" s="21"/>
      <c r="E724" s="21" t="s">
        <v>2592</v>
      </c>
      <c r="F724" s="21"/>
      <c r="G724" s="21" t="s">
        <v>244</v>
      </c>
      <c r="H724" s="21" t="s">
        <v>245</v>
      </c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>
        <v>40</v>
      </c>
      <c r="AD724" s="21" t="s">
        <v>2588</v>
      </c>
      <c r="AE724" s="50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BX724" s="39"/>
      <c r="BY724" s="39"/>
      <c r="BZ724" s="39"/>
      <c r="CA724" s="39"/>
      <c r="CB724" s="39"/>
      <c r="CC724" s="39"/>
      <c r="CD724" s="39"/>
      <c r="CE724" s="39"/>
      <c r="CF724" s="39"/>
      <c r="CG724" s="39"/>
    </row>
    <row r="725" spans="1:85" s="18" customFormat="1" outlineLevel="2">
      <c r="A725" s="10"/>
      <c r="B725" s="10"/>
      <c r="C725" s="25"/>
      <c r="D725" s="10"/>
      <c r="E725" s="27" t="s">
        <v>2329</v>
      </c>
      <c r="F725" s="10"/>
      <c r="G725" s="21" t="s">
        <v>244</v>
      </c>
      <c r="H725" s="29" t="s">
        <v>245</v>
      </c>
      <c r="I725" s="10"/>
      <c r="J725" s="10"/>
      <c r="K725" s="10"/>
      <c r="L725" s="10"/>
      <c r="M725" s="29">
        <v>4</v>
      </c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28"/>
      <c r="Z725" s="10"/>
      <c r="AA725" s="28"/>
      <c r="AB725" s="28"/>
      <c r="AC725" s="28">
        <f>M725*14</f>
        <v>56</v>
      </c>
      <c r="AD725" s="10"/>
      <c r="AE725" s="50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BX725" s="39"/>
      <c r="BY725" s="39"/>
      <c r="BZ725" s="39"/>
      <c r="CA725" s="39"/>
      <c r="CB725" s="39"/>
      <c r="CC725" s="39"/>
      <c r="CD725" s="39"/>
      <c r="CE725" s="39"/>
      <c r="CF725" s="39"/>
      <c r="CG725" s="39"/>
    </row>
    <row r="726" spans="1:85" s="18" customFormat="1" ht="27" outlineLevel="2">
      <c r="A726" s="21"/>
      <c r="B726" s="21"/>
      <c r="C726" s="26" t="s">
        <v>2350</v>
      </c>
      <c r="D726" s="21"/>
      <c r="E726" s="21" t="s">
        <v>2394</v>
      </c>
      <c r="F726" s="21"/>
      <c r="G726" s="21" t="s">
        <v>244</v>
      </c>
      <c r="H726" s="21" t="s">
        <v>2381</v>
      </c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8">
        <v>15</v>
      </c>
      <c r="AD726" s="10"/>
      <c r="AE726" s="50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BX726" s="39"/>
      <c r="BY726" s="39"/>
      <c r="BZ726" s="39"/>
      <c r="CA726" s="39"/>
      <c r="CB726" s="39"/>
      <c r="CC726" s="39"/>
      <c r="CD726" s="39"/>
      <c r="CE726" s="39"/>
      <c r="CF726" s="39"/>
      <c r="CG726" s="39"/>
    </row>
    <row r="727" spans="1:85" s="18" customFormat="1" ht="27" outlineLevel="2">
      <c r="A727" s="21"/>
      <c r="B727" s="21"/>
      <c r="C727" s="26" t="s">
        <v>2413</v>
      </c>
      <c r="D727" s="21"/>
      <c r="E727" s="21" t="s">
        <v>2394</v>
      </c>
      <c r="F727" s="21"/>
      <c r="G727" s="21" t="s">
        <v>244</v>
      </c>
      <c r="H727" s="21" t="s">
        <v>2476</v>
      </c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8">
        <v>15</v>
      </c>
      <c r="AD727" s="10"/>
      <c r="AE727" s="50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BX727" s="39"/>
      <c r="BY727" s="39"/>
      <c r="BZ727" s="39"/>
      <c r="CA727" s="39"/>
      <c r="CB727" s="39"/>
      <c r="CC727" s="39"/>
      <c r="CD727" s="39"/>
      <c r="CE727" s="39"/>
      <c r="CF727" s="39"/>
      <c r="CG727" s="39"/>
    </row>
    <row r="728" spans="1:85" s="18" customFormat="1" outlineLevel="1">
      <c r="A728" s="21"/>
      <c r="B728" s="21"/>
      <c r="C728" s="26"/>
      <c r="D728" s="21"/>
      <c r="E728" s="21"/>
      <c r="F728" s="21"/>
      <c r="G728" s="47" t="s">
        <v>2887</v>
      </c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8">
        <f>SUBTOTAL(9,AC721:AC727)</f>
        <v>227.47186147186147</v>
      </c>
      <c r="AD728" s="10"/>
      <c r="AE728" s="50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BX728" s="39"/>
      <c r="BY728" s="39"/>
      <c r="BZ728" s="39"/>
      <c r="CA728" s="39"/>
      <c r="CB728" s="39"/>
      <c r="CC728" s="39"/>
      <c r="CD728" s="39"/>
      <c r="CE728" s="39"/>
      <c r="CF728" s="39"/>
      <c r="CG728" s="39"/>
    </row>
    <row r="729" spans="1:85" s="18" customFormat="1" outlineLevel="2">
      <c r="A729" s="10">
        <v>2014</v>
      </c>
      <c r="B729" s="21" t="s">
        <v>1698</v>
      </c>
      <c r="C729" s="26" t="s">
        <v>952</v>
      </c>
      <c r="D729" s="21" t="s">
        <v>1417</v>
      </c>
      <c r="E729" s="19" t="s">
        <v>2276</v>
      </c>
      <c r="F729" s="10">
        <v>2</v>
      </c>
      <c r="G729" s="21" t="s">
        <v>1699</v>
      </c>
      <c r="H729" s="21" t="s">
        <v>1700</v>
      </c>
      <c r="I729" s="21" t="s">
        <v>24</v>
      </c>
      <c r="J729" s="21" t="s">
        <v>25</v>
      </c>
      <c r="K729" s="21" t="s">
        <v>46</v>
      </c>
      <c r="L729" s="10">
        <v>132</v>
      </c>
      <c r="M729" s="10">
        <v>31</v>
      </c>
      <c r="N729" s="21" t="s">
        <v>1517</v>
      </c>
      <c r="O729" s="21" t="s">
        <v>493</v>
      </c>
      <c r="P729" s="21" t="s">
        <v>29</v>
      </c>
      <c r="Q729" s="21" t="s">
        <v>1701</v>
      </c>
      <c r="R729" s="21" t="s">
        <v>1702</v>
      </c>
      <c r="S729" s="10">
        <v>1</v>
      </c>
      <c r="T729" s="10">
        <v>32</v>
      </c>
      <c r="U729" s="10">
        <v>32</v>
      </c>
      <c r="V729" s="21" t="s">
        <v>32</v>
      </c>
      <c r="W729" s="21" t="s">
        <v>32</v>
      </c>
      <c r="X729" s="10"/>
      <c r="Y729" s="28">
        <f>IF(M729&lt;25,1,1+(M729-25)/M729)</f>
        <v>1.1935483870967742</v>
      </c>
      <c r="Z729" s="10">
        <v>1</v>
      </c>
      <c r="AA729" s="28">
        <f>U729*Y729*Z729</f>
        <v>38.193548387096776</v>
      </c>
      <c r="AB729" s="28"/>
      <c r="AC729" s="28">
        <f>AA729+AB729</f>
        <v>38.193548387096776</v>
      </c>
      <c r="AD729" s="10"/>
      <c r="AE729" s="50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BX729" s="39"/>
      <c r="BY729" s="39"/>
      <c r="BZ729" s="39"/>
      <c r="CA729" s="39"/>
      <c r="CB729" s="39"/>
      <c r="CC729" s="39"/>
      <c r="CD729" s="39"/>
      <c r="CE729" s="39"/>
      <c r="CF729" s="39"/>
      <c r="CG729" s="39"/>
    </row>
    <row r="730" spans="1:85" s="18" customFormat="1" outlineLevel="2">
      <c r="A730" s="10">
        <v>2015</v>
      </c>
      <c r="B730" s="21" t="s">
        <v>2053</v>
      </c>
      <c r="C730" s="26" t="s">
        <v>2054</v>
      </c>
      <c r="D730" s="21" t="s">
        <v>1417</v>
      </c>
      <c r="E730" s="21" t="s">
        <v>2286</v>
      </c>
      <c r="F730" s="10">
        <v>3</v>
      </c>
      <c r="G730" s="21" t="s">
        <v>1699</v>
      </c>
      <c r="H730" s="21" t="s">
        <v>1700</v>
      </c>
      <c r="I730" s="21" t="s">
        <v>24</v>
      </c>
      <c r="J730" s="21" t="s">
        <v>25</v>
      </c>
      <c r="K730" s="21" t="s">
        <v>46</v>
      </c>
      <c r="L730" s="10">
        <v>50</v>
      </c>
      <c r="M730" s="10">
        <v>59</v>
      </c>
      <c r="N730" s="21" t="s">
        <v>2055</v>
      </c>
      <c r="O730" s="21" t="s">
        <v>93</v>
      </c>
      <c r="P730" s="21" t="s">
        <v>29</v>
      </c>
      <c r="Q730" s="21" t="s">
        <v>43</v>
      </c>
      <c r="R730" s="21" t="s">
        <v>2056</v>
      </c>
      <c r="S730" s="10">
        <v>1</v>
      </c>
      <c r="T730" s="10">
        <v>48</v>
      </c>
      <c r="U730" s="10">
        <v>48</v>
      </c>
      <c r="V730" s="21" t="s">
        <v>32</v>
      </c>
      <c r="W730" s="21" t="s">
        <v>32</v>
      </c>
      <c r="X730" s="10"/>
      <c r="Y730" s="28">
        <f>IF(M730&lt;25,1,1+(M730-25)/M730)</f>
        <v>1.576271186440678</v>
      </c>
      <c r="Z730" s="10">
        <v>1</v>
      </c>
      <c r="AA730" s="28">
        <f>U730*Y730*Z730</f>
        <v>75.66101694915254</v>
      </c>
      <c r="AB730" s="28"/>
      <c r="AC730" s="28">
        <f>AA730+AB730</f>
        <v>75.66101694915254</v>
      </c>
      <c r="AD730" s="10"/>
      <c r="AE730" s="50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BX730" s="39"/>
      <c r="BY730" s="39"/>
      <c r="BZ730" s="39"/>
      <c r="CA730" s="39"/>
      <c r="CB730" s="39"/>
      <c r="CC730" s="39"/>
      <c r="CD730" s="39"/>
      <c r="CE730" s="39"/>
      <c r="CF730" s="39"/>
      <c r="CG730" s="39"/>
    </row>
    <row r="731" spans="1:85" s="18" customFormat="1" outlineLevel="2">
      <c r="A731" s="21">
        <v>2016</v>
      </c>
      <c r="B731" s="21" t="s">
        <v>727</v>
      </c>
      <c r="C731" s="21" t="s">
        <v>728</v>
      </c>
      <c r="D731" s="21"/>
      <c r="E731" s="21" t="s">
        <v>2592</v>
      </c>
      <c r="F731" s="21"/>
      <c r="G731" s="21" t="s">
        <v>1699</v>
      </c>
      <c r="H731" s="21" t="s">
        <v>1700</v>
      </c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>
        <v>40</v>
      </c>
      <c r="AD731" s="21" t="s">
        <v>2588</v>
      </c>
      <c r="AE731" s="50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BX731" s="39"/>
      <c r="BY731" s="39"/>
      <c r="BZ731" s="39"/>
      <c r="CA731" s="39"/>
      <c r="CB731" s="39"/>
      <c r="CC731" s="39"/>
      <c r="CD731" s="39"/>
      <c r="CE731" s="39"/>
      <c r="CF731" s="39"/>
      <c r="CG731" s="39"/>
    </row>
    <row r="732" spans="1:85" s="18" customFormat="1" outlineLevel="2">
      <c r="A732" s="21"/>
      <c r="B732" s="21"/>
      <c r="C732" s="21" t="s">
        <v>1862</v>
      </c>
      <c r="D732" s="21" t="s">
        <v>1384</v>
      </c>
      <c r="E732" s="21" t="s">
        <v>2592</v>
      </c>
      <c r="F732" s="21"/>
      <c r="G732" s="21" t="s">
        <v>1699</v>
      </c>
      <c r="H732" s="21" t="s">
        <v>2580</v>
      </c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>
        <v>32</v>
      </c>
      <c r="AD732" s="21" t="s">
        <v>2588</v>
      </c>
      <c r="AE732" s="50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BX732" s="39"/>
      <c r="BY732" s="39"/>
      <c r="BZ732" s="39"/>
      <c r="CA732" s="39"/>
      <c r="CB732" s="39"/>
      <c r="CC732" s="39"/>
      <c r="CD732" s="39"/>
      <c r="CE732" s="39"/>
      <c r="CF732" s="39"/>
      <c r="CG732" s="39"/>
    </row>
    <row r="733" spans="1:85" s="18" customFormat="1" outlineLevel="2">
      <c r="A733" s="10"/>
      <c r="B733" s="10"/>
      <c r="C733" s="25"/>
      <c r="D733" s="10"/>
      <c r="E733" s="27" t="s">
        <v>2329</v>
      </c>
      <c r="F733" s="10"/>
      <c r="G733" s="21" t="s">
        <v>1699</v>
      </c>
      <c r="H733" s="29" t="s">
        <v>1700</v>
      </c>
      <c r="I733" s="10"/>
      <c r="J733" s="10"/>
      <c r="K733" s="10"/>
      <c r="L733" s="10"/>
      <c r="M733" s="29">
        <v>3</v>
      </c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28"/>
      <c r="Z733" s="10"/>
      <c r="AA733" s="28"/>
      <c r="AB733" s="28"/>
      <c r="AC733" s="28">
        <f>M733*14</f>
        <v>42</v>
      </c>
      <c r="AD733" s="10"/>
      <c r="AE733" s="50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BX733" s="39"/>
      <c r="BY733" s="39"/>
      <c r="BZ733" s="39"/>
      <c r="CA733" s="39"/>
      <c r="CB733" s="39"/>
      <c r="CC733" s="39"/>
      <c r="CD733" s="39"/>
      <c r="CE733" s="39"/>
      <c r="CF733" s="39"/>
      <c r="CG733" s="39"/>
    </row>
    <row r="734" spans="1:85" s="18" customFormat="1" outlineLevel="2">
      <c r="A734" s="10">
        <v>2014</v>
      </c>
      <c r="B734" s="21" t="s">
        <v>1351</v>
      </c>
      <c r="C734" s="26" t="s">
        <v>1352</v>
      </c>
      <c r="D734" s="21" t="s">
        <v>1383</v>
      </c>
      <c r="E734" s="19" t="s">
        <v>2541</v>
      </c>
      <c r="F734" s="10" t="s">
        <v>2542</v>
      </c>
      <c r="G734" s="21" t="s">
        <v>1699</v>
      </c>
      <c r="H734" s="51" t="s">
        <v>1700</v>
      </c>
      <c r="I734" s="53"/>
      <c r="J734" s="53"/>
      <c r="K734" s="53"/>
      <c r="L734" s="53"/>
      <c r="M734" s="52">
        <v>3</v>
      </c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5"/>
      <c r="Y734" s="56"/>
      <c r="Z734" s="55"/>
      <c r="AA734" s="56"/>
      <c r="AB734" s="56"/>
      <c r="AC734" s="14">
        <v>11.7</v>
      </c>
      <c r="AD734" s="55"/>
      <c r="AE734" s="50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BX734" s="39"/>
      <c r="BY734" s="39"/>
      <c r="BZ734" s="39"/>
      <c r="CA734" s="39"/>
      <c r="CB734" s="39"/>
      <c r="CC734" s="39"/>
      <c r="CD734" s="39"/>
      <c r="CE734" s="39"/>
      <c r="CF734" s="39"/>
      <c r="CG734" s="39"/>
    </row>
    <row r="735" spans="1:85" s="18" customFormat="1" outlineLevel="1">
      <c r="A735" s="10"/>
      <c r="B735" s="21"/>
      <c r="C735" s="26"/>
      <c r="D735" s="21"/>
      <c r="E735" s="19"/>
      <c r="F735" s="10"/>
      <c r="G735" s="47" t="s">
        <v>2888</v>
      </c>
      <c r="H735" s="51"/>
      <c r="I735" s="53"/>
      <c r="J735" s="53"/>
      <c r="K735" s="53"/>
      <c r="L735" s="53"/>
      <c r="M735" s="52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5"/>
      <c r="Y735" s="56"/>
      <c r="Z735" s="55"/>
      <c r="AA735" s="56"/>
      <c r="AB735" s="56"/>
      <c r="AC735" s="14">
        <f>SUBTOTAL(9,AC729:AC734)</f>
        <v>239.55456533624931</v>
      </c>
      <c r="AD735" s="55"/>
      <c r="AE735" s="50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BX735" s="39"/>
      <c r="BY735" s="39"/>
      <c r="BZ735" s="39"/>
      <c r="CA735" s="39"/>
      <c r="CB735" s="39"/>
      <c r="CC735" s="39"/>
      <c r="CD735" s="39"/>
      <c r="CE735" s="39"/>
      <c r="CF735" s="39"/>
      <c r="CG735" s="39"/>
    </row>
    <row r="736" spans="1:85" s="18" customFormat="1" outlineLevel="2">
      <c r="A736" s="10">
        <v>2015</v>
      </c>
      <c r="B736" s="21" t="s">
        <v>1217</v>
      </c>
      <c r="C736" s="26" t="s">
        <v>1218</v>
      </c>
      <c r="D736" s="21" t="s">
        <v>1383</v>
      </c>
      <c r="E736" s="21" t="s">
        <v>2286</v>
      </c>
      <c r="F736" s="10">
        <v>3</v>
      </c>
      <c r="G736" s="21" t="s">
        <v>750</v>
      </c>
      <c r="H736" s="21" t="s">
        <v>751</v>
      </c>
      <c r="I736" s="21" t="s">
        <v>24</v>
      </c>
      <c r="J736" s="21" t="s">
        <v>25</v>
      </c>
      <c r="K736" s="21" t="s">
        <v>26</v>
      </c>
      <c r="L736" s="10">
        <v>37</v>
      </c>
      <c r="M736" s="10">
        <v>18</v>
      </c>
      <c r="N736" s="21" t="s">
        <v>288</v>
      </c>
      <c r="O736" s="21" t="s">
        <v>1219</v>
      </c>
      <c r="P736" s="21" t="s">
        <v>29</v>
      </c>
      <c r="Q736" s="21" t="s">
        <v>234</v>
      </c>
      <c r="R736" s="21" t="s">
        <v>1220</v>
      </c>
      <c r="S736" s="10">
        <v>1</v>
      </c>
      <c r="T736" s="10">
        <v>48</v>
      </c>
      <c r="U736" s="10">
        <v>48</v>
      </c>
      <c r="V736" s="21" t="s">
        <v>32</v>
      </c>
      <c r="W736" s="21" t="s">
        <v>32</v>
      </c>
      <c r="X736" s="10"/>
      <c r="Y736" s="28">
        <f>IF(M736&lt;25,1,1+(M736-25)/M736)</f>
        <v>1</v>
      </c>
      <c r="Z736" s="10">
        <v>1</v>
      </c>
      <c r="AA736" s="28">
        <f>U736*Y736*Z736</f>
        <v>48</v>
      </c>
      <c r="AB736" s="28"/>
      <c r="AC736" s="28">
        <f>AA736+AB736</f>
        <v>48</v>
      </c>
      <c r="AD736" s="10"/>
      <c r="AE736" s="50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BX736" s="39"/>
      <c r="BY736" s="39"/>
      <c r="BZ736" s="39"/>
      <c r="CA736" s="39"/>
      <c r="CB736" s="39"/>
      <c r="CC736" s="39"/>
      <c r="CD736" s="39"/>
      <c r="CE736" s="39"/>
      <c r="CF736" s="39"/>
      <c r="CG736" s="39"/>
    </row>
    <row r="737" spans="1:85" s="18" customFormat="1" outlineLevel="2">
      <c r="A737" s="10">
        <v>2017</v>
      </c>
      <c r="B737" s="21" t="s">
        <v>745</v>
      </c>
      <c r="C737" s="26" t="s">
        <v>746</v>
      </c>
      <c r="D737" s="21" t="s">
        <v>1383</v>
      </c>
      <c r="E737" s="19" t="s">
        <v>2295</v>
      </c>
      <c r="F737" s="10">
        <v>3</v>
      </c>
      <c r="G737" s="21" t="s">
        <v>750</v>
      </c>
      <c r="H737" s="21" t="s">
        <v>751</v>
      </c>
      <c r="I737" s="21" t="s">
        <v>24</v>
      </c>
      <c r="J737" s="21" t="s">
        <v>25</v>
      </c>
      <c r="K737" s="21" t="s">
        <v>26</v>
      </c>
      <c r="L737" s="10">
        <v>100</v>
      </c>
      <c r="M737" s="10">
        <v>101</v>
      </c>
      <c r="N737" s="21" t="s">
        <v>304</v>
      </c>
      <c r="O737" s="21" t="s">
        <v>752</v>
      </c>
      <c r="P737" s="21" t="s">
        <v>29</v>
      </c>
      <c r="Q737" s="21" t="s">
        <v>30</v>
      </c>
      <c r="R737" s="21" t="s">
        <v>753</v>
      </c>
      <c r="S737" s="10">
        <v>1</v>
      </c>
      <c r="T737" s="10">
        <v>48</v>
      </c>
      <c r="U737" s="10">
        <v>24</v>
      </c>
      <c r="V737" s="21" t="s">
        <v>32</v>
      </c>
      <c r="W737" s="10">
        <v>24</v>
      </c>
      <c r="X737" s="27">
        <v>1</v>
      </c>
      <c r="Y737" s="28">
        <f>IF(M737&lt;25,1,1+(M737-25)/M737)</f>
        <v>1.7524752475247525</v>
      </c>
      <c r="Z737" s="10">
        <v>1</v>
      </c>
      <c r="AA737" s="28">
        <f>U737*Y737*Z737</f>
        <v>42.059405940594061</v>
      </c>
      <c r="AB737" s="28">
        <f>X737*W737*Y737</f>
        <v>42.059405940594061</v>
      </c>
      <c r="AC737" s="28">
        <f>AA737+AB737</f>
        <v>84.118811881188122</v>
      </c>
      <c r="AD737" s="10"/>
      <c r="AE737" s="50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BX737" s="39"/>
      <c r="BY737" s="39"/>
      <c r="BZ737" s="39"/>
      <c r="CA737" s="39"/>
      <c r="CB737" s="39"/>
      <c r="CC737" s="39"/>
      <c r="CD737" s="39"/>
      <c r="CE737" s="39"/>
      <c r="CF737" s="39"/>
      <c r="CG737" s="39"/>
    </row>
    <row r="738" spans="1:85" s="18" customFormat="1" outlineLevel="2">
      <c r="A738" s="10">
        <v>2014</v>
      </c>
      <c r="B738" s="21" t="s">
        <v>1499</v>
      </c>
      <c r="C738" s="26" t="s">
        <v>1500</v>
      </c>
      <c r="D738" s="21" t="s">
        <v>1417</v>
      </c>
      <c r="E738" s="21" t="s">
        <v>2293</v>
      </c>
      <c r="F738" s="10">
        <v>2</v>
      </c>
      <c r="G738" s="21" t="s">
        <v>750</v>
      </c>
      <c r="H738" s="21" t="s">
        <v>751</v>
      </c>
      <c r="I738" s="21" t="s">
        <v>24</v>
      </c>
      <c r="J738" s="21" t="s">
        <v>25</v>
      </c>
      <c r="K738" s="21" t="s">
        <v>26</v>
      </c>
      <c r="L738" s="10">
        <v>40</v>
      </c>
      <c r="M738" s="10">
        <v>18</v>
      </c>
      <c r="N738" s="21" t="s">
        <v>1501</v>
      </c>
      <c r="O738" s="21" t="s">
        <v>233</v>
      </c>
      <c r="P738" s="21" t="s">
        <v>29</v>
      </c>
      <c r="Q738" s="21" t="s">
        <v>1358</v>
      </c>
      <c r="R738" s="21" t="s">
        <v>1502</v>
      </c>
      <c r="S738" s="10">
        <v>1</v>
      </c>
      <c r="T738" s="10">
        <v>32</v>
      </c>
      <c r="U738" s="10">
        <v>28</v>
      </c>
      <c r="V738" s="10">
        <v>4</v>
      </c>
      <c r="W738" s="21" t="s">
        <v>32</v>
      </c>
      <c r="X738" s="10">
        <v>1</v>
      </c>
      <c r="Y738" s="28">
        <f>IF(M738&lt;25,1,1+(M738-25)/M738)</f>
        <v>1</v>
      </c>
      <c r="Z738" s="10">
        <v>1</v>
      </c>
      <c r="AA738" s="28">
        <f>U738*Y738*Z738</f>
        <v>28</v>
      </c>
      <c r="AB738" s="28">
        <f>X738*V738*Y738</f>
        <v>4</v>
      </c>
      <c r="AC738" s="28">
        <f>AA738+AB738</f>
        <v>32</v>
      </c>
      <c r="AD738" s="10"/>
      <c r="AE738" s="50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BX738" s="39"/>
      <c r="BY738" s="39"/>
      <c r="BZ738" s="39"/>
      <c r="CA738" s="39"/>
      <c r="CB738" s="39"/>
      <c r="CC738" s="39"/>
      <c r="CD738" s="39"/>
      <c r="CE738" s="39"/>
      <c r="CF738" s="39"/>
      <c r="CG738" s="39"/>
    </row>
    <row r="739" spans="1:85" s="18" customFormat="1" outlineLevel="2">
      <c r="A739" s="21">
        <v>2016</v>
      </c>
      <c r="B739" s="21" t="s">
        <v>727</v>
      </c>
      <c r="C739" s="21" t="s">
        <v>728</v>
      </c>
      <c r="D739" s="21"/>
      <c r="E739" s="21" t="s">
        <v>2592</v>
      </c>
      <c r="F739" s="21"/>
      <c r="G739" s="21" t="s">
        <v>750</v>
      </c>
      <c r="H739" s="21" t="s">
        <v>751</v>
      </c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>
        <v>40</v>
      </c>
      <c r="AD739" s="21" t="s">
        <v>2588</v>
      </c>
      <c r="AE739" s="50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BX739" s="39"/>
      <c r="BY739" s="39"/>
      <c r="BZ739" s="39"/>
      <c r="CA739" s="39"/>
      <c r="CB739" s="39"/>
      <c r="CC739" s="39"/>
      <c r="CD739" s="39"/>
      <c r="CE739" s="39"/>
      <c r="CF739" s="39"/>
      <c r="CG739" s="39"/>
    </row>
    <row r="740" spans="1:85" s="18" customFormat="1" outlineLevel="2">
      <c r="A740" s="21"/>
      <c r="B740" s="21"/>
      <c r="C740" s="21" t="s">
        <v>2728</v>
      </c>
      <c r="D740" s="21" t="s">
        <v>2594</v>
      </c>
      <c r="E740" s="21" t="s">
        <v>2595</v>
      </c>
      <c r="F740" s="21"/>
      <c r="G740" s="21" t="s">
        <v>750</v>
      </c>
      <c r="H740" s="21" t="s">
        <v>2729</v>
      </c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 t="s">
        <v>30</v>
      </c>
      <c r="AC740" s="21" t="s">
        <v>2602</v>
      </c>
      <c r="AD740" s="21" t="s">
        <v>2597</v>
      </c>
      <c r="AE740" s="50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BX740" s="39"/>
      <c r="BY740" s="39"/>
      <c r="BZ740" s="39"/>
      <c r="CA740" s="39"/>
      <c r="CB740" s="39"/>
      <c r="CC740" s="39"/>
      <c r="CD740" s="39"/>
      <c r="CE740" s="39"/>
      <c r="CF740" s="39"/>
      <c r="CG740" s="39"/>
    </row>
    <row r="741" spans="1:85" s="18" customFormat="1" outlineLevel="2">
      <c r="A741" s="10"/>
      <c r="B741" s="10"/>
      <c r="C741" s="25"/>
      <c r="D741" s="10"/>
      <c r="E741" s="27" t="s">
        <v>2329</v>
      </c>
      <c r="F741" s="10"/>
      <c r="G741" s="21" t="s">
        <v>750</v>
      </c>
      <c r="H741" s="29" t="s">
        <v>751</v>
      </c>
      <c r="I741" s="10"/>
      <c r="J741" s="10"/>
      <c r="K741" s="10"/>
      <c r="L741" s="10"/>
      <c r="M741" s="29">
        <v>1</v>
      </c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28"/>
      <c r="Z741" s="10"/>
      <c r="AA741" s="28"/>
      <c r="AB741" s="28"/>
      <c r="AC741" s="28">
        <f>M741*14</f>
        <v>14</v>
      </c>
      <c r="AD741" s="10"/>
      <c r="AE741" s="50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BX741" s="39"/>
      <c r="BY741" s="39"/>
      <c r="BZ741" s="39"/>
      <c r="CA741" s="39"/>
      <c r="CB741" s="39"/>
      <c r="CC741" s="39"/>
      <c r="CD741" s="39"/>
      <c r="CE741" s="39"/>
      <c r="CF741" s="39"/>
      <c r="CG741" s="39"/>
    </row>
    <row r="742" spans="1:85" s="18" customFormat="1" outlineLevel="1">
      <c r="A742" s="10"/>
      <c r="B742" s="10"/>
      <c r="C742" s="25"/>
      <c r="D742" s="10"/>
      <c r="E742" s="27"/>
      <c r="F742" s="10"/>
      <c r="G742" s="47" t="s">
        <v>2889</v>
      </c>
      <c r="H742" s="29"/>
      <c r="I742" s="10"/>
      <c r="J742" s="10"/>
      <c r="K742" s="10"/>
      <c r="L742" s="10"/>
      <c r="M742" s="29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28"/>
      <c r="Z742" s="10"/>
      <c r="AA742" s="28"/>
      <c r="AB742" s="28"/>
      <c r="AC742" s="28">
        <f>SUBTOTAL(9,AC736:AC741)</f>
        <v>218.11881188118812</v>
      </c>
      <c r="AD742" s="10"/>
      <c r="AE742" s="50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BX742" s="39"/>
      <c r="BY742" s="39"/>
      <c r="BZ742" s="39"/>
      <c r="CA742" s="39"/>
      <c r="CB742" s="39"/>
      <c r="CC742" s="39"/>
      <c r="CD742" s="39"/>
      <c r="CE742" s="39"/>
      <c r="CF742" s="39"/>
      <c r="CG742" s="39"/>
    </row>
    <row r="743" spans="1:85" s="18" customFormat="1" outlineLevel="2">
      <c r="A743" s="10">
        <v>2015</v>
      </c>
      <c r="B743" s="21" t="s">
        <v>1072</v>
      </c>
      <c r="C743" s="26" t="s">
        <v>1073</v>
      </c>
      <c r="D743" s="21" t="s">
        <v>1417</v>
      </c>
      <c r="E743" s="21" t="s">
        <v>2286</v>
      </c>
      <c r="F743" s="10">
        <v>3</v>
      </c>
      <c r="G743" s="21" t="s">
        <v>2012</v>
      </c>
      <c r="H743" s="21" t="s">
        <v>2013</v>
      </c>
      <c r="I743" s="21" t="s">
        <v>87</v>
      </c>
      <c r="J743" s="21" t="s">
        <v>25</v>
      </c>
      <c r="K743" s="21" t="s">
        <v>46</v>
      </c>
      <c r="L743" s="10">
        <v>70</v>
      </c>
      <c r="M743" s="10">
        <v>56</v>
      </c>
      <c r="N743" s="21" t="s">
        <v>1992</v>
      </c>
      <c r="O743" s="21" t="s">
        <v>260</v>
      </c>
      <c r="P743" s="21" t="s">
        <v>29</v>
      </c>
      <c r="Q743" s="21" t="s">
        <v>1858</v>
      </c>
      <c r="R743" s="21" t="s">
        <v>2014</v>
      </c>
      <c r="S743" s="10">
        <v>1</v>
      </c>
      <c r="T743" s="10">
        <v>48</v>
      </c>
      <c r="U743" s="10">
        <v>48</v>
      </c>
      <c r="V743" s="21" t="s">
        <v>32</v>
      </c>
      <c r="W743" s="21" t="s">
        <v>32</v>
      </c>
      <c r="X743" s="10"/>
      <c r="Y743" s="28">
        <f>IF(M743&lt;25,1,1+(M743-25)/M743)</f>
        <v>1.5535714285714286</v>
      </c>
      <c r="Z743" s="10">
        <v>1</v>
      </c>
      <c r="AA743" s="28">
        <f>U743*Y743*Z743</f>
        <v>74.571428571428569</v>
      </c>
      <c r="AB743" s="28"/>
      <c r="AC743" s="28">
        <f>AA743+AB743</f>
        <v>74.571428571428569</v>
      </c>
      <c r="AD743" s="10"/>
      <c r="AE743" s="50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BX743" s="39"/>
      <c r="BY743" s="39"/>
      <c r="BZ743" s="39"/>
      <c r="CA743" s="39"/>
      <c r="CB743" s="39"/>
      <c r="CC743" s="39"/>
      <c r="CD743" s="39"/>
      <c r="CE743" s="39"/>
      <c r="CF743" s="39"/>
      <c r="CG743" s="39"/>
    </row>
    <row r="744" spans="1:85" s="18" customFormat="1" outlineLevel="2">
      <c r="A744" s="10"/>
      <c r="B744" s="10"/>
      <c r="C744" s="25"/>
      <c r="D744" s="10"/>
      <c r="E744" s="27" t="s">
        <v>2329</v>
      </c>
      <c r="F744" s="10"/>
      <c r="G744" s="21" t="s">
        <v>2012</v>
      </c>
      <c r="H744" s="29" t="s">
        <v>2013</v>
      </c>
      <c r="I744" s="10"/>
      <c r="J744" s="10"/>
      <c r="K744" s="10"/>
      <c r="L744" s="10"/>
      <c r="M744" s="29">
        <v>4</v>
      </c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28"/>
      <c r="Z744" s="10"/>
      <c r="AA744" s="28"/>
      <c r="AB744" s="28"/>
      <c r="AC744" s="28">
        <f>M744*14</f>
        <v>56</v>
      </c>
      <c r="AD744" s="10"/>
      <c r="AE744" s="50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BX744" s="39"/>
      <c r="BY744" s="39"/>
      <c r="BZ744" s="39"/>
      <c r="CA744" s="39"/>
      <c r="CB744" s="39"/>
      <c r="CC744" s="39"/>
      <c r="CD744" s="39"/>
      <c r="CE744" s="39"/>
      <c r="CF744" s="39"/>
      <c r="CG744" s="39"/>
    </row>
    <row r="745" spans="1:85" s="18" customFormat="1" outlineLevel="1">
      <c r="A745" s="10"/>
      <c r="B745" s="10"/>
      <c r="C745" s="25"/>
      <c r="D745" s="10"/>
      <c r="E745" s="27"/>
      <c r="F745" s="10"/>
      <c r="G745" s="47" t="s">
        <v>2890</v>
      </c>
      <c r="H745" s="29"/>
      <c r="I745" s="10"/>
      <c r="J745" s="10"/>
      <c r="K745" s="10"/>
      <c r="L745" s="10"/>
      <c r="M745" s="29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28"/>
      <c r="Z745" s="10"/>
      <c r="AA745" s="28"/>
      <c r="AB745" s="28"/>
      <c r="AC745" s="28">
        <f>SUBTOTAL(9,AC743:AC744)</f>
        <v>130.57142857142856</v>
      </c>
      <c r="AD745" s="10"/>
      <c r="AE745" s="50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BX745" s="39"/>
      <c r="BY745" s="39"/>
      <c r="BZ745" s="39"/>
      <c r="CA745" s="39"/>
      <c r="CB745" s="39"/>
      <c r="CC745" s="39"/>
      <c r="CD745" s="39"/>
      <c r="CE745" s="39"/>
      <c r="CF745" s="39"/>
      <c r="CG745" s="39"/>
    </row>
    <row r="746" spans="1:85" s="18" customFormat="1" outlineLevel="2">
      <c r="A746" s="10">
        <v>2015</v>
      </c>
      <c r="B746" s="21" t="s">
        <v>951</v>
      </c>
      <c r="C746" s="26" t="s">
        <v>952</v>
      </c>
      <c r="D746" s="21" t="s">
        <v>1383</v>
      </c>
      <c r="E746" s="21" t="s">
        <v>140</v>
      </c>
      <c r="F746" s="10">
        <v>2</v>
      </c>
      <c r="G746" s="21" t="s">
        <v>524</v>
      </c>
      <c r="H746" s="21" t="s">
        <v>525</v>
      </c>
      <c r="I746" s="21" t="s">
        <v>42</v>
      </c>
      <c r="J746" s="21" t="s">
        <v>25</v>
      </c>
      <c r="K746" s="21" t="s">
        <v>81</v>
      </c>
      <c r="L746" s="10">
        <v>100</v>
      </c>
      <c r="M746" s="10">
        <v>7</v>
      </c>
      <c r="N746" s="21" t="s">
        <v>953</v>
      </c>
      <c r="O746" s="21" t="s">
        <v>144</v>
      </c>
      <c r="P746" s="21" t="s">
        <v>29</v>
      </c>
      <c r="Q746" s="21" t="s">
        <v>30</v>
      </c>
      <c r="R746" s="21" t="s">
        <v>954</v>
      </c>
      <c r="S746" s="10">
        <v>1</v>
      </c>
      <c r="T746" s="10">
        <v>32</v>
      </c>
      <c r="U746" s="10">
        <v>28</v>
      </c>
      <c r="V746" s="10">
        <v>4</v>
      </c>
      <c r="W746" s="21" t="s">
        <v>32</v>
      </c>
      <c r="X746" s="10"/>
      <c r="Y746" s="28">
        <f>IF(M746&lt;25,1,1+(M746-25)/M746)</f>
        <v>1</v>
      </c>
      <c r="Z746" s="10">
        <v>1</v>
      </c>
      <c r="AA746" s="28"/>
      <c r="AB746" s="28"/>
      <c r="AC746" s="28">
        <f>T746*Z746</f>
        <v>32</v>
      </c>
      <c r="AD746" s="10"/>
      <c r="AE746" s="50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BX746" s="39"/>
      <c r="BY746" s="39"/>
      <c r="BZ746" s="39"/>
      <c r="CA746" s="39"/>
      <c r="CB746" s="39"/>
      <c r="CC746" s="39"/>
      <c r="CD746" s="39"/>
      <c r="CE746" s="39"/>
      <c r="CF746" s="39"/>
      <c r="CG746" s="39"/>
    </row>
    <row r="747" spans="1:85" s="18" customFormat="1" ht="27" outlineLevel="2">
      <c r="A747" s="10">
        <v>2016</v>
      </c>
      <c r="B747" s="21" t="s">
        <v>522</v>
      </c>
      <c r="C747" s="26" t="s">
        <v>523</v>
      </c>
      <c r="D747" s="21" t="s">
        <v>1417</v>
      </c>
      <c r="E747" s="21" t="s">
        <v>2293</v>
      </c>
      <c r="F747" s="10">
        <v>3</v>
      </c>
      <c r="G747" s="21" t="s">
        <v>524</v>
      </c>
      <c r="H747" s="21" t="s">
        <v>525</v>
      </c>
      <c r="I747" s="21" t="s">
        <v>42</v>
      </c>
      <c r="J747" s="21" t="s">
        <v>25</v>
      </c>
      <c r="K747" s="21" t="s">
        <v>81</v>
      </c>
      <c r="L747" s="10">
        <v>100</v>
      </c>
      <c r="M747" s="10">
        <v>26</v>
      </c>
      <c r="N747" s="21" t="s">
        <v>1486</v>
      </c>
      <c r="O747" s="21" t="s">
        <v>483</v>
      </c>
      <c r="P747" s="21" t="s">
        <v>29</v>
      </c>
      <c r="Q747" s="21" t="s">
        <v>30</v>
      </c>
      <c r="R747" s="21" t="s">
        <v>1575</v>
      </c>
      <c r="S747" s="10">
        <v>1</v>
      </c>
      <c r="T747" s="10">
        <v>48</v>
      </c>
      <c r="U747" s="10">
        <v>20</v>
      </c>
      <c r="V747" s="10">
        <v>28</v>
      </c>
      <c r="W747" s="21" t="s">
        <v>32</v>
      </c>
      <c r="X747" s="10">
        <v>1</v>
      </c>
      <c r="Y747" s="28">
        <f>IF(M747&lt;25,1,1+(M747-25)/M747)</f>
        <v>1.0384615384615385</v>
      </c>
      <c r="Z747" s="10">
        <v>1</v>
      </c>
      <c r="AA747" s="28">
        <f>U747*Y747*Z747</f>
        <v>20.76923076923077</v>
      </c>
      <c r="AB747" s="28">
        <f>X747*V747*Y747</f>
        <v>29.07692307692308</v>
      </c>
      <c r="AC747" s="28">
        <f>AA747+AB747</f>
        <v>49.846153846153854</v>
      </c>
      <c r="AD747" s="10"/>
      <c r="AE747" s="50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BX747" s="39"/>
      <c r="BY747" s="39"/>
      <c r="BZ747" s="39"/>
      <c r="CA747" s="39"/>
      <c r="CB747" s="39"/>
      <c r="CC747" s="39"/>
      <c r="CD747" s="39"/>
      <c r="CE747" s="39"/>
      <c r="CF747" s="39"/>
      <c r="CG747" s="39"/>
    </row>
    <row r="748" spans="1:85" s="18" customFormat="1" ht="27" outlineLevel="2">
      <c r="A748" s="10">
        <v>2017</v>
      </c>
      <c r="B748" s="21" t="s">
        <v>522</v>
      </c>
      <c r="C748" s="26" t="s">
        <v>523</v>
      </c>
      <c r="D748" s="21" t="s">
        <v>1383</v>
      </c>
      <c r="E748" s="21" t="s">
        <v>2293</v>
      </c>
      <c r="F748" s="10">
        <v>3</v>
      </c>
      <c r="G748" s="21" t="s">
        <v>524</v>
      </c>
      <c r="H748" s="21" t="s">
        <v>525</v>
      </c>
      <c r="I748" s="21" t="s">
        <v>42</v>
      </c>
      <c r="J748" s="21" t="s">
        <v>25</v>
      </c>
      <c r="K748" s="21" t="s">
        <v>81</v>
      </c>
      <c r="L748" s="10">
        <v>100</v>
      </c>
      <c r="M748" s="10">
        <v>41</v>
      </c>
      <c r="N748" s="21" t="s">
        <v>526</v>
      </c>
      <c r="O748" s="21" t="s">
        <v>413</v>
      </c>
      <c r="P748" s="21" t="s">
        <v>29</v>
      </c>
      <c r="Q748" s="21" t="s">
        <v>30</v>
      </c>
      <c r="R748" s="21" t="s">
        <v>527</v>
      </c>
      <c r="S748" s="10">
        <v>1</v>
      </c>
      <c r="T748" s="10">
        <v>48</v>
      </c>
      <c r="U748" s="10">
        <v>20</v>
      </c>
      <c r="V748" s="10">
        <v>28</v>
      </c>
      <c r="W748" s="21" t="s">
        <v>32</v>
      </c>
      <c r="X748" s="10">
        <v>1</v>
      </c>
      <c r="Y748" s="28">
        <f>IF(M748&lt;25,1,1+(M748-25)/M748)</f>
        <v>1.3902439024390243</v>
      </c>
      <c r="Z748" s="10">
        <v>1</v>
      </c>
      <c r="AA748" s="28">
        <f>U748*Y748*Z748</f>
        <v>27.804878048780488</v>
      </c>
      <c r="AB748" s="28">
        <f>X748*V748*Y748</f>
        <v>38.926829268292678</v>
      </c>
      <c r="AC748" s="28">
        <f>AA748+AB748</f>
        <v>66.731707317073159</v>
      </c>
      <c r="AD748" s="10"/>
      <c r="AE748" s="50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BX748" s="39"/>
      <c r="BY748" s="39"/>
      <c r="BZ748" s="39"/>
      <c r="CA748" s="39"/>
      <c r="CB748" s="39"/>
      <c r="CC748" s="39"/>
      <c r="CD748" s="39"/>
      <c r="CE748" s="39"/>
      <c r="CF748" s="39"/>
      <c r="CG748" s="39"/>
    </row>
    <row r="749" spans="1:85" s="18" customFormat="1" outlineLevel="2">
      <c r="A749" s="10"/>
      <c r="B749" s="10"/>
      <c r="C749" s="25"/>
      <c r="D749" s="10"/>
      <c r="E749" s="27" t="s">
        <v>2329</v>
      </c>
      <c r="F749" s="10"/>
      <c r="G749" s="21" t="s">
        <v>524</v>
      </c>
      <c r="H749" s="29" t="s">
        <v>525</v>
      </c>
      <c r="I749" s="10"/>
      <c r="J749" s="10"/>
      <c r="K749" s="10"/>
      <c r="L749" s="10"/>
      <c r="M749" s="29">
        <v>2</v>
      </c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28"/>
      <c r="Z749" s="10"/>
      <c r="AA749" s="28"/>
      <c r="AB749" s="28"/>
      <c r="AC749" s="28">
        <f>M749*14</f>
        <v>28</v>
      </c>
      <c r="AD749" s="10"/>
      <c r="AE749" s="50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BX749" s="39"/>
      <c r="BY749" s="39"/>
      <c r="BZ749" s="39"/>
      <c r="CA749" s="39"/>
      <c r="CB749" s="39"/>
      <c r="CC749" s="39"/>
      <c r="CD749" s="39"/>
      <c r="CE749" s="39"/>
      <c r="CF749" s="39"/>
      <c r="CG749" s="39"/>
    </row>
    <row r="750" spans="1:85" s="18" customFormat="1" outlineLevel="1">
      <c r="A750" s="10"/>
      <c r="B750" s="10"/>
      <c r="C750" s="25"/>
      <c r="D750" s="10"/>
      <c r="E750" s="27"/>
      <c r="F750" s="10"/>
      <c r="G750" s="47" t="s">
        <v>2891</v>
      </c>
      <c r="H750" s="29"/>
      <c r="I750" s="10"/>
      <c r="J750" s="10"/>
      <c r="K750" s="10"/>
      <c r="L750" s="10"/>
      <c r="M750" s="29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28"/>
      <c r="Z750" s="10"/>
      <c r="AA750" s="28"/>
      <c r="AB750" s="28"/>
      <c r="AC750" s="28">
        <f>SUBTOTAL(9,AC746:AC749)</f>
        <v>176.577861163227</v>
      </c>
      <c r="AD750" s="10"/>
      <c r="AE750" s="50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BX750" s="39"/>
      <c r="BY750" s="39"/>
      <c r="BZ750" s="39"/>
      <c r="CA750" s="39"/>
      <c r="CB750" s="39"/>
      <c r="CC750" s="39"/>
      <c r="CD750" s="39"/>
      <c r="CE750" s="39"/>
      <c r="CF750" s="39"/>
      <c r="CG750" s="39"/>
    </row>
    <row r="751" spans="1:85" s="18" customFormat="1" outlineLevel="2">
      <c r="A751" s="10">
        <v>2015</v>
      </c>
      <c r="B751" s="21" t="s">
        <v>1217</v>
      </c>
      <c r="C751" s="26" t="s">
        <v>1218</v>
      </c>
      <c r="D751" s="21" t="s">
        <v>1383</v>
      </c>
      <c r="E751" s="21" t="s">
        <v>2286</v>
      </c>
      <c r="F751" s="10">
        <v>3</v>
      </c>
      <c r="G751" s="21" t="s">
        <v>1221</v>
      </c>
      <c r="H751" s="21" t="s">
        <v>1222</v>
      </c>
      <c r="I751" s="21" t="s">
        <v>24</v>
      </c>
      <c r="J751" s="21" t="s">
        <v>25</v>
      </c>
      <c r="K751" s="21" t="s">
        <v>26</v>
      </c>
      <c r="L751" s="10">
        <v>29</v>
      </c>
      <c r="M751" s="10">
        <v>20</v>
      </c>
      <c r="N751" s="21" t="s">
        <v>288</v>
      </c>
      <c r="O751" s="21" t="s">
        <v>839</v>
      </c>
      <c r="P751" s="21" t="s">
        <v>29</v>
      </c>
      <c r="Q751" s="21" t="s">
        <v>239</v>
      </c>
      <c r="R751" s="21" t="s">
        <v>1223</v>
      </c>
      <c r="S751" s="10">
        <v>1</v>
      </c>
      <c r="T751" s="10">
        <v>48</v>
      </c>
      <c r="U751" s="10">
        <v>48</v>
      </c>
      <c r="V751" s="21" t="s">
        <v>32</v>
      </c>
      <c r="W751" s="21" t="s">
        <v>32</v>
      </c>
      <c r="X751" s="10"/>
      <c r="Y751" s="28">
        <f>IF(M751&lt;25,1,1+(M751-25)/M751)</f>
        <v>1</v>
      </c>
      <c r="Z751" s="10">
        <v>1</v>
      </c>
      <c r="AA751" s="28">
        <f>U751*Y751*Z751</f>
        <v>48</v>
      </c>
      <c r="AB751" s="28"/>
      <c r="AC751" s="28">
        <f>AA751+AB751</f>
        <v>48</v>
      </c>
      <c r="AD751" s="10"/>
      <c r="AE751" s="50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BX751" s="39"/>
      <c r="BY751" s="39"/>
      <c r="BZ751" s="39"/>
      <c r="CA751" s="39"/>
      <c r="CB751" s="39"/>
      <c r="CC751" s="39"/>
      <c r="CD751" s="39"/>
      <c r="CE751" s="39"/>
      <c r="CF751" s="39"/>
      <c r="CG751" s="39"/>
    </row>
    <row r="752" spans="1:85" s="18" customFormat="1" outlineLevel="2">
      <c r="A752" s="10">
        <v>2014</v>
      </c>
      <c r="B752" s="21" t="s">
        <v>1461</v>
      </c>
      <c r="C752" s="26" t="s">
        <v>1462</v>
      </c>
      <c r="D752" s="21" t="s">
        <v>1417</v>
      </c>
      <c r="E752" s="21" t="s">
        <v>2293</v>
      </c>
      <c r="F752" s="10">
        <v>2</v>
      </c>
      <c r="G752" s="21" t="s">
        <v>1221</v>
      </c>
      <c r="H752" s="21" t="s">
        <v>1222</v>
      </c>
      <c r="I752" s="21" t="s">
        <v>24</v>
      </c>
      <c r="J752" s="21" t="s">
        <v>25</v>
      </c>
      <c r="K752" s="21" t="s">
        <v>26</v>
      </c>
      <c r="L752" s="10">
        <v>74</v>
      </c>
      <c r="M752" s="10">
        <v>14</v>
      </c>
      <c r="N752" s="21" t="s">
        <v>1463</v>
      </c>
      <c r="O752" s="21" t="s">
        <v>247</v>
      </c>
      <c r="P752" s="21" t="s">
        <v>29</v>
      </c>
      <c r="Q752" s="21" t="s">
        <v>1365</v>
      </c>
      <c r="R752" s="21" t="s">
        <v>1464</v>
      </c>
      <c r="S752" s="10">
        <v>1</v>
      </c>
      <c r="T752" s="10">
        <v>32</v>
      </c>
      <c r="U752" s="10">
        <v>28</v>
      </c>
      <c r="V752" s="10">
        <v>4</v>
      </c>
      <c r="W752" s="21" t="s">
        <v>32</v>
      </c>
      <c r="X752" s="10">
        <v>1</v>
      </c>
      <c r="Y752" s="28">
        <f>IF(M752&lt;25,1,1+(M752-25)/M752)</f>
        <v>1</v>
      </c>
      <c r="Z752" s="10">
        <v>1</v>
      </c>
      <c r="AA752" s="28">
        <f>U752*Y752*Z752</f>
        <v>28</v>
      </c>
      <c r="AB752" s="28">
        <f>X752*V752*Y752</f>
        <v>4</v>
      </c>
      <c r="AC752" s="28">
        <f>AA752+AB752</f>
        <v>32</v>
      </c>
      <c r="AD752" s="10"/>
      <c r="AE752" s="50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BX752" s="39"/>
      <c r="BY752" s="39"/>
      <c r="BZ752" s="39"/>
      <c r="CA752" s="39"/>
      <c r="CB752" s="39"/>
      <c r="CC752" s="39"/>
      <c r="CD752" s="39"/>
      <c r="CE752" s="39"/>
      <c r="CF752" s="39"/>
      <c r="CG752" s="39"/>
    </row>
    <row r="753" spans="1:85" s="18" customFormat="1" outlineLevel="2">
      <c r="A753" s="21"/>
      <c r="B753" s="21"/>
      <c r="C753" s="21" t="s">
        <v>1766</v>
      </c>
      <c r="D753" s="21" t="s">
        <v>1384</v>
      </c>
      <c r="E753" s="21" t="s">
        <v>2592</v>
      </c>
      <c r="F753" s="21"/>
      <c r="G753" s="21" t="s">
        <v>1221</v>
      </c>
      <c r="H753" s="21" t="s">
        <v>1222</v>
      </c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>
        <v>64</v>
      </c>
      <c r="AD753" s="21" t="s">
        <v>2588</v>
      </c>
      <c r="AE753" s="50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BX753" s="39"/>
      <c r="BY753" s="39"/>
      <c r="BZ753" s="39"/>
      <c r="CA753" s="39"/>
      <c r="CB753" s="39"/>
      <c r="CC753" s="39"/>
      <c r="CD753" s="39"/>
      <c r="CE753" s="39"/>
      <c r="CF753" s="39"/>
      <c r="CG753" s="39"/>
    </row>
    <row r="754" spans="1:85" s="18" customFormat="1" outlineLevel="2">
      <c r="A754" s="21"/>
      <c r="B754" s="21"/>
      <c r="C754" s="21" t="s">
        <v>2728</v>
      </c>
      <c r="D754" s="21" t="s">
        <v>2594</v>
      </c>
      <c r="E754" s="21" t="s">
        <v>2595</v>
      </c>
      <c r="F754" s="21"/>
      <c r="G754" s="21" t="s">
        <v>1221</v>
      </c>
      <c r="H754" s="21" t="s">
        <v>2730</v>
      </c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 t="s">
        <v>30</v>
      </c>
      <c r="AC754" s="21" t="s">
        <v>2602</v>
      </c>
      <c r="AD754" s="21" t="s">
        <v>2597</v>
      </c>
      <c r="AE754" s="50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BX754" s="39"/>
      <c r="BY754" s="39"/>
      <c r="BZ754" s="39"/>
      <c r="CA754" s="39"/>
      <c r="CB754" s="39"/>
      <c r="CC754" s="39"/>
      <c r="CD754" s="39"/>
      <c r="CE754" s="39"/>
      <c r="CF754" s="39"/>
      <c r="CG754" s="39"/>
    </row>
    <row r="755" spans="1:85" s="18" customFormat="1" outlineLevel="2">
      <c r="A755" s="10"/>
      <c r="B755" s="10"/>
      <c r="C755" s="25"/>
      <c r="D755" s="10"/>
      <c r="E755" s="27" t="s">
        <v>2329</v>
      </c>
      <c r="F755" s="10"/>
      <c r="G755" s="21" t="s">
        <v>1221</v>
      </c>
      <c r="H755" s="29" t="s">
        <v>1222</v>
      </c>
      <c r="I755" s="10"/>
      <c r="J755" s="10"/>
      <c r="K755" s="10"/>
      <c r="L755" s="10"/>
      <c r="M755" s="29">
        <v>6</v>
      </c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28"/>
      <c r="Z755" s="10"/>
      <c r="AA755" s="28"/>
      <c r="AB755" s="28"/>
      <c r="AC755" s="28">
        <f>M755*14</f>
        <v>84</v>
      </c>
      <c r="AD755" s="10"/>
      <c r="AE755" s="50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BX755" s="39"/>
      <c r="BY755" s="39"/>
      <c r="BZ755" s="39"/>
      <c r="CA755" s="39"/>
      <c r="CB755" s="39"/>
      <c r="CC755" s="39"/>
      <c r="CD755" s="39"/>
      <c r="CE755" s="39"/>
      <c r="CF755" s="39"/>
      <c r="CG755" s="39"/>
    </row>
    <row r="756" spans="1:85" s="18" customFormat="1" outlineLevel="2">
      <c r="A756" s="21"/>
      <c r="B756" s="21"/>
      <c r="C756" s="26" t="s">
        <v>2401</v>
      </c>
      <c r="D756" s="21"/>
      <c r="E756" s="21" t="s">
        <v>2394</v>
      </c>
      <c r="F756" s="21"/>
      <c r="G756" s="21" t="s">
        <v>1221</v>
      </c>
      <c r="H756" s="21" t="s">
        <v>2466</v>
      </c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8">
        <v>15</v>
      </c>
      <c r="AD756" s="10"/>
      <c r="AE756" s="50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BX756" s="39"/>
      <c r="BY756" s="39"/>
      <c r="BZ756" s="39"/>
      <c r="CA756" s="39"/>
      <c r="CB756" s="39"/>
      <c r="CC756" s="39"/>
      <c r="CD756" s="39"/>
      <c r="CE756" s="39"/>
      <c r="CF756" s="39"/>
      <c r="CG756" s="39"/>
    </row>
    <row r="757" spans="1:85" s="18" customFormat="1" outlineLevel="1">
      <c r="A757" s="21"/>
      <c r="B757" s="21"/>
      <c r="C757" s="26"/>
      <c r="D757" s="21"/>
      <c r="E757" s="21"/>
      <c r="F757" s="21"/>
      <c r="G757" s="47" t="s">
        <v>2892</v>
      </c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8">
        <f>SUBTOTAL(9,AC751:AC756)</f>
        <v>243</v>
      </c>
      <c r="AD757" s="10"/>
      <c r="AE757" s="50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BX757" s="39"/>
      <c r="BY757" s="39"/>
      <c r="BZ757" s="39"/>
      <c r="CA757" s="39"/>
      <c r="CB757" s="39"/>
      <c r="CC757" s="39"/>
      <c r="CD757" s="39"/>
      <c r="CE757" s="39"/>
      <c r="CF757" s="39"/>
      <c r="CG757" s="39"/>
    </row>
    <row r="758" spans="1:85" s="18" customFormat="1" outlineLevel="2">
      <c r="A758" s="10">
        <v>2015</v>
      </c>
      <c r="B758" s="21" t="s">
        <v>387</v>
      </c>
      <c r="C758" s="26" t="s">
        <v>388</v>
      </c>
      <c r="D758" s="21" t="s">
        <v>1383</v>
      </c>
      <c r="E758" s="21" t="s">
        <v>2286</v>
      </c>
      <c r="F758" s="10">
        <v>3</v>
      </c>
      <c r="G758" s="21" t="s">
        <v>389</v>
      </c>
      <c r="H758" s="21" t="s">
        <v>390</v>
      </c>
      <c r="I758" s="21" t="s">
        <v>24</v>
      </c>
      <c r="J758" s="21" t="s">
        <v>25</v>
      </c>
      <c r="K758" s="21" t="s">
        <v>46</v>
      </c>
      <c r="L758" s="10">
        <v>43</v>
      </c>
      <c r="M758" s="10">
        <v>21</v>
      </c>
      <c r="N758" s="21" t="s">
        <v>47</v>
      </c>
      <c r="O758" s="21" t="s">
        <v>391</v>
      </c>
      <c r="P758" s="21" t="s">
        <v>29</v>
      </c>
      <c r="Q758" s="21" t="s">
        <v>392</v>
      </c>
      <c r="R758" s="21" t="s">
        <v>393</v>
      </c>
      <c r="S758" s="10">
        <v>1</v>
      </c>
      <c r="T758" s="10">
        <v>48</v>
      </c>
      <c r="U758" s="10">
        <v>48</v>
      </c>
      <c r="V758" s="21" t="s">
        <v>32</v>
      </c>
      <c r="W758" s="21" t="s">
        <v>32</v>
      </c>
      <c r="X758" s="10"/>
      <c r="Y758" s="28">
        <f>IF(M758&lt;25,1,1+(M758-25)/M758)</f>
        <v>1</v>
      </c>
      <c r="Z758" s="10">
        <v>1</v>
      </c>
      <c r="AA758" s="28">
        <f>U758*Y758*Z758</f>
        <v>48</v>
      </c>
      <c r="AB758" s="28"/>
      <c r="AC758" s="28">
        <f>AA758+AB758</f>
        <v>48</v>
      </c>
      <c r="AD758" s="10"/>
      <c r="AE758" s="50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BX758" s="39"/>
      <c r="BY758" s="39"/>
      <c r="BZ758" s="39"/>
      <c r="CA758" s="39"/>
      <c r="CB758" s="39"/>
      <c r="CC758" s="39"/>
      <c r="CD758" s="39"/>
      <c r="CE758" s="39"/>
      <c r="CF758" s="39"/>
      <c r="CG758" s="39"/>
    </row>
    <row r="759" spans="1:85" s="18" customFormat="1" outlineLevel="2">
      <c r="A759" s="21"/>
      <c r="B759" s="21"/>
      <c r="C759" s="21" t="s">
        <v>2745</v>
      </c>
      <c r="D759" s="21" t="s">
        <v>2594</v>
      </c>
      <c r="E759" s="21" t="s">
        <v>2595</v>
      </c>
      <c r="F759" s="21"/>
      <c r="G759" s="21" t="s">
        <v>389</v>
      </c>
      <c r="H759" s="21" t="s">
        <v>2746</v>
      </c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 t="s">
        <v>30</v>
      </c>
      <c r="AC759" s="21" t="s">
        <v>2732</v>
      </c>
      <c r="AD759" s="21" t="s">
        <v>2597</v>
      </c>
      <c r="AE759" s="50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BX759" s="39"/>
      <c r="BY759" s="39"/>
      <c r="BZ759" s="39"/>
      <c r="CA759" s="39"/>
      <c r="CB759" s="39"/>
      <c r="CC759" s="39"/>
      <c r="CD759" s="39"/>
      <c r="CE759" s="39"/>
      <c r="CF759" s="39"/>
      <c r="CG759" s="39"/>
    </row>
    <row r="760" spans="1:85" s="18" customFormat="1" outlineLevel="2">
      <c r="A760" s="10"/>
      <c r="B760" s="10"/>
      <c r="C760" s="25"/>
      <c r="D760" s="10"/>
      <c r="E760" s="27" t="s">
        <v>2329</v>
      </c>
      <c r="F760" s="10"/>
      <c r="G760" s="21" t="s">
        <v>389</v>
      </c>
      <c r="H760" s="29" t="s">
        <v>390</v>
      </c>
      <c r="I760" s="10"/>
      <c r="J760" s="10"/>
      <c r="K760" s="10"/>
      <c r="L760" s="10"/>
      <c r="M760" s="29">
        <v>2</v>
      </c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28"/>
      <c r="Z760" s="10"/>
      <c r="AA760" s="28"/>
      <c r="AB760" s="28"/>
      <c r="AC760" s="28">
        <f>M760*14</f>
        <v>28</v>
      </c>
      <c r="AD760" s="10"/>
      <c r="AE760" s="50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BX760" s="39"/>
      <c r="BY760" s="39"/>
      <c r="BZ760" s="39"/>
      <c r="CA760" s="39"/>
      <c r="CB760" s="39"/>
      <c r="CC760" s="39"/>
      <c r="CD760" s="39"/>
      <c r="CE760" s="39"/>
      <c r="CF760" s="39"/>
      <c r="CG760" s="39"/>
    </row>
    <row r="761" spans="1:85" s="18" customFormat="1" outlineLevel="2">
      <c r="A761" s="10">
        <v>2014</v>
      </c>
      <c r="B761" s="21" t="s">
        <v>1351</v>
      </c>
      <c r="C761" s="26" t="s">
        <v>1352</v>
      </c>
      <c r="D761" s="21" t="s">
        <v>1383</v>
      </c>
      <c r="E761" s="19" t="s">
        <v>2541</v>
      </c>
      <c r="F761" s="10" t="s">
        <v>2542</v>
      </c>
      <c r="G761" s="21" t="s">
        <v>389</v>
      </c>
      <c r="H761" s="51" t="s">
        <v>390</v>
      </c>
      <c r="I761" s="53"/>
      <c r="J761" s="53"/>
      <c r="K761" s="53"/>
      <c r="L761" s="53"/>
      <c r="M761" s="52">
        <v>2</v>
      </c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5"/>
      <c r="Y761" s="56"/>
      <c r="Z761" s="55"/>
      <c r="AA761" s="56"/>
      <c r="AB761" s="56"/>
      <c r="AC761" s="14">
        <v>7.8</v>
      </c>
      <c r="AD761" s="55"/>
      <c r="AE761" s="50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BX761" s="39"/>
      <c r="BY761" s="39"/>
      <c r="BZ761" s="39"/>
      <c r="CA761" s="39"/>
      <c r="CB761" s="39"/>
      <c r="CC761" s="39"/>
      <c r="CD761" s="39"/>
      <c r="CE761" s="39"/>
      <c r="CF761" s="39"/>
      <c r="CG761" s="39"/>
    </row>
    <row r="762" spans="1:85" s="18" customFormat="1" outlineLevel="1">
      <c r="A762" s="10"/>
      <c r="B762" s="21"/>
      <c r="C762" s="26"/>
      <c r="D762" s="21"/>
      <c r="E762" s="19"/>
      <c r="F762" s="10"/>
      <c r="G762" s="47" t="s">
        <v>2893</v>
      </c>
      <c r="H762" s="51"/>
      <c r="I762" s="53"/>
      <c r="J762" s="53"/>
      <c r="K762" s="53"/>
      <c r="L762" s="53"/>
      <c r="M762" s="52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5"/>
      <c r="Y762" s="56"/>
      <c r="Z762" s="55"/>
      <c r="AA762" s="56"/>
      <c r="AB762" s="56"/>
      <c r="AC762" s="14">
        <f>SUBTOTAL(9,AC758:AC761)</f>
        <v>83.8</v>
      </c>
      <c r="AD762" s="55"/>
      <c r="AE762" s="50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BX762" s="39"/>
      <c r="BY762" s="39"/>
      <c r="BZ762" s="39"/>
      <c r="CA762" s="39"/>
      <c r="CB762" s="39"/>
      <c r="CC762" s="39"/>
      <c r="CD762" s="39"/>
      <c r="CE762" s="39"/>
      <c r="CF762" s="39"/>
      <c r="CG762" s="39"/>
    </row>
    <row r="763" spans="1:85" s="18" customFormat="1" outlineLevel="2">
      <c r="A763" s="10">
        <v>2014</v>
      </c>
      <c r="B763" s="21" t="s">
        <v>1823</v>
      </c>
      <c r="C763" s="26" t="s">
        <v>1824</v>
      </c>
      <c r="D763" s="21" t="s">
        <v>1417</v>
      </c>
      <c r="E763" s="21" t="s">
        <v>2286</v>
      </c>
      <c r="F763" s="10">
        <v>3</v>
      </c>
      <c r="G763" s="21" t="s">
        <v>767</v>
      </c>
      <c r="H763" s="21" t="s">
        <v>768</v>
      </c>
      <c r="I763" s="21" t="s">
        <v>24</v>
      </c>
      <c r="J763" s="21" t="s">
        <v>25</v>
      </c>
      <c r="K763" s="21" t="s">
        <v>81</v>
      </c>
      <c r="L763" s="10">
        <v>38</v>
      </c>
      <c r="M763" s="10">
        <v>38</v>
      </c>
      <c r="N763" s="21" t="s">
        <v>1543</v>
      </c>
      <c r="O763" s="21" t="s">
        <v>444</v>
      </c>
      <c r="P763" s="21" t="s">
        <v>29</v>
      </c>
      <c r="Q763" s="21" t="s">
        <v>1364</v>
      </c>
      <c r="R763" s="21" t="s">
        <v>1825</v>
      </c>
      <c r="S763" s="10">
        <v>1</v>
      </c>
      <c r="T763" s="10">
        <v>48</v>
      </c>
      <c r="U763" s="10">
        <v>48</v>
      </c>
      <c r="V763" s="21" t="s">
        <v>32</v>
      </c>
      <c r="W763" s="21" t="s">
        <v>32</v>
      </c>
      <c r="X763" s="10"/>
      <c r="Y763" s="28">
        <f>IF(M763&lt;25,1,1+(M763-25)/M763)</f>
        <v>1.3421052631578947</v>
      </c>
      <c r="Z763" s="10">
        <v>1</v>
      </c>
      <c r="AA763" s="28">
        <f>U763*Y763*Z763</f>
        <v>64.421052631578945</v>
      </c>
      <c r="AB763" s="28"/>
      <c r="AC763" s="28">
        <f>AA763+AB763</f>
        <v>64.421052631578945</v>
      </c>
      <c r="AD763" s="10"/>
      <c r="AE763" s="50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BX763" s="39"/>
      <c r="BY763" s="39"/>
      <c r="BZ763" s="39"/>
      <c r="CA763" s="39"/>
      <c r="CB763" s="39"/>
      <c r="CC763" s="39"/>
      <c r="CD763" s="39"/>
      <c r="CE763" s="39"/>
      <c r="CF763" s="39"/>
      <c r="CG763" s="39"/>
    </row>
    <row r="764" spans="1:85" s="18" customFormat="1" outlineLevel="2">
      <c r="A764" s="10">
        <v>2015</v>
      </c>
      <c r="B764" s="21" t="s">
        <v>765</v>
      </c>
      <c r="C764" s="26" t="s">
        <v>766</v>
      </c>
      <c r="D764" s="21" t="s">
        <v>1383</v>
      </c>
      <c r="E764" s="21" t="s">
        <v>2289</v>
      </c>
      <c r="F764" s="10">
        <v>3</v>
      </c>
      <c r="G764" s="21" t="s">
        <v>767</v>
      </c>
      <c r="H764" s="21" t="s">
        <v>768</v>
      </c>
      <c r="I764" s="21" t="s">
        <v>24</v>
      </c>
      <c r="J764" s="21" t="s">
        <v>25</v>
      </c>
      <c r="K764" s="21" t="s">
        <v>81</v>
      </c>
      <c r="L764" s="10">
        <v>23</v>
      </c>
      <c r="M764" s="10">
        <v>20</v>
      </c>
      <c r="N764" s="21" t="s">
        <v>304</v>
      </c>
      <c r="O764" s="21" t="s">
        <v>391</v>
      </c>
      <c r="P764" s="21" t="s">
        <v>29</v>
      </c>
      <c r="Q764" s="21" t="s">
        <v>392</v>
      </c>
      <c r="R764" s="21" t="s">
        <v>769</v>
      </c>
      <c r="S764" s="10">
        <v>1</v>
      </c>
      <c r="T764" s="10">
        <v>48</v>
      </c>
      <c r="U764" s="10">
        <v>48</v>
      </c>
      <c r="V764" s="21" t="s">
        <v>32</v>
      </c>
      <c r="W764" s="21" t="s">
        <v>32</v>
      </c>
      <c r="X764" s="10"/>
      <c r="Y764" s="28">
        <f>IF(M764&lt;25,1,1+(M764-25)/M764)</f>
        <v>1</v>
      </c>
      <c r="Z764" s="10">
        <v>1.2</v>
      </c>
      <c r="AA764" s="28">
        <f>U764*Y764*Z764</f>
        <v>57.599999999999994</v>
      </c>
      <c r="AB764" s="28"/>
      <c r="AC764" s="28">
        <f>AA764+AB764</f>
        <v>57.599999999999994</v>
      </c>
      <c r="AD764" s="10"/>
      <c r="AE764" s="50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BX764" s="39"/>
      <c r="BY764" s="39"/>
      <c r="BZ764" s="39"/>
      <c r="CA764" s="39"/>
      <c r="CB764" s="39"/>
      <c r="CC764" s="39"/>
      <c r="CD764" s="39"/>
      <c r="CE764" s="39"/>
      <c r="CF764" s="39"/>
      <c r="CG764" s="39"/>
    </row>
    <row r="765" spans="1:85" s="18" customFormat="1" outlineLevel="2">
      <c r="A765" s="10">
        <v>2014</v>
      </c>
      <c r="B765" s="21" t="s">
        <v>1451</v>
      </c>
      <c r="C765" s="26" t="s">
        <v>1452</v>
      </c>
      <c r="D765" s="21" t="s">
        <v>1417</v>
      </c>
      <c r="E765" s="21" t="s">
        <v>2300</v>
      </c>
      <c r="F765" s="10">
        <v>3</v>
      </c>
      <c r="G765" s="21" t="s">
        <v>767</v>
      </c>
      <c r="H765" s="21" t="s">
        <v>768</v>
      </c>
      <c r="I765" s="21" t="s">
        <v>24</v>
      </c>
      <c r="J765" s="21" t="s">
        <v>25</v>
      </c>
      <c r="K765" s="21" t="s">
        <v>81</v>
      </c>
      <c r="L765" s="10">
        <v>18</v>
      </c>
      <c r="M765" s="10">
        <v>20</v>
      </c>
      <c r="N765" s="21" t="s">
        <v>1453</v>
      </c>
      <c r="O765" s="21" t="s">
        <v>247</v>
      </c>
      <c r="P765" s="21" t="s">
        <v>29</v>
      </c>
      <c r="Q765" s="21" t="s">
        <v>1364</v>
      </c>
      <c r="R765" s="21" t="s">
        <v>1514</v>
      </c>
      <c r="S765" s="10">
        <v>1</v>
      </c>
      <c r="T765" s="10">
        <v>48</v>
      </c>
      <c r="U765" s="10">
        <v>42</v>
      </c>
      <c r="V765" s="10">
        <v>6</v>
      </c>
      <c r="W765" s="21" t="s">
        <v>32</v>
      </c>
      <c r="X765" s="10"/>
      <c r="Y765" s="28">
        <f>IF(M765&lt;25,1,1+(M765-25)/M765)</f>
        <v>1</v>
      </c>
      <c r="Z765" s="10">
        <v>1.2</v>
      </c>
      <c r="AA765" s="28">
        <f>T765*Y765*Z765</f>
        <v>57.599999999999994</v>
      </c>
      <c r="AB765" s="28"/>
      <c r="AC765" s="28">
        <f>AA765+AB765</f>
        <v>57.599999999999994</v>
      </c>
      <c r="AD765" s="10"/>
      <c r="AE765" s="50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BX765" s="39"/>
      <c r="BY765" s="39"/>
      <c r="BZ765" s="39"/>
      <c r="CA765" s="39"/>
      <c r="CB765" s="39"/>
      <c r="CC765" s="39"/>
      <c r="CD765" s="39"/>
      <c r="CE765" s="39"/>
      <c r="CF765" s="39"/>
      <c r="CG765" s="39"/>
    </row>
    <row r="766" spans="1:85" s="18" customFormat="1" outlineLevel="2">
      <c r="A766" s="21"/>
      <c r="B766" s="21"/>
      <c r="C766" s="21" t="s">
        <v>1792</v>
      </c>
      <c r="D766" s="21" t="s">
        <v>1384</v>
      </c>
      <c r="E766" s="21" t="s">
        <v>2592</v>
      </c>
      <c r="F766" s="21"/>
      <c r="G766" s="21" t="s">
        <v>767</v>
      </c>
      <c r="H766" s="21" t="s">
        <v>768</v>
      </c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>
        <v>128</v>
      </c>
      <c r="AD766" s="21" t="s">
        <v>2588</v>
      </c>
      <c r="AE766" s="50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BX766" s="39"/>
      <c r="BY766" s="39"/>
      <c r="BZ766" s="39"/>
      <c r="CA766" s="39"/>
      <c r="CB766" s="39"/>
      <c r="CC766" s="39"/>
      <c r="CD766" s="39"/>
      <c r="CE766" s="39"/>
      <c r="CF766" s="39"/>
      <c r="CG766" s="39"/>
    </row>
    <row r="767" spans="1:85" s="18" customFormat="1" outlineLevel="2">
      <c r="A767" s="21"/>
      <c r="B767" s="21"/>
      <c r="C767" s="21" t="s">
        <v>2747</v>
      </c>
      <c r="D767" s="21" t="s">
        <v>2594</v>
      </c>
      <c r="E767" s="21" t="s">
        <v>2595</v>
      </c>
      <c r="F767" s="21"/>
      <c r="G767" s="21" t="s">
        <v>767</v>
      </c>
      <c r="H767" s="21" t="s">
        <v>2748</v>
      </c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 t="s">
        <v>30</v>
      </c>
      <c r="AC767" s="21" t="s">
        <v>2732</v>
      </c>
      <c r="AD767" s="21" t="s">
        <v>2597</v>
      </c>
      <c r="AE767" s="50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BX767" s="39"/>
      <c r="BY767" s="39"/>
      <c r="BZ767" s="39"/>
      <c r="CA767" s="39"/>
      <c r="CB767" s="39"/>
      <c r="CC767" s="39"/>
      <c r="CD767" s="39"/>
      <c r="CE767" s="39"/>
      <c r="CF767" s="39"/>
      <c r="CG767" s="39"/>
    </row>
    <row r="768" spans="1:85" s="18" customFormat="1" outlineLevel="2">
      <c r="A768" s="10"/>
      <c r="B768" s="10"/>
      <c r="C768" s="25"/>
      <c r="D768" s="10"/>
      <c r="E768" s="27" t="s">
        <v>2329</v>
      </c>
      <c r="F768" s="10"/>
      <c r="G768" s="21" t="s">
        <v>767</v>
      </c>
      <c r="H768" s="29" t="s">
        <v>768</v>
      </c>
      <c r="I768" s="10"/>
      <c r="J768" s="10"/>
      <c r="K768" s="10"/>
      <c r="L768" s="10"/>
      <c r="M768" s="29">
        <v>3</v>
      </c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28"/>
      <c r="Z768" s="10"/>
      <c r="AA768" s="28"/>
      <c r="AB768" s="28"/>
      <c r="AC768" s="28">
        <f>M768*14</f>
        <v>42</v>
      </c>
      <c r="AD768" s="10"/>
      <c r="AE768" s="50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BX768" s="39"/>
      <c r="BY768" s="39"/>
      <c r="BZ768" s="39"/>
      <c r="CA768" s="39"/>
      <c r="CB768" s="39"/>
      <c r="CC768" s="39"/>
      <c r="CD768" s="39"/>
      <c r="CE768" s="39"/>
      <c r="CF768" s="39"/>
      <c r="CG768" s="39"/>
    </row>
    <row r="769" spans="1:85" s="18" customFormat="1" outlineLevel="2">
      <c r="A769" s="10">
        <v>2014</v>
      </c>
      <c r="B769" s="21" t="s">
        <v>1351</v>
      </c>
      <c r="C769" s="26" t="s">
        <v>1352</v>
      </c>
      <c r="D769" s="21" t="s">
        <v>1383</v>
      </c>
      <c r="E769" s="19" t="s">
        <v>2500</v>
      </c>
      <c r="F769" s="10" t="s">
        <v>2753</v>
      </c>
      <c r="G769" s="21" t="s">
        <v>767</v>
      </c>
      <c r="H769" s="51" t="s">
        <v>768</v>
      </c>
      <c r="I769" s="53"/>
      <c r="J769" s="53"/>
      <c r="K769" s="53"/>
      <c r="L769" s="53"/>
      <c r="M769" s="54">
        <v>37</v>
      </c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5"/>
      <c r="Y769" s="28"/>
      <c r="Z769" s="55"/>
      <c r="AA769" s="56"/>
      <c r="AB769" s="56"/>
      <c r="AC769" s="28">
        <v>39.729999999999997</v>
      </c>
      <c r="AD769" s="55"/>
      <c r="AE769" s="50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BX769" s="39"/>
      <c r="BY769" s="39"/>
      <c r="BZ769" s="39"/>
      <c r="CA769" s="39"/>
      <c r="CB769" s="39"/>
      <c r="CC769" s="39"/>
      <c r="CD769" s="39"/>
      <c r="CE769" s="39"/>
      <c r="CF769" s="39"/>
      <c r="CG769" s="39"/>
    </row>
    <row r="770" spans="1:85" s="18" customFormat="1" outlineLevel="2">
      <c r="A770" s="10">
        <v>2014</v>
      </c>
      <c r="B770" s="21" t="s">
        <v>1351</v>
      </c>
      <c r="C770" s="26" t="s">
        <v>1352</v>
      </c>
      <c r="D770" s="21" t="s">
        <v>1383</v>
      </c>
      <c r="E770" s="19" t="s">
        <v>2541</v>
      </c>
      <c r="F770" s="10" t="s">
        <v>2542</v>
      </c>
      <c r="G770" s="21" t="s">
        <v>767</v>
      </c>
      <c r="H770" s="51" t="s">
        <v>768</v>
      </c>
      <c r="I770" s="53"/>
      <c r="J770" s="53"/>
      <c r="K770" s="53"/>
      <c r="L770" s="53"/>
      <c r="M770" s="54">
        <v>2</v>
      </c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5"/>
      <c r="Y770" s="56"/>
      <c r="Z770" s="55"/>
      <c r="AA770" s="56"/>
      <c r="AB770" s="56"/>
      <c r="AC770" s="56">
        <v>7.8</v>
      </c>
      <c r="AD770" s="55"/>
      <c r="AE770" s="50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BX770" s="39"/>
      <c r="BY770" s="39"/>
      <c r="BZ770" s="39"/>
      <c r="CA770" s="39"/>
      <c r="CB770" s="39"/>
      <c r="CC770" s="39"/>
      <c r="CD770" s="39"/>
      <c r="CE770" s="39"/>
      <c r="CF770" s="39"/>
      <c r="CG770" s="39"/>
    </row>
    <row r="771" spans="1:85" s="18" customFormat="1" outlineLevel="2">
      <c r="A771" s="10"/>
      <c r="B771" s="21"/>
      <c r="C771" s="26"/>
      <c r="D771" s="21"/>
      <c r="E771" s="19" t="s">
        <v>2757</v>
      </c>
      <c r="F771" s="10"/>
      <c r="G771" s="21" t="s">
        <v>767</v>
      </c>
      <c r="H771" s="51" t="s">
        <v>768</v>
      </c>
      <c r="I771" s="53"/>
      <c r="J771" s="53"/>
      <c r="K771" s="53"/>
      <c r="L771" s="53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5"/>
      <c r="Y771" s="56"/>
      <c r="Z771" s="55"/>
      <c r="AA771" s="56"/>
      <c r="AB771" s="56"/>
      <c r="AC771" s="56">
        <v>15</v>
      </c>
      <c r="AD771" s="55"/>
      <c r="AE771" s="50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BX771" s="39"/>
      <c r="BY771" s="39"/>
      <c r="BZ771" s="39"/>
      <c r="CA771" s="39"/>
      <c r="CB771" s="39"/>
      <c r="CC771" s="39"/>
      <c r="CD771" s="39"/>
      <c r="CE771" s="39"/>
      <c r="CF771" s="39"/>
      <c r="CG771" s="39"/>
    </row>
    <row r="772" spans="1:85" s="18" customFormat="1" outlineLevel="1">
      <c r="A772" s="10"/>
      <c r="B772" s="21"/>
      <c r="C772" s="26"/>
      <c r="D772" s="21"/>
      <c r="E772" s="19"/>
      <c r="F772" s="10"/>
      <c r="G772" s="47" t="s">
        <v>2894</v>
      </c>
      <c r="H772" s="51"/>
      <c r="I772" s="53"/>
      <c r="J772" s="53"/>
      <c r="K772" s="53"/>
      <c r="L772" s="53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5"/>
      <c r="Y772" s="56"/>
      <c r="Z772" s="55"/>
      <c r="AA772" s="56"/>
      <c r="AB772" s="56"/>
      <c r="AC772" s="56">
        <f>SUBTOTAL(9,AC763:AC771)</f>
        <v>412.15105263157898</v>
      </c>
      <c r="AD772" s="55"/>
      <c r="AE772" s="50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BX772" s="39"/>
      <c r="BY772" s="39"/>
      <c r="BZ772" s="39"/>
      <c r="CA772" s="39"/>
      <c r="CB772" s="39"/>
      <c r="CC772" s="39"/>
      <c r="CD772" s="39"/>
      <c r="CE772" s="39"/>
      <c r="CF772" s="39"/>
      <c r="CG772" s="39"/>
    </row>
    <row r="773" spans="1:85" s="18" customFormat="1" outlineLevel="2">
      <c r="A773" s="10">
        <v>2015</v>
      </c>
      <c r="B773" s="21" t="s">
        <v>1964</v>
      </c>
      <c r="C773" s="26" t="s">
        <v>1965</v>
      </c>
      <c r="D773" s="21" t="s">
        <v>1417</v>
      </c>
      <c r="E773" s="21" t="s">
        <v>2286</v>
      </c>
      <c r="F773" s="10">
        <v>3</v>
      </c>
      <c r="G773" s="21" t="s">
        <v>2077</v>
      </c>
      <c r="H773" s="21" t="s">
        <v>2078</v>
      </c>
      <c r="I773" s="21" t="s">
        <v>164</v>
      </c>
      <c r="J773" s="21" t="s">
        <v>25</v>
      </c>
      <c r="K773" s="21" t="s">
        <v>26</v>
      </c>
      <c r="L773" s="10">
        <v>258</v>
      </c>
      <c r="M773" s="10">
        <v>60</v>
      </c>
      <c r="N773" s="21" t="s">
        <v>1453</v>
      </c>
      <c r="O773" s="21" t="s">
        <v>282</v>
      </c>
      <c r="P773" s="21" t="s">
        <v>29</v>
      </c>
      <c r="Q773" s="21" t="s">
        <v>1528</v>
      </c>
      <c r="R773" s="21" t="s">
        <v>2079</v>
      </c>
      <c r="S773" s="10">
        <v>1</v>
      </c>
      <c r="T773" s="10">
        <v>48</v>
      </c>
      <c r="U773" s="10">
        <v>48</v>
      </c>
      <c r="V773" s="21" t="s">
        <v>32</v>
      </c>
      <c r="W773" s="21" t="s">
        <v>32</v>
      </c>
      <c r="X773" s="10"/>
      <c r="Y773" s="28">
        <f>IF(M773&lt;25,1,1+(M773-25)/M773)</f>
        <v>1.5833333333333335</v>
      </c>
      <c r="Z773" s="10">
        <v>1</v>
      </c>
      <c r="AA773" s="28">
        <f>U773*Y773*Z773</f>
        <v>76</v>
      </c>
      <c r="AB773" s="28"/>
      <c r="AC773" s="28">
        <f>AA773+AB773</f>
        <v>76</v>
      </c>
      <c r="AD773" s="10"/>
      <c r="AE773" s="50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BX773" s="39"/>
      <c r="BY773" s="39"/>
      <c r="BZ773" s="39"/>
      <c r="CA773" s="39"/>
      <c r="CB773" s="39"/>
      <c r="CC773" s="39"/>
      <c r="CD773" s="39"/>
      <c r="CE773" s="39"/>
      <c r="CF773" s="39"/>
      <c r="CG773" s="39"/>
    </row>
    <row r="774" spans="1:85" s="18" customFormat="1" outlineLevel="2">
      <c r="A774" s="21"/>
      <c r="B774" s="21"/>
      <c r="C774" s="21" t="s">
        <v>1928</v>
      </c>
      <c r="D774" s="21" t="s">
        <v>1384</v>
      </c>
      <c r="E774" s="21" t="s">
        <v>2592</v>
      </c>
      <c r="F774" s="21"/>
      <c r="G774" s="21" t="s">
        <v>2077</v>
      </c>
      <c r="H774" s="21" t="s">
        <v>2583</v>
      </c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>
        <v>32</v>
      </c>
      <c r="AD774" s="21" t="s">
        <v>2588</v>
      </c>
      <c r="AE774" s="50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BX774" s="39"/>
      <c r="BY774" s="39"/>
      <c r="BZ774" s="39"/>
      <c r="CA774" s="39"/>
      <c r="CB774" s="39"/>
      <c r="CC774" s="39"/>
      <c r="CD774" s="39"/>
      <c r="CE774" s="39"/>
      <c r="CF774" s="39"/>
      <c r="CG774" s="39"/>
    </row>
    <row r="775" spans="1:85" s="18" customFormat="1" outlineLevel="2">
      <c r="A775" s="10"/>
      <c r="B775" s="10"/>
      <c r="C775" s="25"/>
      <c r="D775" s="10"/>
      <c r="E775" s="27" t="s">
        <v>2329</v>
      </c>
      <c r="F775" s="10"/>
      <c r="G775" s="21" t="s">
        <v>2077</v>
      </c>
      <c r="H775" s="29" t="s">
        <v>2078</v>
      </c>
      <c r="I775" s="10"/>
      <c r="J775" s="10"/>
      <c r="K775" s="10"/>
      <c r="L775" s="10"/>
      <c r="M775" s="29">
        <v>5</v>
      </c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28"/>
      <c r="Z775" s="10"/>
      <c r="AA775" s="28"/>
      <c r="AB775" s="28"/>
      <c r="AC775" s="28">
        <f>M775*14</f>
        <v>70</v>
      </c>
      <c r="AD775" s="10"/>
      <c r="AE775" s="50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BX775" s="39"/>
      <c r="BY775" s="39"/>
      <c r="BZ775" s="39"/>
      <c r="CA775" s="39"/>
      <c r="CB775" s="39"/>
      <c r="CC775" s="39"/>
      <c r="CD775" s="39"/>
      <c r="CE775" s="39"/>
      <c r="CF775" s="39"/>
      <c r="CG775" s="39"/>
    </row>
    <row r="776" spans="1:85" s="18" customFormat="1" outlineLevel="1">
      <c r="A776" s="10"/>
      <c r="B776" s="10"/>
      <c r="C776" s="25"/>
      <c r="D776" s="10"/>
      <c r="E776" s="27"/>
      <c r="F776" s="10"/>
      <c r="G776" s="47" t="s">
        <v>2895</v>
      </c>
      <c r="H776" s="29"/>
      <c r="I776" s="10"/>
      <c r="J776" s="10"/>
      <c r="K776" s="10"/>
      <c r="L776" s="10"/>
      <c r="M776" s="29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28"/>
      <c r="Z776" s="10"/>
      <c r="AA776" s="28"/>
      <c r="AB776" s="28"/>
      <c r="AC776" s="28">
        <f>SUBTOTAL(9,AC773:AC775)</f>
        <v>178</v>
      </c>
      <c r="AD776" s="10"/>
      <c r="AE776" s="50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BX776" s="39"/>
      <c r="BY776" s="39"/>
      <c r="BZ776" s="39"/>
      <c r="CA776" s="39"/>
      <c r="CB776" s="39"/>
      <c r="CC776" s="39"/>
      <c r="CD776" s="39"/>
      <c r="CE776" s="39"/>
      <c r="CF776" s="39"/>
      <c r="CG776" s="39"/>
    </row>
    <row r="777" spans="1:85" s="18" customFormat="1" outlineLevel="2">
      <c r="A777" s="10">
        <v>2015</v>
      </c>
      <c r="B777" s="21" t="s">
        <v>1288</v>
      </c>
      <c r="C777" s="26" t="s">
        <v>1289</v>
      </c>
      <c r="D777" s="21" t="s">
        <v>1383</v>
      </c>
      <c r="E777" s="21" t="s">
        <v>2286</v>
      </c>
      <c r="F777" s="10">
        <v>3</v>
      </c>
      <c r="G777" s="21" t="s">
        <v>1296</v>
      </c>
      <c r="H777" s="21" t="s">
        <v>1297</v>
      </c>
      <c r="I777" s="21" t="s">
        <v>164</v>
      </c>
      <c r="J777" s="21" t="s">
        <v>25</v>
      </c>
      <c r="K777" s="21" t="s">
        <v>26</v>
      </c>
      <c r="L777" s="10">
        <v>29</v>
      </c>
      <c r="M777" s="10">
        <v>25</v>
      </c>
      <c r="N777" s="21" t="s">
        <v>47</v>
      </c>
      <c r="O777" s="21" t="s">
        <v>1058</v>
      </c>
      <c r="P777" s="21" t="s">
        <v>29</v>
      </c>
      <c r="Q777" s="21" t="s">
        <v>239</v>
      </c>
      <c r="R777" s="21" t="s">
        <v>1298</v>
      </c>
      <c r="S777" s="10">
        <v>1</v>
      </c>
      <c r="T777" s="10">
        <v>48</v>
      </c>
      <c r="U777" s="10">
        <v>48</v>
      </c>
      <c r="V777" s="21" t="s">
        <v>32</v>
      </c>
      <c r="W777" s="21" t="s">
        <v>32</v>
      </c>
      <c r="X777" s="10"/>
      <c r="Y777" s="28">
        <f>IF(M777&lt;25,1,1+(M777-25)/M777)</f>
        <v>1</v>
      </c>
      <c r="Z777" s="10">
        <v>1</v>
      </c>
      <c r="AA777" s="28">
        <f>U777*Y777*Z777</f>
        <v>48</v>
      </c>
      <c r="AB777" s="28"/>
      <c r="AC777" s="28">
        <f>AA777+AB777</f>
        <v>48</v>
      </c>
      <c r="AD777" s="10"/>
      <c r="AE777" s="50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BX777" s="39"/>
      <c r="BY777" s="39"/>
      <c r="BZ777" s="39"/>
      <c r="CA777" s="39"/>
      <c r="CB777" s="39"/>
      <c r="CC777" s="39"/>
      <c r="CD777" s="39"/>
      <c r="CE777" s="39"/>
      <c r="CF777" s="39"/>
      <c r="CG777" s="39"/>
    </row>
    <row r="778" spans="1:85" s="18" customFormat="1" outlineLevel="2">
      <c r="A778" s="21"/>
      <c r="B778" s="21"/>
      <c r="C778" s="21" t="s">
        <v>2605</v>
      </c>
      <c r="D778" s="21" t="s">
        <v>2594</v>
      </c>
      <c r="E778" s="21" t="s">
        <v>2595</v>
      </c>
      <c r="F778" s="21"/>
      <c r="G778" s="21" t="s">
        <v>1296</v>
      </c>
      <c r="H778" s="21" t="s">
        <v>2607</v>
      </c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 t="s">
        <v>30</v>
      </c>
      <c r="AC778" s="21" t="s">
        <v>2602</v>
      </c>
      <c r="AD778" s="21" t="s">
        <v>2597</v>
      </c>
      <c r="AE778" s="50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BX778" s="39"/>
      <c r="BY778" s="39"/>
      <c r="BZ778" s="39"/>
      <c r="CA778" s="39"/>
      <c r="CB778" s="39"/>
      <c r="CC778" s="39"/>
      <c r="CD778" s="39"/>
      <c r="CE778" s="39"/>
      <c r="CF778" s="39"/>
      <c r="CG778" s="39"/>
    </row>
    <row r="779" spans="1:85" s="18" customFormat="1" outlineLevel="1">
      <c r="A779" s="21"/>
      <c r="B779" s="21"/>
      <c r="C779" s="21"/>
      <c r="D779" s="21"/>
      <c r="E779" s="21"/>
      <c r="F779" s="21"/>
      <c r="G779" s="47" t="s">
        <v>2896</v>
      </c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>
        <f>SUBTOTAL(9,AC777:AC778)</f>
        <v>48</v>
      </c>
      <c r="AD779" s="21"/>
      <c r="AE779" s="50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BX779" s="39"/>
      <c r="BY779" s="39"/>
      <c r="BZ779" s="39"/>
      <c r="CA779" s="39"/>
      <c r="CB779" s="39"/>
      <c r="CC779" s="39"/>
      <c r="CD779" s="39"/>
      <c r="CE779" s="39"/>
      <c r="CF779" s="39"/>
      <c r="CG779" s="39"/>
    </row>
    <row r="780" spans="1:85" s="18" customFormat="1" outlineLevel="2">
      <c r="A780" s="10">
        <v>2014</v>
      </c>
      <c r="B780" s="21" t="s">
        <v>2015</v>
      </c>
      <c r="C780" s="26" t="s">
        <v>2016</v>
      </c>
      <c r="D780" s="21" t="s">
        <v>1417</v>
      </c>
      <c r="E780" s="19" t="s">
        <v>2276</v>
      </c>
      <c r="F780" s="10">
        <v>2</v>
      </c>
      <c r="G780" s="21" t="s">
        <v>2536</v>
      </c>
      <c r="H780" s="21" t="s">
        <v>2332</v>
      </c>
      <c r="I780" s="21" t="s">
        <v>24</v>
      </c>
      <c r="J780" s="21" t="s">
        <v>25</v>
      </c>
      <c r="K780" s="21" t="s">
        <v>26</v>
      </c>
      <c r="L780" s="10">
        <v>43</v>
      </c>
      <c r="M780" s="10">
        <v>56</v>
      </c>
      <c r="N780" s="21" t="s">
        <v>1484</v>
      </c>
      <c r="O780" s="21" t="s">
        <v>247</v>
      </c>
      <c r="P780" s="21" t="s">
        <v>29</v>
      </c>
      <c r="Q780" s="21" t="s">
        <v>1356</v>
      </c>
      <c r="R780" s="21" t="s">
        <v>2017</v>
      </c>
      <c r="S780" s="10">
        <v>1</v>
      </c>
      <c r="T780" s="10">
        <v>32</v>
      </c>
      <c r="U780" s="10">
        <v>32</v>
      </c>
      <c r="V780" s="21" t="s">
        <v>32</v>
      </c>
      <c r="W780" s="21" t="s">
        <v>32</v>
      </c>
      <c r="X780" s="10"/>
      <c r="Y780" s="28">
        <f>IF(M780&lt;25,1,1+(M780-25)/M780)</f>
        <v>1.5535714285714286</v>
      </c>
      <c r="Z780" s="10">
        <v>1</v>
      </c>
      <c r="AA780" s="28">
        <f>U780*Y780*Z780</f>
        <v>49.714285714285715</v>
      </c>
      <c r="AB780" s="28"/>
      <c r="AC780" s="28">
        <f>AA780+AB780</f>
        <v>49.714285714285715</v>
      </c>
      <c r="AD780" s="10"/>
      <c r="AE780" s="50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BX780" s="39"/>
      <c r="BY780" s="39"/>
      <c r="BZ780" s="39"/>
      <c r="CA780" s="39"/>
      <c r="CB780" s="39"/>
      <c r="CC780" s="39"/>
      <c r="CD780" s="39"/>
      <c r="CE780" s="39"/>
      <c r="CF780" s="39"/>
      <c r="CG780" s="39"/>
    </row>
    <row r="781" spans="1:85" s="18" customFormat="1" outlineLevel="2">
      <c r="A781" s="10"/>
      <c r="B781" s="10"/>
      <c r="C781" s="25"/>
      <c r="D781" s="10"/>
      <c r="E781" s="27" t="s">
        <v>2329</v>
      </c>
      <c r="F781" s="10"/>
      <c r="G781" s="21" t="s">
        <v>2536</v>
      </c>
      <c r="H781" s="29" t="s">
        <v>2325</v>
      </c>
      <c r="I781" s="10"/>
      <c r="J781" s="10"/>
      <c r="K781" s="10"/>
      <c r="L781" s="10"/>
      <c r="M781" s="29">
        <v>4</v>
      </c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28"/>
      <c r="Z781" s="10"/>
      <c r="AA781" s="28"/>
      <c r="AB781" s="28"/>
      <c r="AC781" s="28">
        <f>M781*14</f>
        <v>56</v>
      </c>
      <c r="AD781" s="10"/>
      <c r="AE781" s="50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BX781" s="39"/>
      <c r="BY781" s="39"/>
      <c r="BZ781" s="39"/>
      <c r="CA781" s="39"/>
      <c r="CB781" s="39"/>
      <c r="CC781" s="39"/>
      <c r="CD781" s="39"/>
      <c r="CE781" s="39"/>
      <c r="CF781" s="39"/>
      <c r="CG781" s="39"/>
    </row>
    <row r="782" spans="1:85" s="18" customFormat="1" outlineLevel="1">
      <c r="A782" s="10"/>
      <c r="B782" s="10"/>
      <c r="C782" s="25"/>
      <c r="D782" s="10"/>
      <c r="E782" s="27"/>
      <c r="F782" s="10"/>
      <c r="G782" s="47" t="s">
        <v>2897</v>
      </c>
      <c r="H782" s="29"/>
      <c r="I782" s="10"/>
      <c r="J782" s="10"/>
      <c r="K782" s="10"/>
      <c r="L782" s="10"/>
      <c r="M782" s="29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28"/>
      <c r="Z782" s="10"/>
      <c r="AA782" s="28"/>
      <c r="AB782" s="28"/>
      <c r="AC782" s="28">
        <f>SUBTOTAL(9,AC780:AC781)</f>
        <v>105.71428571428572</v>
      </c>
      <c r="AD782" s="10"/>
      <c r="AE782" s="50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BX782" s="39"/>
      <c r="BY782" s="39"/>
      <c r="BZ782" s="39"/>
      <c r="CA782" s="39"/>
      <c r="CB782" s="39"/>
      <c r="CC782" s="39"/>
      <c r="CD782" s="39"/>
      <c r="CE782" s="39"/>
      <c r="CF782" s="39"/>
      <c r="CG782" s="39"/>
    </row>
    <row r="783" spans="1:85" s="18" customFormat="1" outlineLevel="2">
      <c r="A783" s="10">
        <v>2016</v>
      </c>
      <c r="B783" s="21" t="s">
        <v>592</v>
      </c>
      <c r="C783" s="26" t="s">
        <v>593</v>
      </c>
      <c r="D783" s="21" t="s">
        <v>1383</v>
      </c>
      <c r="E783" s="21" t="s">
        <v>2286</v>
      </c>
      <c r="F783" s="10">
        <v>4</v>
      </c>
      <c r="G783" s="21" t="s">
        <v>627</v>
      </c>
      <c r="H783" s="21" t="s">
        <v>628</v>
      </c>
      <c r="I783" s="21" t="s">
        <v>24</v>
      </c>
      <c r="J783" s="21" t="s">
        <v>53</v>
      </c>
      <c r="K783" s="21" t="s">
        <v>301</v>
      </c>
      <c r="L783" s="10">
        <v>100</v>
      </c>
      <c r="M783" s="10">
        <v>100</v>
      </c>
      <c r="N783" s="21" t="s">
        <v>619</v>
      </c>
      <c r="O783" s="21" t="s">
        <v>629</v>
      </c>
      <c r="P783" s="21" t="s">
        <v>29</v>
      </c>
      <c r="Q783" s="21" t="s">
        <v>594</v>
      </c>
      <c r="R783" s="21" t="s">
        <v>630</v>
      </c>
      <c r="S783" s="10">
        <v>1</v>
      </c>
      <c r="T783" s="10">
        <v>64</v>
      </c>
      <c r="U783" s="10">
        <v>64</v>
      </c>
      <c r="V783" s="21" t="s">
        <v>32</v>
      </c>
      <c r="W783" s="21" t="s">
        <v>32</v>
      </c>
      <c r="X783" s="10"/>
      <c r="Y783" s="28">
        <f>IF(M783&lt;25,1,1+(M783-25)/M783)</f>
        <v>1.75</v>
      </c>
      <c r="Z783" s="10">
        <v>1</v>
      </c>
      <c r="AA783" s="28">
        <f>U783*Y783*Z783</f>
        <v>112</v>
      </c>
      <c r="AB783" s="28"/>
      <c r="AC783" s="28">
        <f>AA783+AB783</f>
        <v>112</v>
      </c>
      <c r="AD783" s="10"/>
      <c r="AE783" s="50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BX783" s="39"/>
      <c r="BY783" s="39"/>
      <c r="BZ783" s="39"/>
      <c r="CA783" s="39"/>
      <c r="CB783" s="39"/>
      <c r="CC783" s="39"/>
      <c r="CD783" s="39"/>
      <c r="CE783" s="39"/>
      <c r="CF783" s="39"/>
      <c r="CG783" s="39"/>
    </row>
    <row r="784" spans="1:85" s="18" customFormat="1" outlineLevel="2">
      <c r="A784" s="10">
        <v>2016</v>
      </c>
      <c r="B784" s="21" t="s">
        <v>592</v>
      </c>
      <c r="C784" s="26" t="s">
        <v>593</v>
      </c>
      <c r="D784" s="21" t="s">
        <v>1383</v>
      </c>
      <c r="E784" s="21" t="s">
        <v>2286</v>
      </c>
      <c r="F784" s="10">
        <v>4</v>
      </c>
      <c r="G784" s="21" t="s">
        <v>627</v>
      </c>
      <c r="H784" s="21" t="s">
        <v>628</v>
      </c>
      <c r="I784" s="21" t="s">
        <v>24</v>
      </c>
      <c r="J784" s="21" t="s">
        <v>53</v>
      </c>
      <c r="K784" s="21" t="s">
        <v>301</v>
      </c>
      <c r="L784" s="10">
        <v>150</v>
      </c>
      <c r="M784" s="10">
        <v>81</v>
      </c>
      <c r="N784" s="21" t="s">
        <v>616</v>
      </c>
      <c r="O784" s="21" t="s">
        <v>629</v>
      </c>
      <c r="P784" s="21" t="s">
        <v>29</v>
      </c>
      <c r="Q784" s="21" t="s">
        <v>631</v>
      </c>
      <c r="R784" s="21" t="s">
        <v>632</v>
      </c>
      <c r="S784" s="10">
        <v>1</v>
      </c>
      <c r="T784" s="10">
        <v>64</v>
      </c>
      <c r="U784" s="10">
        <v>64</v>
      </c>
      <c r="V784" s="21" t="s">
        <v>32</v>
      </c>
      <c r="W784" s="21" t="s">
        <v>32</v>
      </c>
      <c r="X784" s="10"/>
      <c r="Y784" s="28">
        <f>IF(M784&lt;25,1,1+(M784-25)/M784)</f>
        <v>1.691358024691358</v>
      </c>
      <c r="Z784" s="10">
        <v>1</v>
      </c>
      <c r="AA784" s="28">
        <f>U784*Y784*Z784</f>
        <v>108.24691358024691</v>
      </c>
      <c r="AB784" s="28"/>
      <c r="AC784" s="28">
        <f>AA784+AB784</f>
        <v>108.24691358024691</v>
      </c>
      <c r="AD784" s="10"/>
      <c r="AE784" s="50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BX784" s="39"/>
      <c r="BY784" s="39"/>
      <c r="BZ784" s="39"/>
      <c r="CA784" s="39"/>
      <c r="CB784" s="39"/>
      <c r="CC784" s="39"/>
      <c r="CD784" s="39"/>
      <c r="CE784" s="39"/>
      <c r="CF784" s="39"/>
      <c r="CG784" s="39"/>
    </row>
    <row r="785" spans="1:85" s="18" customFormat="1" outlineLevel="2">
      <c r="A785" s="10">
        <v>2014</v>
      </c>
      <c r="B785" s="21" t="s">
        <v>1385</v>
      </c>
      <c r="C785" s="26" t="s">
        <v>1386</v>
      </c>
      <c r="D785" s="21" t="s">
        <v>1417</v>
      </c>
      <c r="E785" s="19" t="s">
        <v>2276</v>
      </c>
      <c r="F785" s="10">
        <v>2</v>
      </c>
      <c r="G785" s="21" t="s">
        <v>627</v>
      </c>
      <c r="H785" s="21" t="s">
        <v>628</v>
      </c>
      <c r="I785" s="21" t="s">
        <v>24</v>
      </c>
      <c r="J785" s="21" t="s">
        <v>53</v>
      </c>
      <c r="K785" s="21" t="s">
        <v>301</v>
      </c>
      <c r="L785" s="10">
        <v>60</v>
      </c>
      <c r="M785" s="10">
        <v>23</v>
      </c>
      <c r="N785" s="21" t="s">
        <v>1477</v>
      </c>
      <c r="O785" s="21" t="s">
        <v>366</v>
      </c>
      <c r="P785" s="21" t="s">
        <v>29</v>
      </c>
      <c r="Q785" s="21" t="s">
        <v>1353</v>
      </c>
      <c r="R785" s="21" t="s">
        <v>1549</v>
      </c>
      <c r="S785" s="10">
        <v>1</v>
      </c>
      <c r="T785" s="10">
        <v>32</v>
      </c>
      <c r="U785" s="10">
        <v>32</v>
      </c>
      <c r="V785" s="21" t="s">
        <v>32</v>
      </c>
      <c r="W785" s="21" t="s">
        <v>32</v>
      </c>
      <c r="X785" s="10"/>
      <c r="Y785" s="28">
        <f>IF(M785&lt;25,1,1+(M785-25)/M785)</f>
        <v>1</v>
      </c>
      <c r="Z785" s="10">
        <v>1</v>
      </c>
      <c r="AA785" s="28">
        <f>U785*Y785*Z785</f>
        <v>32</v>
      </c>
      <c r="AB785" s="28"/>
      <c r="AC785" s="28">
        <f>AA785+AB785</f>
        <v>32</v>
      </c>
      <c r="AD785" s="10"/>
      <c r="AE785" s="50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BX785" s="39"/>
      <c r="BY785" s="39"/>
      <c r="BZ785" s="39"/>
      <c r="CA785" s="39"/>
      <c r="CB785" s="39"/>
      <c r="CC785" s="39"/>
      <c r="CD785" s="39"/>
      <c r="CE785" s="39"/>
      <c r="CF785" s="39"/>
      <c r="CG785" s="39"/>
    </row>
    <row r="786" spans="1:85" s="18" customFormat="1" outlineLevel="2">
      <c r="A786" s="10">
        <v>2014</v>
      </c>
      <c r="B786" s="21" t="s">
        <v>1385</v>
      </c>
      <c r="C786" s="26" t="s">
        <v>1386</v>
      </c>
      <c r="D786" s="21" t="s">
        <v>1384</v>
      </c>
      <c r="E786" s="19" t="s">
        <v>2276</v>
      </c>
      <c r="F786" s="10">
        <v>2</v>
      </c>
      <c r="G786" s="21" t="s">
        <v>627</v>
      </c>
      <c r="H786" s="21" t="s">
        <v>628</v>
      </c>
      <c r="I786" s="21" t="s">
        <v>24</v>
      </c>
      <c r="J786" s="21" t="s">
        <v>53</v>
      </c>
      <c r="K786" s="21" t="s">
        <v>301</v>
      </c>
      <c r="L786" s="10">
        <v>64</v>
      </c>
      <c r="M786" s="10">
        <v>5</v>
      </c>
      <c r="N786" s="21" t="s">
        <v>1387</v>
      </c>
      <c r="O786" s="21" t="s">
        <v>483</v>
      </c>
      <c r="P786" s="21" t="s">
        <v>29</v>
      </c>
      <c r="Q786" s="21" t="s">
        <v>1353</v>
      </c>
      <c r="R786" s="21" t="s">
        <v>1388</v>
      </c>
      <c r="S786" s="10">
        <v>1</v>
      </c>
      <c r="T786" s="10">
        <v>32</v>
      </c>
      <c r="U786" s="10">
        <v>32</v>
      </c>
      <c r="V786" s="21" t="s">
        <v>32</v>
      </c>
      <c r="W786" s="21" t="s">
        <v>32</v>
      </c>
      <c r="X786" s="10"/>
      <c r="Y786" s="28">
        <f>IF(M786&lt;25,1,1+(M786-25)/M786)</f>
        <v>1</v>
      </c>
      <c r="Z786" s="10">
        <v>1</v>
      </c>
      <c r="AA786" s="28">
        <f>U786*Y786*Z786</f>
        <v>32</v>
      </c>
      <c r="AB786" s="28"/>
      <c r="AC786" s="28">
        <f>AA786+AB786</f>
        <v>32</v>
      </c>
      <c r="AD786" s="10"/>
      <c r="AE786" s="50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BX786" s="39"/>
      <c r="BY786" s="39"/>
      <c r="BZ786" s="39"/>
      <c r="CA786" s="39"/>
      <c r="CB786" s="39"/>
      <c r="CC786" s="39"/>
      <c r="CD786" s="39"/>
      <c r="CE786" s="39"/>
      <c r="CF786" s="39"/>
      <c r="CG786" s="39"/>
    </row>
    <row r="787" spans="1:85" s="18" customFormat="1" outlineLevel="2">
      <c r="A787" s="10">
        <v>2014</v>
      </c>
      <c r="B787" s="21" t="s">
        <v>1762</v>
      </c>
      <c r="C787" s="26" t="s">
        <v>1763</v>
      </c>
      <c r="D787" s="21" t="s">
        <v>1417</v>
      </c>
      <c r="E787" s="21" t="s">
        <v>2286</v>
      </c>
      <c r="F787" s="10">
        <v>3</v>
      </c>
      <c r="G787" s="21" t="s">
        <v>627</v>
      </c>
      <c r="H787" s="21" t="s">
        <v>628</v>
      </c>
      <c r="I787" s="21" t="s">
        <v>24</v>
      </c>
      <c r="J787" s="21" t="s">
        <v>53</v>
      </c>
      <c r="K787" s="21" t="s">
        <v>301</v>
      </c>
      <c r="L787" s="10">
        <v>44</v>
      </c>
      <c r="M787" s="10">
        <v>45</v>
      </c>
      <c r="N787" s="21" t="s">
        <v>1543</v>
      </c>
      <c r="O787" s="21" t="s">
        <v>460</v>
      </c>
      <c r="P787" s="21" t="s">
        <v>29</v>
      </c>
      <c r="Q787" s="21" t="s">
        <v>1353</v>
      </c>
      <c r="R787" s="21" t="s">
        <v>1892</v>
      </c>
      <c r="S787" s="10">
        <v>1</v>
      </c>
      <c r="T787" s="10">
        <v>48</v>
      </c>
      <c r="U787" s="10">
        <v>48</v>
      </c>
      <c r="V787" s="21" t="s">
        <v>32</v>
      </c>
      <c r="W787" s="21" t="s">
        <v>32</v>
      </c>
      <c r="X787" s="10"/>
      <c r="Y787" s="28">
        <f>IF(M787&lt;25,1,1+(M787-25)/M787)</f>
        <v>1.4444444444444444</v>
      </c>
      <c r="Z787" s="10">
        <v>1</v>
      </c>
      <c r="AA787" s="28">
        <f>U787*Y787*Z787</f>
        <v>69.333333333333329</v>
      </c>
      <c r="AB787" s="28"/>
      <c r="AC787" s="28">
        <f>AA787+AB787</f>
        <v>69.333333333333329</v>
      </c>
      <c r="AD787" s="10"/>
      <c r="AE787" s="50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BX787" s="39"/>
      <c r="BY787" s="39"/>
      <c r="BZ787" s="39"/>
      <c r="CA787" s="39"/>
      <c r="CB787" s="39"/>
      <c r="CC787" s="39"/>
      <c r="CD787" s="39"/>
      <c r="CE787" s="39"/>
      <c r="CF787" s="39"/>
      <c r="CG787" s="39"/>
    </row>
    <row r="788" spans="1:85" s="18" customFormat="1" outlineLevel="2">
      <c r="A788" s="21"/>
      <c r="B788" s="21"/>
      <c r="C788" s="21" t="s">
        <v>2044</v>
      </c>
      <c r="D788" s="21" t="s">
        <v>1384</v>
      </c>
      <c r="E788" s="21" t="s">
        <v>2592</v>
      </c>
      <c r="F788" s="21"/>
      <c r="G788" s="21" t="s">
        <v>627</v>
      </c>
      <c r="H788" s="21" t="s">
        <v>628</v>
      </c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>
        <v>32</v>
      </c>
      <c r="AD788" s="21" t="s">
        <v>2588</v>
      </c>
      <c r="AE788" s="50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BX788" s="39"/>
      <c r="BY788" s="39"/>
      <c r="BZ788" s="39"/>
      <c r="CA788" s="39"/>
      <c r="CB788" s="39"/>
      <c r="CC788" s="39"/>
      <c r="CD788" s="39"/>
      <c r="CE788" s="39"/>
      <c r="CF788" s="39"/>
      <c r="CG788" s="39"/>
    </row>
    <row r="789" spans="1:85" s="18" customFormat="1" outlineLevel="2">
      <c r="A789" s="10"/>
      <c r="B789" s="10"/>
      <c r="C789" s="25"/>
      <c r="D789" s="10"/>
      <c r="E789" s="27" t="s">
        <v>2329</v>
      </c>
      <c r="F789" s="10"/>
      <c r="G789" s="21" t="s">
        <v>627</v>
      </c>
      <c r="H789" s="29" t="s">
        <v>628</v>
      </c>
      <c r="I789" s="10"/>
      <c r="J789" s="10"/>
      <c r="K789" s="10"/>
      <c r="L789" s="10"/>
      <c r="M789" s="29">
        <v>7</v>
      </c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28"/>
      <c r="Z789" s="10"/>
      <c r="AA789" s="28"/>
      <c r="AB789" s="28"/>
      <c r="AC789" s="28">
        <f>M789*14</f>
        <v>98</v>
      </c>
      <c r="AD789" s="10"/>
      <c r="AE789" s="50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BX789" s="39"/>
      <c r="BY789" s="39"/>
      <c r="BZ789" s="39"/>
      <c r="CA789" s="39"/>
      <c r="CB789" s="39"/>
      <c r="CC789" s="39"/>
      <c r="CD789" s="39"/>
      <c r="CE789" s="39"/>
      <c r="CF789" s="39"/>
      <c r="CG789" s="39"/>
    </row>
    <row r="790" spans="1:85" s="18" customFormat="1" outlineLevel="2">
      <c r="A790" s="10">
        <v>2016</v>
      </c>
      <c r="B790" s="21" t="s">
        <v>592</v>
      </c>
      <c r="C790" s="26" t="s">
        <v>593</v>
      </c>
      <c r="D790" s="21" t="s">
        <v>1417</v>
      </c>
      <c r="E790" s="21" t="s">
        <v>2275</v>
      </c>
      <c r="F790" s="10">
        <v>4</v>
      </c>
      <c r="G790" s="21" t="s">
        <v>627</v>
      </c>
      <c r="H790" s="21" t="s">
        <v>628</v>
      </c>
      <c r="I790" s="21" t="s">
        <v>24</v>
      </c>
      <c r="J790" s="21" t="s">
        <v>53</v>
      </c>
      <c r="K790" s="21" t="s">
        <v>301</v>
      </c>
      <c r="L790" s="10">
        <v>100</v>
      </c>
      <c r="M790" s="10">
        <v>128</v>
      </c>
      <c r="N790" s="21" t="s">
        <v>2268</v>
      </c>
      <c r="O790" s="21" t="s">
        <v>2212</v>
      </c>
      <c r="P790" s="21" t="s">
        <v>29</v>
      </c>
      <c r="Q790" s="21" t="s">
        <v>1957</v>
      </c>
      <c r="R790" s="21" t="s">
        <v>2269</v>
      </c>
      <c r="S790" s="10">
        <v>1</v>
      </c>
      <c r="T790" s="10">
        <v>51</v>
      </c>
      <c r="U790" s="10">
        <v>51</v>
      </c>
      <c r="V790" s="21" t="s">
        <v>30</v>
      </c>
      <c r="W790" s="21" t="s">
        <v>30</v>
      </c>
      <c r="X790" s="10"/>
      <c r="Y790" s="28">
        <f>IF(M790&lt;25,1,1+(M790-25)/M790)</f>
        <v>1.8046875</v>
      </c>
      <c r="Z790" s="10">
        <v>1</v>
      </c>
      <c r="AA790" s="28"/>
      <c r="AB790" s="28"/>
      <c r="AC790" s="28">
        <f>U790*Z790*Y790</f>
        <v>92.0390625</v>
      </c>
      <c r="AD790" s="10"/>
      <c r="AE790" s="50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BX790" s="39"/>
      <c r="BY790" s="39"/>
      <c r="BZ790" s="39"/>
      <c r="CA790" s="39"/>
      <c r="CB790" s="39"/>
      <c r="CC790" s="39"/>
      <c r="CD790" s="39"/>
      <c r="CE790" s="39"/>
      <c r="CF790" s="39"/>
      <c r="CG790" s="39"/>
    </row>
    <row r="791" spans="1:85" s="18" customFormat="1" outlineLevel="2">
      <c r="A791" s="10">
        <v>2014</v>
      </c>
      <c r="B791" s="21" t="s">
        <v>1351</v>
      </c>
      <c r="C791" s="26" t="s">
        <v>1352</v>
      </c>
      <c r="D791" s="21" t="s">
        <v>1383</v>
      </c>
      <c r="E791" s="19" t="s">
        <v>2500</v>
      </c>
      <c r="F791" s="10" t="s">
        <v>2501</v>
      </c>
      <c r="G791" s="21" t="s">
        <v>627</v>
      </c>
      <c r="H791" s="21" t="s">
        <v>2499</v>
      </c>
      <c r="I791" s="21" t="s">
        <v>164</v>
      </c>
      <c r="J791" s="21" t="s">
        <v>25</v>
      </c>
      <c r="K791" s="21" t="s">
        <v>26</v>
      </c>
      <c r="L791" s="10">
        <v>124</v>
      </c>
      <c r="M791" s="10">
        <v>115</v>
      </c>
      <c r="N791" s="21" t="s">
        <v>30</v>
      </c>
      <c r="O791" s="21" t="s">
        <v>30</v>
      </c>
      <c r="P791" s="21" t="s">
        <v>29</v>
      </c>
      <c r="Q791" s="21" t="s">
        <v>1353</v>
      </c>
      <c r="R791" s="21" t="s">
        <v>1354</v>
      </c>
      <c r="S791" s="10">
        <v>1</v>
      </c>
      <c r="T791" s="21" t="s">
        <v>32</v>
      </c>
      <c r="U791" s="21" t="s">
        <v>32</v>
      </c>
      <c r="V791" s="21" t="s">
        <v>32</v>
      </c>
      <c r="W791" s="21" t="s">
        <v>32</v>
      </c>
      <c r="X791" s="10"/>
      <c r="Y791" s="28">
        <f>IF(M791&lt;25,1,1+(M791-25)/M791)</f>
        <v>1.7826086956521738</v>
      </c>
      <c r="Z791" s="10"/>
      <c r="AA791" s="28"/>
      <c r="AB791" s="28"/>
      <c r="AC791" s="28">
        <f>6*Y791*1</f>
        <v>10.695652173913043</v>
      </c>
      <c r="AD791" s="10"/>
      <c r="AE791" s="50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BX791" s="39"/>
      <c r="BY791" s="39"/>
      <c r="BZ791" s="39"/>
      <c r="CA791" s="39"/>
      <c r="CB791" s="39"/>
      <c r="CC791" s="39"/>
      <c r="CD791" s="39"/>
      <c r="CE791" s="39"/>
      <c r="CF791" s="39"/>
      <c r="CG791" s="39"/>
    </row>
    <row r="792" spans="1:85" s="18" customFormat="1" outlineLevel="1">
      <c r="A792" s="10"/>
      <c r="B792" s="21"/>
      <c r="C792" s="26"/>
      <c r="D792" s="21"/>
      <c r="E792" s="19"/>
      <c r="F792" s="10"/>
      <c r="G792" s="47" t="s">
        <v>2898</v>
      </c>
      <c r="H792" s="21"/>
      <c r="I792" s="21"/>
      <c r="J792" s="21"/>
      <c r="K792" s="21"/>
      <c r="L792" s="10"/>
      <c r="M792" s="10"/>
      <c r="N792" s="21"/>
      <c r="O792" s="21"/>
      <c r="P792" s="21"/>
      <c r="Q792" s="21"/>
      <c r="R792" s="21"/>
      <c r="S792" s="10"/>
      <c r="T792" s="21"/>
      <c r="U792" s="21"/>
      <c r="V792" s="21"/>
      <c r="W792" s="21"/>
      <c r="X792" s="10"/>
      <c r="Y792" s="28"/>
      <c r="Z792" s="10"/>
      <c r="AA792" s="28"/>
      <c r="AB792" s="28"/>
      <c r="AC792" s="28">
        <f>SUBTOTAL(9,AC783:AC791)</f>
        <v>586.31496158749314</v>
      </c>
      <c r="AD792" s="10"/>
      <c r="AE792" s="50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BX792" s="39"/>
      <c r="BY792" s="39"/>
      <c r="BZ792" s="39"/>
      <c r="CA792" s="39"/>
      <c r="CB792" s="39"/>
      <c r="CC792" s="39"/>
      <c r="CD792" s="39"/>
      <c r="CE792" s="39"/>
      <c r="CF792" s="39"/>
      <c r="CG792" s="39"/>
    </row>
    <row r="793" spans="1:85" s="18" customFormat="1" outlineLevel="2">
      <c r="A793" s="10">
        <v>2015</v>
      </c>
      <c r="B793" s="21" t="s">
        <v>110</v>
      </c>
      <c r="C793" s="26" t="s">
        <v>111</v>
      </c>
      <c r="D793" s="21" t="s">
        <v>1383</v>
      </c>
      <c r="E793" s="21" t="s">
        <v>2286</v>
      </c>
      <c r="F793" s="10">
        <v>3</v>
      </c>
      <c r="G793" s="21" t="s">
        <v>112</v>
      </c>
      <c r="H793" s="21" t="s">
        <v>113</v>
      </c>
      <c r="I793" s="21" t="s">
        <v>24</v>
      </c>
      <c r="J793" s="21" t="s">
        <v>25</v>
      </c>
      <c r="K793" s="21" t="s">
        <v>26</v>
      </c>
      <c r="L793" s="10">
        <v>31</v>
      </c>
      <c r="M793" s="10">
        <v>35</v>
      </c>
      <c r="N793" s="21" t="s">
        <v>75</v>
      </c>
      <c r="O793" s="21" t="s">
        <v>114</v>
      </c>
      <c r="P793" s="21" t="s">
        <v>29</v>
      </c>
      <c r="Q793" s="21" t="s">
        <v>49</v>
      </c>
      <c r="R793" s="21" t="s">
        <v>115</v>
      </c>
      <c r="S793" s="10">
        <v>1</v>
      </c>
      <c r="T793" s="10">
        <v>48</v>
      </c>
      <c r="U793" s="10">
        <v>48</v>
      </c>
      <c r="V793" s="21" t="s">
        <v>32</v>
      </c>
      <c r="W793" s="21" t="s">
        <v>32</v>
      </c>
      <c r="X793" s="10"/>
      <c r="Y793" s="28">
        <f>IF(M793&lt;25,1,1+(M793-25)/M793)</f>
        <v>1.2857142857142856</v>
      </c>
      <c r="Z793" s="10">
        <v>1</v>
      </c>
      <c r="AA793" s="28">
        <f>U793*Y793*Z793</f>
        <v>61.714285714285708</v>
      </c>
      <c r="AB793" s="28"/>
      <c r="AC793" s="28">
        <f>AA793+AB793</f>
        <v>61.714285714285708</v>
      </c>
      <c r="AD793" s="10"/>
      <c r="AE793" s="50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BX793" s="39"/>
      <c r="BY793" s="39"/>
      <c r="BZ793" s="39"/>
      <c r="CA793" s="39"/>
      <c r="CB793" s="39"/>
      <c r="CC793" s="39"/>
      <c r="CD793" s="39"/>
      <c r="CE793" s="39"/>
      <c r="CF793" s="39"/>
      <c r="CG793" s="39"/>
    </row>
    <row r="794" spans="1:85" s="21" customFormat="1" outlineLevel="2">
      <c r="A794" s="10">
        <v>2015</v>
      </c>
      <c r="B794" s="21" t="s">
        <v>1754</v>
      </c>
      <c r="C794" s="26" t="s">
        <v>1755</v>
      </c>
      <c r="D794" s="21" t="s">
        <v>1417</v>
      </c>
      <c r="E794" s="21" t="s">
        <v>2287</v>
      </c>
      <c r="F794" s="10">
        <v>3</v>
      </c>
      <c r="G794" s="21" t="s">
        <v>112</v>
      </c>
      <c r="H794" s="21" t="s">
        <v>113</v>
      </c>
      <c r="I794" s="21" t="s">
        <v>24</v>
      </c>
      <c r="J794" s="21" t="s">
        <v>25</v>
      </c>
      <c r="K794" s="21" t="s">
        <v>26</v>
      </c>
      <c r="L794" s="10">
        <v>31</v>
      </c>
      <c r="M794" s="10">
        <v>34</v>
      </c>
      <c r="N794" s="21" t="s">
        <v>1429</v>
      </c>
      <c r="O794" s="21" t="s">
        <v>747</v>
      </c>
      <c r="P794" s="21" t="s">
        <v>29</v>
      </c>
      <c r="Q794" s="21" t="s">
        <v>1692</v>
      </c>
      <c r="R794" s="21" t="s">
        <v>1756</v>
      </c>
      <c r="S794" s="10">
        <v>1</v>
      </c>
      <c r="T794" s="10">
        <v>48</v>
      </c>
      <c r="U794" s="10">
        <v>48</v>
      </c>
      <c r="V794" s="21" t="s">
        <v>32</v>
      </c>
      <c r="W794" s="21" t="s">
        <v>32</v>
      </c>
      <c r="X794" s="10"/>
      <c r="Y794" s="28">
        <f>IF(M794&lt;25,1,1+(M794-25)/M794)</f>
        <v>1.2647058823529411</v>
      </c>
      <c r="Z794" s="10">
        <v>2</v>
      </c>
      <c r="AA794" s="28">
        <f>U794*Y794*Z794</f>
        <v>121.41176470588235</v>
      </c>
      <c r="AB794" s="28"/>
      <c r="AC794" s="28">
        <f>AA794+AB794</f>
        <v>121.41176470588235</v>
      </c>
      <c r="AD794" s="10"/>
      <c r="AE794" s="42"/>
      <c r="AF794" s="42"/>
      <c r="AG794" s="42"/>
      <c r="AH794" s="42"/>
      <c r="AI794" s="42"/>
      <c r="AJ794" s="42"/>
      <c r="AK794" s="42"/>
      <c r="AL794" s="42"/>
      <c r="AM794" s="42"/>
      <c r="AN794" s="42"/>
      <c r="AO794" s="42"/>
      <c r="AP794" s="42"/>
      <c r="AQ794" s="42"/>
      <c r="AR794" s="42"/>
      <c r="AS794" s="42"/>
      <c r="AT794" s="42"/>
      <c r="AU794" s="42"/>
      <c r="AV794" s="42"/>
      <c r="AW794" s="42"/>
      <c r="AX794" s="42"/>
      <c r="AY794" s="42"/>
      <c r="AZ794" s="40"/>
    </row>
    <row r="795" spans="1:85" s="35" customFormat="1" outlineLevel="2">
      <c r="A795" s="21"/>
      <c r="B795" s="21"/>
      <c r="C795" s="21" t="s">
        <v>2717</v>
      </c>
      <c r="D795" s="21" t="s">
        <v>2594</v>
      </c>
      <c r="E795" s="21" t="s">
        <v>2595</v>
      </c>
      <c r="F795" s="21"/>
      <c r="G795" s="21" t="s">
        <v>112</v>
      </c>
      <c r="H795" s="21" t="s">
        <v>2718</v>
      </c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 t="s">
        <v>30</v>
      </c>
      <c r="AC795" s="21" t="s">
        <v>2602</v>
      </c>
      <c r="AD795" s="21" t="s">
        <v>2597</v>
      </c>
      <c r="AE795" s="42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1"/>
    </row>
    <row r="796" spans="1:85" s="35" customFormat="1" outlineLevel="2">
      <c r="A796" s="10"/>
      <c r="B796" s="10"/>
      <c r="C796" s="25"/>
      <c r="D796" s="10"/>
      <c r="E796" s="27" t="s">
        <v>2329</v>
      </c>
      <c r="F796" s="10"/>
      <c r="G796" s="21" t="s">
        <v>112</v>
      </c>
      <c r="H796" s="29" t="s">
        <v>113</v>
      </c>
      <c r="I796" s="10"/>
      <c r="J796" s="10"/>
      <c r="K796" s="10"/>
      <c r="L796" s="10"/>
      <c r="M796" s="29">
        <v>1</v>
      </c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28"/>
      <c r="Z796" s="10"/>
      <c r="AA796" s="28"/>
      <c r="AB796" s="28"/>
      <c r="AC796" s="28">
        <f>M796*14</f>
        <v>14</v>
      </c>
      <c r="AD796" s="10"/>
      <c r="AE796" s="42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1"/>
    </row>
    <row r="797" spans="1:85" s="35" customFormat="1" ht="27" outlineLevel="2">
      <c r="A797" s="21"/>
      <c r="B797" s="21"/>
      <c r="C797" s="26" t="s">
        <v>2433</v>
      </c>
      <c r="D797" s="21"/>
      <c r="E797" s="21" t="s">
        <v>2394</v>
      </c>
      <c r="F797" s="21"/>
      <c r="G797" s="21" t="s">
        <v>112</v>
      </c>
      <c r="H797" s="21" t="s">
        <v>2487</v>
      </c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8">
        <v>15</v>
      </c>
      <c r="AD797" s="10"/>
      <c r="AE797" s="42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1"/>
    </row>
    <row r="798" spans="1:85" s="35" customFormat="1" ht="27" outlineLevel="2">
      <c r="A798" s="21"/>
      <c r="B798" s="21"/>
      <c r="C798" s="26" t="s">
        <v>2359</v>
      </c>
      <c r="D798" s="21"/>
      <c r="E798" s="21" t="s">
        <v>2394</v>
      </c>
      <c r="F798" s="21"/>
      <c r="G798" s="21" t="s">
        <v>112</v>
      </c>
      <c r="H798" s="21" t="s">
        <v>2390</v>
      </c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8">
        <v>15</v>
      </c>
      <c r="AD798" s="10"/>
      <c r="AE798" s="42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1"/>
    </row>
    <row r="799" spans="1:85" s="35" customFormat="1" outlineLevel="1">
      <c r="A799" s="21"/>
      <c r="B799" s="21"/>
      <c r="C799" s="26"/>
      <c r="D799" s="21"/>
      <c r="E799" s="21"/>
      <c r="F799" s="21"/>
      <c r="G799" s="47" t="s">
        <v>2899</v>
      </c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8">
        <f>SUBTOTAL(9,AC793:AC798)</f>
        <v>227.12605042016804</v>
      </c>
      <c r="AD799" s="10"/>
      <c r="AE799" s="42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1"/>
    </row>
    <row r="800" spans="1:85" s="35" customFormat="1" outlineLevel="2">
      <c r="A800" s="10">
        <v>2014</v>
      </c>
      <c r="B800" s="21" t="s">
        <v>1465</v>
      </c>
      <c r="C800" s="26" t="s">
        <v>1466</v>
      </c>
      <c r="D800" s="21" t="s">
        <v>1417</v>
      </c>
      <c r="E800" s="21" t="s">
        <v>2293</v>
      </c>
      <c r="F800" s="10">
        <v>2</v>
      </c>
      <c r="G800" s="21" t="s">
        <v>1467</v>
      </c>
      <c r="H800" s="21" t="s">
        <v>1468</v>
      </c>
      <c r="I800" s="21" t="s">
        <v>42</v>
      </c>
      <c r="J800" s="21" t="s">
        <v>25</v>
      </c>
      <c r="K800" s="21" t="s">
        <v>26</v>
      </c>
      <c r="L800" s="10">
        <v>28</v>
      </c>
      <c r="M800" s="10">
        <v>15</v>
      </c>
      <c r="N800" s="21" t="s">
        <v>1443</v>
      </c>
      <c r="O800" s="21" t="s">
        <v>242</v>
      </c>
      <c r="P800" s="21" t="s">
        <v>29</v>
      </c>
      <c r="Q800" s="21" t="s">
        <v>1355</v>
      </c>
      <c r="R800" s="21" t="s">
        <v>1469</v>
      </c>
      <c r="S800" s="10">
        <v>1</v>
      </c>
      <c r="T800" s="10">
        <v>32</v>
      </c>
      <c r="U800" s="10">
        <v>28</v>
      </c>
      <c r="V800" s="10">
        <v>4</v>
      </c>
      <c r="W800" s="21" t="s">
        <v>32</v>
      </c>
      <c r="X800" s="10">
        <v>1</v>
      </c>
      <c r="Y800" s="28">
        <f>IF(M800&lt;25,1,1+(M800-25)/M800)</f>
        <v>1</v>
      </c>
      <c r="Z800" s="10">
        <v>1</v>
      </c>
      <c r="AA800" s="28">
        <f>U800*Y800*Z800</f>
        <v>28</v>
      </c>
      <c r="AB800" s="28">
        <f>X800*V800*Y800</f>
        <v>4</v>
      </c>
      <c r="AC800" s="28">
        <f>AA800+AB800</f>
        <v>32</v>
      </c>
      <c r="AD800" s="10"/>
      <c r="AE800" s="42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1"/>
    </row>
    <row r="801" spans="1:52" s="35" customFormat="1" outlineLevel="2">
      <c r="A801" s="21">
        <v>2016</v>
      </c>
      <c r="B801" s="21" t="s">
        <v>727</v>
      </c>
      <c r="C801" s="21" t="s">
        <v>728</v>
      </c>
      <c r="D801" s="21"/>
      <c r="E801" s="21" t="s">
        <v>2592</v>
      </c>
      <c r="F801" s="21"/>
      <c r="G801" s="21" t="s">
        <v>1467</v>
      </c>
      <c r="H801" s="21" t="s">
        <v>1468</v>
      </c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>
        <v>40</v>
      </c>
      <c r="AD801" s="21" t="s">
        <v>2588</v>
      </c>
      <c r="AE801" s="42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1"/>
    </row>
    <row r="802" spans="1:52" s="35" customFormat="1" outlineLevel="2">
      <c r="A802" s="10"/>
      <c r="B802" s="10"/>
      <c r="C802" s="25"/>
      <c r="D802" s="10"/>
      <c r="E802" s="27" t="s">
        <v>2329</v>
      </c>
      <c r="F802" s="10"/>
      <c r="G802" s="21" t="s">
        <v>1467</v>
      </c>
      <c r="H802" s="29" t="s">
        <v>1468</v>
      </c>
      <c r="I802" s="10"/>
      <c r="J802" s="10"/>
      <c r="K802" s="10"/>
      <c r="L802" s="10"/>
      <c r="M802" s="29">
        <v>3</v>
      </c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28"/>
      <c r="Z802" s="10"/>
      <c r="AA802" s="28"/>
      <c r="AB802" s="28"/>
      <c r="AC802" s="28">
        <f>M802*14</f>
        <v>42</v>
      </c>
      <c r="AD802" s="10"/>
      <c r="AE802" s="42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1"/>
    </row>
    <row r="803" spans="1:52" s="35" customFormat="1" outlineLevel="1">
      <c r="A803" s="10"/>
      <c r="B803" s="10"/>
      <c r="C803" s="25"/>
      <c r="D803" s="10"/>
      <c r="E803" s="27"/>
      <c r="F803" s="10"/>
      <c r="G803" s="47" t="s">
        <v>2900</v>
      </c>
      <c r="H803" s="29"/>
      <c r="I803" s="10"/>
      <c r="J803" s="10"/>
      <c r="K803" s="10"/>
      <c r="L803" s="10"/>
      <c r="M803" s="29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28"/>
      <c r="Z803" s="10"/>
      <c r="AA803" s="28"/>
      <c r="AB803" s="28"/>
      <c r="AC803" s="28">
        <f>SUBTOTAL(9,AC800:AC802)</f>
        <v>114</v>
      </c>
      <c r="AD803" s="10"/>
      <c r="AE803" s="42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1"/>
    </row>
    <row r="804" spans="1:52" s="35" customFormat="1" outlineLevel="2">
      <c r="A804" s="10">
        <v>2014</v>
      </c>
      <c r="B804" s="21" t="s">
        <v>1823</v>
      </c>
      <c r="C804" s="26" t="s">
        <v>1824</v>
      </c>
      <c r="D804" s="21" t="s">
        <v>1417</v>
      </c>
      <c r="E804" s="21" t="s">
        <v>2286</v>
      </c>
      <c r="F804" s="10">
        <v>3</v>
      </c>
      <c r="G804" s="21" t="s">
        <v>1369</v>
      </c>
      <c r="H804" s="21" t="s">
        <v>1370</v>
      </c>
      <c r="I804" s="21" t="s">
        <v>164</v>
      </c>
      <c r="J804" s="21" t="s">
        <v>25</v>
      </c>
      <c r="K804" s="21" t="s">
        <v>46</v>
      </c>
      <c r="L804" s="10">
        <v>60</v>
      </c>
      <c r="M804" s="10">
        <v>53</v>
      </c>
      <c r="N804" s="21" t="s">
        <v>1543</v>
      </c>
      <c r="O804" s="21" t="s">
        <v>282</v>
      </c>
      <c r="P804" s="21" t="s">
        <v>29</v>
      </c>
      <c r="Q804" s="21" t="s">
        <v>1361</v>
      </c>
      <c r="R804" s="21" t="s">
        <v>1974</v>
      </c>
      <c r="S804" s="10">
        <v>1</v>
      </c>
      <c r="T804" s="10">
        <v>48</v>
      </c>
      <c r="U804" s="10">
        <v>48</v>
      </c>
      <c r="V804" s="21" t="s">
        <v>32</v>
      </c>
      <c r="W804" s="21" t="s">
        <v>32</v>
      </c>
      <c r="X804" s="10"/>
      <c r="Y804" s="28">
        <f>IF(M804&lt;25,1,1+(M804-25)/M804)</f>
        <v>1.5283018867924527</v>
      </c>
      <c r="Z804" s="10">
        <v>1</v>
      </c>
      <c r="AA804" s="28">
        <f>U804*Y804*Z804</f>
        <v>73.35849056603773</v>
      </c>
      <c r="AB804" s="28"/>
      <c r="AC804" s="28">
        <f>AA804+AB804</f>
        <v>73.35849056603773</v>
      </c>
      <c r="AD804" s="10"/>
      <c r="AE804" s="42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1"/>
    </row>
    <row r="805" spans="1:52" s="35" customFormat="1" outlineLevel="2">
      <c r="A805" s="10">
        <v>2017</v>
      </c>
      <c r="B805" s="21" t="s">
        <v>1367</v>
      </c>
      <c r="C805" s="26" t="s">
        <v>1368</v>
      </c>
      <c r="D805" s="21" t="s">
        <v>1383</v>
      </c>
      <c r="E805" s="21" t="s">
        <v>2277</v>
      </c>
      <c r="F805" s="10">
        <v>1</v>
      </c>
      <c r="G805" s="21" t="s">
        <v>1369</v>
      </c>
      <c r="H805" s="21" t="s">
        <v>1370</v>
      </c>
      <c r="I805" s="21" t="s">
        <v>164</v>
      </c>
      <c r="J805" s="21" t="s">
        <v>25</v>
      </c>
      <c r="K805" s="21" t="s">
        <v>46</v>
      </c>
      <c r="L805" s="10">
        <v>600</v>
      </c>
      <c r="M805" s="10">
        <v>66</v>
      </c>
      <c r="N805" s="21" t="s">
        <v>713</v>
      </c>
      <c r="O805" s="21" t="s">
        <v>1371</v>
      </c>
      <c r="P805" s="21" t="s">
        <v>29</v>
      </c>
      <c r="Q805" s="21" t="s">
        <v>385</v>
      </c>
      <c r="R805" s="21" t="s">
        <v>1372</v>
      </c>
      <c r="S805" s="10">
        <v>1</v>
      </c>
      <c r="T805" s="10">
        <v>16</v>
      </c>
      <c r="U805" s="10">
        <v>16</v>
      </c>
      <c r="V805" s="21" t="s">
        <v>32</v>
      </c>
      <c r="W805" s="21" t="s">
        <v>32</v>
      </c>
      <c r="X805" s="10"/>
      <c r="Y805" s="28">
        <f>IF(M805&lt;25,1,1+(M805-25)/M805)</f>
        <v>1.6212121212121211</v>
      </c>
      <c r="Z805" s="10">
        <v>1</v>
      </c>
      <c r="AA805" s="28">
        <f>U805*Y805*Z805</f>
        <v>25.939393939393938</v>
      </c>
      <c r="AB805" s="28"/>
      <c r="AC805" s="28">
        <f>AA805+AB805</f>
        <v>25.939393939393938</v>
      </c>
      <c r="AD805" s="10"/>
      <c r="AE805" s="42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1"/>
    </row>
    <row r="806" spans="1:52" s="35" customFormat="1" outlineLevel="2">
      <c r="A806" s="21"/>
      <c r="B806" s="21"/>
      <c r="C806" s="21" t="s">
        <v>1976</v>
      </c>
      <c r="D806" s="21" t="s">
        <v>1384</v>
      </c>
      <c r="E806" s="21" t="s">
        <v>2592</v>
      </c>
      <c r="F806" s="21"/>
      <c r="G806" s="21" t="s">
        <v>1369</v>
      </c>
      <c r="H806" s="21" t="s">
        <v>1370</v>
      </c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>
        <v>32</v>
      </c>
      <c r="AD806" s="21" t="s">
        <v>2588</v>
      </c>
      <c r="AE806" s="42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1"/>
    </row>
    <row r="807" spans="1:52" s="35" customFormat="1" outlineLevel="2">
      <c r="A807" s="10"/>
      <c r="B807" s="10"/>
      <c r="C807" s="25"/>
      <c r="D807" s="10"/>
      <c r="E807" s="27" t="s">
        <v>2329</v>
      </c>
      <c r="F807" s="10"/>
      <c r="G807" s="21" t="s">
        <v>1369</v>
      </c>
      <c r="H807" s="29" t="s">
        <v>1370</v>
      </c>
      <c r="I807" s="10"/>
      <c r="J807" s="10"/>
      <c r="K807" s="10"/>
      <c r="L807" s="10"/>
      <c r="M807" s="29">
        <v>6</v>
      </c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28"/>
      <c r="Z807" s="10"/>
      <c r="AA807" s="28"/>
      <c r="AB807" s="28"/>
      <c r="AC807" s="28">
        <f>M807*14</f>
        <v>84</v>
      </c>
      <c r="AD807" s="10"/>
      <c r="AE807" s="42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1"/>
    </row>
    <row r="808" spans="1:52" s="35" customFormat="1" outlineLevel="1">
      <c r="A808" s="10"/>
      <c r="B808" s="10"/>
      <c r="C808" s="25"/>
      <c r="D808" s="10"/>
      <c r="E808" s="27"/>
      <c r="F808" s="10"/>
      <c r="G808" s="47" t="s">
        <v>2901</v>
      </c>
      <c r="H808" s="29"/>
      <c r="I808" s="10"/>
      <c r="J808" s="10"/>
      <c r="K808" s="10"/>
      <c r="L808" s="10"/>
      <c r="M808" s="29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28"/>
      <c r="Z808" s="10"/>
      <c r="AA808" s="28"/>
      <c r="AB808" s="28"/>
      <c r="AC808" s="28">
        <f>SUBTOTAL(9,AC804:AC807)</f>
        <v>215.29788450543168</v>
      </c>
      <c r="AD808" s="10"/>
      <c r="AE808" s="42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1"/>
    </row>
    <row r="809" spans="1:52" s="35" customFormat="1" outlineLevel="2">
      <c r="A809" s="10">
        <v>2015</v>
      </c>
      <c r="B809" s="21" t="s">
        <v>476</v>
      </c>
      <c r="C809" s="26" t="s">
        <v>477</v>
      </c>
      <c r="D809" s="21" t="s">
        <v>1383</v>
      </c>
      <c r="E809" s="21" t="s">
        <v>2286</v>
      </c>
      <c r="F809" s="10">
        <v>3</v>
      </c>
      <c r="G809" s="21" t="s">
        <v>487</v>
      </c>
      <c r="H809" s="21" t="s">
        <v>488</v>
      </c>
      <c r="I809" s="21" t="s">
        <v>42</v>
      </c>
      <c r="J809" s="21" t="s">
        <v>25</v>
      </c>
      <c r="K809" s="21" t="s">
        <v>26</v>
      </c>
      <c r="L809" s="10">
        <v>20</v>
      </c>
      <c r="M809" s="10">
        <v>34</v>
      </c>
      <c r="N809" s="21" t="s">
        <v>88</v>
      </c>
      <c r="O809" s="21" t="s">
        <v>489</v>
      </c>
      <c r="P809" s="21" t="s">
        <v>29</v>
      </c>
      <c r="Q809" s="21" t="s">
        <v>218</v>
      </c>
      <c r="R809" s="21" t="s">
        <v>490</v>
      </c>
      <c r="S809" s="10">
        <v>1</v>
      </c>
      <c r="T809" s="10">
        <v>48</v>
      </c>
      <c r="U809" s="10">
        <v>48</v>
      </c>
      <c r="V809" s="21" t="s">
        <v>32</v>
      </c>
      <c r="W809" s="21" t="s">
        <v>32</v>
      </c>
      <c r="X809" s="10"/>
      <c r="Y809" s="28">
        <f>IF(M809&lt;25,1,1+(M809-25)/M809)</f>
        <v>1.2647058823529411</v>
      </c>
      <c r="Z809" s="10">
        <v>1</v>
      </c>
      <c r="AA809" s="28">
        <f>U809*Y809*Z809</f>
        <v>60.705882352941174</v>
      </c>
      <c r="AB809" s="28"/>
      <c r="AC809" s="28">
        <f>AA809+AB809</f>
        <v>60.705882352941174</v>
      </c>
      <c r="AD809" s="10"/>
      <c r="AE809" s="42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1"/>
    </row>
    <row r="810" spans="1:52" s="35" customFormat="1" outlineLevel="2">
      <c r="A810" s="21"/>
      <c r="B810" s="21"/>
      <c r="C810" s="21" t="s">
        <v>2633</v>
      </c>
      <c r="D810" s="21" t="s">
        <v>2594</v>
      </c>
      <c r="E810" s="21" t="s">
        <v>2595</v>
      </c>
      <c r="F810" s="21"/>
      <c r="G810" s="21" t="s">
        <v>487</v>
      </c>
      <c r="H810" s="21" t="s">
        <v>2636</v>
      </c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 t="s">
        <v>30</v>
      </c>
      <c r="AC810" s="21" t="s">
        <v>2602</v>
      </c>
      <c r="AD810" s="21" t="s">
        <v>2597</v>
      </c>
      <c r="AE810" s="42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1"/>
    </row>
    <row r="811" spans="1:52" s="35" customFormat="1" outlineLevel="2">
      <c r="A811" s="21">
        <v>2016</v>
      </c>
      <c r="B811" s="21" t="s">
        <v>727</v>
      </c>
      <c r="C811" s="21" t="s">
        <v>728</v>
      </c>
      <c r="D811" s="21"/>
      <c r="E811" s="21" t="s">
        <v>2592</v>
      </c>
      <c r="F811" s="21"/>
      <c r="G811" s="21" t="s">
        <v>487</v>
      </c>
      <c r="H811" s="21" t="s">
        <v>488</v>
      </c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>
        <v>40</v>
      </c>
      <c r="AD811" s="21" t="s">
        <v>2588</v>
      </c>
      <c r="AE811" s="42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1"/>
    </row>
    <row r="812" spans="1:52" s="35" customFormat="1" outlineLevel="2">
      <c r="A812" s="10"/>
      <c r="B812" s="10"/>
      <c r="C812" s="25"/>
      <c r="D812" s="10"/>
      <c r="E812" s="27" t="s">
        <v>2329</v>
      </c>
      <c r="F812" s="10"/>
      <c r="G812" s="21" t="s">
        <v>487</v>
      </c>
      <c r="H812" s="29" t="s">
        <v>488</v>
      </c>
      <c r="I812" s="10"/>
      <c r="J812" s="10"/>
      <c r="K812" s="10"/>
      <c r="L812" s="10"/>
      <c r="M812" s="29">
        <v>5</v>
      </c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28"/>
      <c r="Z812" s="10"/>
      <c r="AA812" s="28"/>
      <c r="AB812" s="28"/>
      <c r="AC812" s="28">
        <f>M812*14</f>
        <v>70</v>
      </c>
      <c r="AD812" s="10"/>
      <c r="AE812" s="42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1"/>
    </row>
    <row r="813" spans="1:52" s="35" customFormat="1" outlineLevel="1">
      <c r="A813" s="10"/>
      <c r="B813" s="10"/>
      <c r="C813" s="25"/>
      <c r="D813" s="10"/>
      <c r="E813" s="27"/>
      <c r="F813" s="10"/>
      <c r="G813" s="47" t="s">
        <v>2902</v>
      </c>
      <c r="H813" s="29"/>
      <c r="I813" s="10"/>
      <c r="J813" s="10"/>
      <c r="K813" s="10"/>
      <c r="L813" s="10"/>
      <c r="M813" s="29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28"/>
      <c r="Z813" s="10"/>
      <c r="AA813" s="28"/>
      <c r="AB813" s="28"/>
      <c r="AC813" s="28">
        <f>SUBTOTAL(9,AC809:AC812)</f>
        <v>170.70588235294116</v>
      </c>
      <c r="AD813" s="10"/>
      <c r="AE813" s="42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1"/>
    </row>
    <row r="814" spans="1:52" s="35" customFormat="1" outlineLevel="2">
      <c r="A814" s="10">
        <v>2015</v>
      </c>
      <c r="B814" s="21" t="s">
        <v>1072</v>
      </c>
      <c r="C814" s="26" t="s">
        <v>1073</v>
      </c>
      <c r="D814" s="21" t="s">
        <v>1417</v>
      </c>
      <c r="E814" s="21" t="s">
        <v>2286</v>
      </c>
      <c r="F814" s="10">
        <v>3</v>
      </c>
      <c r="G814" s="21" t="s">
        <v>1945</v>
      </c>
      <c r="H814" s="21" t="s">
        <v>1946</v>
      </c>
      <c r="I814" s="21" t="s">
        <v>24</v>
      </c>
      <c r="J814" s="21" t="s">
        <v>25</v>
      </c>
      <c r="K814" s="21" t="s">
        <v>26</v>
      </c>
      <c r="L814" s="10">
        <v>53</v>
      </c>
      <c r="M814" s="10">
        <v>50</v>
      </c>
      <c r="N814" s="21" t="s">
        <v>1543</v>
      </c>
      <c r="O814" s="21" t="s">
        <v>648</v>
      </c>
      <c r="P814" s="21" t="s">
        <v>29</v>
      </c>
      <c r="Q814" s="21" t="s">
        <v>1947</v>
      </c>
      <c r="R814" s="21" t="s">
        <v>1948</v>
      </c>
      <c r="S814" s="10">
        <v>1</v>
      </c>
      <c r="T814" s="10">
        <v>48</v>
      </c>
      <c r="U814" s="10">
        <v>48</v>
      </c>
      <c r="V814" s="21" t="s">
        <v>32</v>
      </c>
      <c r="W814" s="21" t="s">
        <v>32</v>
      </c>
      <c r="X814" s="10"/>
      <c r="Y814" s="28">
        <f>IF(M814&lt;25,1,1+(M814-25)/M814)</f>
        <v>1.5</v>
      </c>
      <c r="Z814" s="10">
        <v>1</v>
      </c>
      <c r="AA814" s="28">
        <f>U814*Y814*Z814</f>
        <v>72</v>
      </c>
      <c r="AB814" s="28"/>
      <c r="AC814" s="28">
        <f>AA814+AB814</f>
        <v>72</v>
      </c>
      <c r="AD814" s="10"/>
      <c r="AE814" s="42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1"/>
    </row>
    <row r="815" spans="1:52" s="35" customFormat="1" outlineLevel="2">
      <c r="A815" s="10"/>
      <c r="B815" s="10"/>
      <c r="C815" s="25"/>
      <c r="D815" s="10"/>
      <c r="E815" s="27" t="s">
        <v>2329</v>
      </c>
      <c r="F815" s="10"/>
      <c r="G815" s="21" t="s">
        <v>1945</v>
      </c>
      <c r="H815" s="29" t="s">
        <v>1946</v>
      </c>
      <c r="I815" s="10"/>
      <c r="J815" s="10"/>
      <c r="K815" s="10"/>
      <c r="L815" s="10"/>
      <c r="M815" s="29">
        <v>3</v>
      </c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28"/>
      <c r="Z815" s="10"/>
      <c r="AA815" s="28"/>
      <c r="AB815" s="28"/>
      <c r="AC815" s="28">
        <f>M815*14</f>
        <v>42</v>
      </c>
      <c r="AD815" s="10"/>
      <c r="AE815" s="42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1"/>
    </row>
    <row r="816" spans="1:52" s="35" customFormat="1" outlineLevel="1">
      <c r="A816" s="10"/>
      <c r="B816" s="10"/>
      <c r="C816" s="25"/>
      <c r="D816" s="10"/>
      <c r="E816" s="27"/>
      <c r="F816" s="10"/>
      <c r="G816" s="47" t="s">
        <v>2903</v>
      </c>
      <c r="H816" s="29"/>
      <c r="I816" s="10"/>
      <c r="J816" s="10"/>
      <c r="K816" s="10"/>
      <c r="L816" s="10"/>
      <c r="M816" s="29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28"/>
      <c r="Z816" s="10"/>
      <c r="AA816" s="28"/>
      <c r="AB816" s="28"/>
      <c r="AC816" s="28">
        <f>SUBTOTAL(9,AC814:AC815)</f>
        <v>114</v>
      </c>
      <c r="AD816" s="10"/>
      <c r="AE816" s="42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1"/>
    </row>
    <row r="817" spans="1:52" s="35" customFormat="1" outlineLevel="2">
      <c r="A817" s="10">
        <v>2016</v>
      </c>
      <c r="B817" s="21" t="s">
        <v>408</v>
      </c>
      <c r="C817" s="26" t="s">
        <v>409</v>
      </c>
      <c r="D817" s="21" t="s">
        <v>1417</v>
      </c>
      <c r="E817" s="21" t="s">
        <v>2301</v>
      </c>
      <c r="F817" s="10">
        <v>3</v>
      </c>
      <c r="G817" s="21" t="s">
        <v>2199</v>
      </c>
      <c r="H817" s="21" t="s">
        <v>2200</v>
      </c>
      <c r="I817" s="21" t="s">
        <v>164</v>
      </c>
      <c r="J817" s="21" t="s">
        <v>25</v>
      </c>
      <c r="K817" s="21" t="s">
        <v>46</v>
      </c>
      <c r="L817" s="10">
        <v>88</v>
      </c>
      <c r="M817" s="10">
        <v>88</v>
      </c>
      <c r="N817" s="21" t="s">
        <v>1992</v>
      </c>
      <c r="O817" s="21" t="s">
        <v>450</v>
      </c>
      <c r="P817" s="21" t="s">
        <v>29</v>
      </c>
      <c r="Q817" s="21" t="s">
        <v>30</v>
      </c>
      <c r="R817" s="21" t="s">
        <v>2201</v>
      </c>
      <c r="S817" s="10">
        <v>1</v>
      </c>
      <c r="T817" s="10">
        <v>48</v>
      </c>
      <c r="U817" s="10">
        <v>32</v>
      </c>
      <c r="V817" s="10"/>
      <c r="W817" s="10">
        <v>16</v>
      </c>
      <c r="X817" s="27">
        <v>1</v>
      </c>
      <c r="Y817" s="28">
        <f>IF(M817&lt;25,1,1+(M817-25)/M817)</f>
        <v>1.7159090909090908</v>
      </c>
      <c r="Z817" s="10">
        <v>1</v>
      </c>
      <c r="AA817" s="28">
        <f>U817*Y817*Z817</f>
        <v>54.909090909090907</v>
      </c>
      <c r="AB817" s="28">
        <f>X817*W817*Y817</f>
        <v>27.454545454545453</v>
      </c>
      <c r="AC817" s="28">
        <f>AA817+AB817</f>
        <v>82.36363636363636</v>
      </c>
      <c r="AD817" s="10"/>
      <c r="AE817" s="42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1"/>
    </row>
    <row r="818" spans="1:52" s="35" customFormat="1" outlineLevel="2">
      <c r="A818" s="10"/>
      <c r="B818" s="10"/>
      <c r="C818" s="25"/>
      <c r="D818" s="10"/>
      <c r="E818" s="27" t="s">
        <v>2329</v>
      </c>
      <c r="F818" s="10"/>
      <c r="G818" s="21" t="s">
        <v>2199</v>
      </c>
      <c r="H818" s="29" t="s">
        <v>2200</v>
      </c>
      <c r="I818" s="10"/>
      <c r="J818" s="10"/>
      <c r="K818" s="10"/>
      <c r="L818" s="10"/>
      <c r="M818" s="29">
        <v>3</v>
      </c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28"/>
      <c r="Z818" s="10"/>
      <c r="AA818" s="28"/>
      <c r="AB818" s="28"/>
      <c r="AC818" s="28">
        <f>M818*14</f>
        <v>42</v>
      </c>
      <c r="AD818" s="10"/>
      <c r="AE818" s="42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1"/>
    </row>
    <row r="819" spans="1:52" s="35" customFormat="1" outlineLevel="1">
      <c r="A819" s="10"/>
      <c r="B819" s="10"/>
      <c r="C819" s="25"/>
      <c r="D819" s="10"/>
      <c r="E819" s="27"/>
      <c r="F819" s="10"/>
      <c r="G819" s="47" t="s">
        <v>2904</v>
      </c>
      <c r="H819" s="29"/>
      <c r="I819" s="10"/>
      <c r="J819" s="10"/>
      <c r="K819" s="10"/>
      <c r="L819" s="10"/>
      <c r="M819" s="29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28"/>
      <c r="Z819" s="10"/>
      <c r="AA819" s="28"/>
      <c r="AB819" s="28"/>
      <c r="AC819" s="28">
        <f>SUBTOTAL(9,AC817:AC818)</f>
        <v>124.36363636363636</v>
      </c>
      <c r="AD819" s="10"/>
      <c r="AE819" s="42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1"/>
    </row>
    <row r="820" spans="1:52" s="35" customFormat="1" outlineLevel="2">
      <c r="A820" s="10">
        <v>2016</v>
      </c>
      <c r="B820" s="21" t="s">
        <v>314</v>
      </c>
      <c r="C820" s="26" t="s">
        <v>315</v>
      </c>
      <c r="D820" s="21" t="s">
        <v>1383</v>
      </c>
      <c r="E820" s="21" t="s">
        <v>2286</v>
      </c>
      <c r="F820" s="10">
        <v>4</v>
      </c>
      <c r="G820" s="21" t="s">
        <v>126</v>
      </c>
      <c r="H820" s="21" t="s">
        <v>127</v>
      </c>
      <c r="I820" s="21" t="s">
        <v>42</v>
      </c>
      <c r="J820" s="21" t="s">
        <v>25</v>
      </c>
      <c r="K820" s="21" t="s">
        <v>128</v>
      </c>
      <c r="L820" s="10">
        <v>230</v>
      </c>
      <c r="M820" s="10">
        <v>60</v>
      </c>
      <c r="N820" s="21" t="s">
        <v>316</v>
      </c>
      <c r="O820" s="21" t="s">
        <v>317</v>
      </c>
      <c r="P820" s="21" t="s">
        <v>29</v>
      </c>
      <c r="Q820" s="21" t="s">
        <v>167</v>
      </c>
      <c r="R820" s="21" t="s">
        <v>318</v>
      </c>
      <c r="S820" s="10">
        <v>1</v>
      </c>
      <c r="T820" s="10">
        <v>64</v>
      </c>
      <c r="U820" s="10">
        <v>64</v>
      </c>
      <c r="V820" s="21" t="s">
        <v>32</v>
      </c>
      <c r="W820" s="21" t="s">
        <v>32</v>
      </c>
      <c r="X820" s="10"/>
      <c r="Y820" s="28">
        <f>IF(M820&lt;25,1,1+(M820-25)/M820)</f>
        <v>1.5833333333333335</v>
      </c>
      <c r="Z820" s="10">
        <v>1</v>
      </c>
      <c r="AA820" s="28">
        <f>U820*Y820*Z820</f>
        <v>101.33333333333334</v>
      </c>
      <c r="AB820" s="28"/>
      <c r="AC820" s="28">
        <f>AA820+AB820</f>
        <v>101.33333333333334</v>
      </c>
      <c r="AD820" s="10"/>
      <c r="AE820" s="42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1"/>
    </row>
    <row r="821" spans="1:52" s="35" customFormat="1" ht="27" outlineLevel="2">
      <c r="A821" s="10">
        <v>2015</v>
      </c>
      <c r="B821" s="21" t="s">
        <v>124</v>
      </c>
      <c r="C821" s="26" t="s">
        <v>125</v>
      </c>
      <c r="D821" s="21" t="s">
        <v>1383</v>
      </c>
      <c r="E821" s="21" t="s">
        <v>2289</v>
      </c>
      <c r="F821" s="10">
        <v>3</v>
      </c>
      <c r="G821" s="21" t="s">
        <v>126</v>
      </c>
      <c r="H821" s="21" t="s">
        <v>127</v>
      </c>
      <c r="I821" s="21" t="s">
        <v>42</v>
      </c>
      <c r="J821" s="21" t="s">
        <v>25</v>
      </c>
      <c r="K821" s="21" t="s">
        <v>128</v>
      </c>
      <c r="L821" s="10">
        <v>39</v>
      </c>
      <c r="M821" s="10">
        <v>39</v>
      </c>
      <c r="N821" s="21" t="s">
        <v>88</v>
      </c>
      <c r="O821" s="21" t="s">
        <v>129</v>
      </c>
      <c r="P821" s="21" t="s">
        <v>29</v>
      </c>
      <c r="Q821" s="21" t="s">
        <v>130</v>
      </c>
      <c r="R821" s="21" t="s">
        <v>131</v>
      </c>
      <c r="S821" s="10">
        <v>1</v>
      </c>
      <c r="T821" s="10">
        <v>48</v>
      </c>
      <c r="U821" s="10">
        <v>48</v>
      </c>
      <c r="V821" s="21" t="s">
        <v>32</v>
      </c>
      <c r="W821" s="21" t="s">
        <v>32</v>
      </c>
      <c r="X821" s="10"/>
      <c r="Y821" s="28">
        <f>IF(M821&lt;25,1,1+(M821-25)/M821)</f>
        <v>1.358974358974359</v>
      </c>
      <c r="Z821" s="10">
        <v>1.2</v>
      </c>
      <c r="AA821" s="28">
        <f>U821*Y821*Z821</f>
        <v>78.276923076923069</v>
      </c>
      <c r="AB821" s="28"/>
      <c r="AC821" s="28">
        <f>AA821+AB821</f>
        <v>78.276923076923069</v>
      </c>
      <c r="AD821" s="10"/>
      <c r="AE821" s="42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1"/>
    </row>
    <row r="822" spans="1:52" s="35" customFormat="1" outlineLevel="2">
      <c r="A822" s="21"/>
      <c r="B822" s="21"/>
      <c r="C822" s="21" t="s">
        <v>2698</v>
      </c>
      <c r="D822" s="21" t="s">
        <v>2594</v>
      </c>
      <c r="E822" s="21" t="s">
        <v>2595</v>
      </c>
      <c r="F822" s="21"/>
      <c r="G822" s="21" t="s">
        <v>126</v>
      </c>
      <c r="H822" s="21" t="s">
        <v>2671</v>
      </c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 t="s">
        <v>30</v>
      </c>
      <c r="AC822" s="21" t="s">
        <v>2602</v>
      </c>
      <c r="AD822" s="21" t="s">
        <v>2597</v>
      </c>
      <c r="AE822" s="42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1"/>
    </row>
    <row r="823" spans="1:52" s="35" customFormat="1" outlineLevel="2">
      <c r="A823" s="21"/>
      <c r="B823" s="21"/>
      <c r="C823" s="21" t="s">
        <v>2670</v>
      </c>
      <c r="D823" s="21" t="s">
        <v>2594</v>
      </c>
      <c r="E823" s="21" t="s">
        <v>2595</v>
      </c>
      <c r="F823" s="21"/>
      <c r="G823" s="21" t="s">
        <v>126</v>
      </c>
      <c r="H823" s="21" t="s">
        <v>2671</v>
      </c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 t="s">
        <v>30</v>
      </c>
      <c r="AC823" s="21" t="s">
        <v>2602</v>
      </c>
      <c r="AD823" s="21" t="s">
        <v>2597</v>
      </c>
      <c r="AE823" s="42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1"/>
    </row>
    <row r="824" spans="1:52" s="35" customFormat="1" outlineLevel="2">
      <c r="A824" s="10"/>
      <c r="B824" s="10"/>
      <c r="C824" s="25"/>
      <c r="D824" s="10"/>
      <c r="E824" s="27" t="s">
        <v>2329</v>
      </c>
      <c r="F824" s="10"/>
      <c r="G824" s="21" t="s">
        <v>126</v>
      </c>
      <c r="H824" s="29" t="s">
        <v>127</v>
      </c>
      <c r="I824" s="10"/>
      <c r="J824" s="10"/>
      <c r="K824" s="10"/>
      <c r="L824" s="10"/>
      <c r="M824" s="29">
        <v>2</v>
      </c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28"/>
      <c r="Z824" s="10"/>
      <c r="AA824" s="28"/>
      <c r="AB824" s="28"/>
      <c r="AC824" s="28">
        <f>M824*14</f>
        <v>28</v>
      </c>
      <c r="AD824" s="10"/>
      <c r="AE824" s="42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1"/>
    </row>
    <row r="825" spans="1:52" s="35" customFormat="1" outlineLevel="1">
      <c r="A825" s="10"/>
      <c r="B825" s="10"/>
      <c r="C825" s="25"/>
      <c r="D825" s="10"/>
      <c r="E825" s="27"/>
      <c r="F825" s="10"/>
      <c r="G825" s="47" t="s">
        <v>2905</v>
      </c>
      <c r="H825" s="29"/>
      <c r="I825" s="10"/>
      <c r="J825" s="10"/>
      <c r="K825" s="10"/>
      <c r="L825" s="10"/>
      <c r="M825" s="29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28"/>
      <c r="Z825" s="10"/>
      <c r="AA825" s="28"/>
      <c r="AB825" s="28"/>
      <c r="AC825" s="28">
        <f>SUBTOTAL(9,AC820:AC824)</f>
        <v>207.6102564102564</v>
      </c>
      <c r="AD825" s="10"/>
      <c r="AE825" s="42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1"/>
    </row>
    <row r="826" spans="1:52" s="35" customFormat="1" outlineLevel="2">
      <c r="A826" s="10">
        <v>2016</v>
      </c>
      <c r="B826" s="21" t="s">
        <v>408</v>
      </c>
      <c r="C826" s="26" t="s">
        <v>409</v>
      </c>
      <c r="D826" s="21" t="s">
        <v>1417</v>
      </c>
      <c r="E826" s="21" t="s">
        <v>2301</v>
      </c>
      <c r="F826" s="10">
        <v>3</v>
      </c>
      <c r="G826" s="21" t="s">
        <v>1610</v>
      </c>
      <c r="H826" s="21" t="s">
        <v>1611</v>
      </c>
      <c r="I826" s="21" t="s">
        <v>24</v>
      </c>
      <c r="J826" s="21" t="s">
        <v>25</v>
      </c>
      <c r="K826" s="21" t="s">
        <v>26</v>
      </c>
      <c r="L826" s="10">
        <v>88</v>
      </c>
      <c r="M826" s="10">
        <v>88</v>
      </c>
      <c r="N826" s="21" t="s">
        <v>1429</v>
      </c>
      <c r="O826" s="21" t="s">
        <v>446</v>
      </c>
      <c r="P826" s="21" t="s">
        <v>29</v>
      </c>
      <c r="Q826" s="21" t="s">
        <v>30</v>
      </c>
      <c r="R826" s="21" t="s">
        <v>2202</v>
      </c>
      <c r="S826" s="10">
        <v>1</v>
      </c>
      <c r="T826" s="10">
        <v>48</v>
      </c>
      <c r="U826" s="10">
        <v>32</v>
      </c>
      <c r="V826" s="10"/>
      <c r="W826" s="10">
        <v>16</v>
      </c>
      <c r="X826" s="27">
        <v>1</v>
      </c>
      <c r="Y826" s="28">
        <f>IF(M826&lt;25,1,1+(M826-25)/M826)</f>
        <v>1.7159090909090908</v>
      </c>
      <c r="Z826" s="10">
        <v>1</v>
      </c>
      <c r="AA826" s="28">
        <f>U826*Y826*Z826</f>
        <v>54.909090909090907</v>
      </c>
      <c r="AB826" s="28">
        <f>X826*W826*Y826</f>
        <v>27.454545454545453</v>
      </c>
      <c r="AC826" s="28">
        <f>AA826+AB826</f>
        <v>82.36363636363636</v>
      </c>
      <c r="AD826" s="10"/>
      <c r="AE826" s="42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1"/>
    </row>
    <row r="827" spans="1:52" s="35" customFormat="1" outlineLevel="2">
      <c r="A827" s="10"/>
      <c r="B827" s="10"/>
      <c r="C827" s="25"/>
      <c r="D827" s="10"/>
      <c r="E827" s="27" t="s">
        <v>2329</v>
      </c>
      <c r="F827" s="10"/>
      <c r="G827" s="21" t="s">
        <v>1610</v>
      </c>
      <c r="H827" s="29" t="s">
        <v>1611</v>
      </c>
      <c r="I827" s="10"/>
      <c r="J827" s="10"/>
      <c r="K827" s="10"/>
      <c r="L827" s="10"/>
      <c r="M827" s="29">
        <v>7</v>
      </c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28"/>
      <c r="Z827" s="10"/>
      <c r="AA827" s="28"/>
      <c r="AB827" s="28"/>
      <c r="AC827" s="28">
        <f>M827*14</f>
        <v>98</v>
      </c>
      <c r="AD827" s="10"/>
      <c r="AE827" s="42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1"/>
    </row>
    <row r="828" spans="1:52" s="35" customFormat="1" outlineLevel="2">
      <c r="A828" s="21"/>
      <c r="B828" s="21"/>
      <c r="C828" s="26" t="s">
        <v>2402</v>
      </c>
      <c r="D828" s="21"/>
      <c r="E828" s="21" t="s">
        <v>2394</v>
      </c>
      <c r="F828" s="21"/>
      <c r="G828" s="21" t="s">
        <v>1610</v>
      </c>
      <c r="H828" s="21" t="s">
        <v>2467</v>
      </c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8">
        <v>15</v>
      </c>
      <c r="AD828" s="10"/>
      <c r="AE828" s="42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1"/>
    </row>
    <row r="829" spans="1:52" s="35" customFormat="1" ht="27" outlineLevel="2">
      <c r="A829" s="21"/>
      <c r="B829" s="21"/>
      <c r="C829" s="26" t="s">
        <v>2437</v>
      </c>
      <c r="D829" s="21"/>
      <c r="E829" s="21" t="s">
        <v>2394</v>
      </c>
      <c r="F829" s="21"/>
      <c r="G829" s="21" t="s">
        <v>1610</v>
      </c>
      <c r="H829" s="21" t="s">
        <v>2467</v>
      </c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8">
        <v>15</v>
      </c>
      <c r="AD829" s="10"/>
      <c r="AE829" s="42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1"/>
    </row>
    <row r="830" spans="1:52" s="35" customFormat="1" outlineLevel="2">
      <c r="A830" s="10">
        <v>2016</v>
      </c>
      <c r="B830" s="21" t="s">
        <v>1608</v>
      </c>
      <c r="C830" s="26" t="s">
        <v>1609</v>
      </c>
      <c r="D830" s="21" t="s">
        <v>1417</v>
      </c>
      <c r="E830" s="21" t="s">
        <v>2292</v>
      </c>
      <c r="F830" s="10">
        <v>2</v>
      </c>
      <c r="G830" s="21" t="s">
        <v>1610</v>
      </c>
      <c r="H830" s="21" t="s">
        <v>1611</v>
      </c>
      <c r="I830" s="21" t="s">
        <v>24</v>
      </c>
      <c r="J830" s="21" t="s">
        <v>25</v>
      </c>
      <c r="K830" s="21" t="s">
        <v>26</v>
      </c>
      <c r="L830" s="10">
        <v>30</v>
      </c>
      <c r="M830" s="10">
        <v>29</v>
      </c>
      <c r="N830" s="21" t="s">
        <v>1602</v>
      </c>
      <c r="O830" s="21" t="s">
        <v>1612</v>
      </c>
      <c r="P830" s="21" t="s">
        <v>29</v>
      </c>
      <c r="Q830" s="21" t="s">
        <v>193</v>
      </c>
      <c r="R830" s="21" t="s">
        <v>1613</v>
      </c>
      <c r="S830" s="10">
        <v>1</v>
      </c>
      <c r="T830" s="21" t="s">
        <v>32</v>
      </c>
      <c r="U830" s="21" t="s">
        <v>32</v>
      </c>
      <c r="V830" s="21" t="s">
        <v>32</v>
      </c>
      <c r="W830" s="21" t="s">
        <v>32</v>
      </c>
      <c r="X830" s="10"/>
      <c r="Y830" s="28">
        <f>IF(M830&lt;25,1,1+(M830-25)/M830)</f>
        <v>1.1379310344827587</v>
      </c>
      <c r="Z830" s="10"/>
      <c r="AA830" s="28"/>
      <c r="AB830" s="28"/>
      <c r="AC830" s="28">
        <f>32*Y830*F830</f>
        <v>72.827586206896555</v>
      </c>
      <c r="AD830" s="27" t="s">
        <v>2284</v>
      </c>
      <c r="AE830" s="42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1"/>
    </row>
    <row r="831" spans="1:52" s="35" customFormat="1" outlineLevel="1">
      <c r="A831" s="10"/>
      <c r="B831" s="21"/>
      <c r="C831" s="26"/>
      <c r="D831" s="21"/>
      <c r="E831" s="21"/>
      <c r="F831" s="10"/>
      <c r="G831" s="47" t="s">
        <v>2906</v>
      </c>
      <c r="H831" s="21"/>
      <c r="I831" s="21"/>
      <c r="J831" s="21"/>
      <c r="K831" s="21"/>
      <c r="L831" s="10"/>
      <c r="M831" s="10"/>
      <c r="N831" s="21"/>
      <c r="O831" s="21"/>
      <c r="P831" s="21"/>
      <c r="Q831" s="21"/>
      <c r="R831" s="21"/>
      <c r="S831" s="10"/>
      <c r="T831" s="21"/>
      <c r="U831" s="21"/>
      <c r="V831" s="21"/>
      <c r="W831" s="21"/>
      <c r="X831" s="10"/>
      <c r="Y831" s="28"/>
      <c r="Z831" s="10"/>
      <c r="AA831" s="28"/>
      <c r="AB831" s="28"/>
      <c r="AC831" s="28">
        <f>SUBTOTAL(9,AC826:AC830)</f>
        <v>283.19122257053294</v>
      </c>
      <c r="AD831" s="27"/>
      <c r="AE831" s="42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1"/>
    </row>
    <row r="832" spans="1:52" s="35" customFormat="1" outlineLevel="2">
      <c r="A832" s="10">
        <v>2015</v>
      </c>
      <c r="B832" s="21" t="s">
        <v>2029</v>
      </c>
      <c r="C832" s="26" t="s">
        <v>2030</v>
      </c>
      <c r="D832" s="21" t="s">
        <v>1417</v>
      </c>
      <c r="E832" s="21" t="s">
        <v>2286</v>
      </c>
      <c r="F832" s="10">
        <v>3</v>
      </c>
      <c r="G832" s="21" t="s">
        <v>2049</v>
      </c>
      <c r="H832" s="21" t="s">
        <v>2050</v>
      </c>
      <c r="I832" s="21" t="s">
        <v>164</v>
      </c>
      <c r="J832" s="21" t="s">
        <v>25</v>
      </c>
      <c r="K832" s="21" t="s">
        <v>46</v>
      </c>
      <c r="L832" s="10">
        <v>228</v>
      </c>
      <c r="M832" s="10">
        <v>59</v>
      </c>
      <c r="N832" s="21" t="s">
        <v>1429</v>
      </c>
      <c r="O832" s="21" t="s">
        <v>89</v>
      </c>
      <c r="P832" s="21" t="s">
        <v>29</v>
      </c>
      <c r="Q832" s="21" t="s">
        <v>2051</v>
      </c>
      <c r="R832" s="21" t="s">
        <v>2052</v>
      </c>
      <c r="S832" s="10">
        <v>1</v>
      </c>
      <c r="T832" s="10">
        <v>48</v>
      </c>
      <c r="U832" s="10">
        <v>48</v>
      </c>
      <c r="V832" s="21" t="s">
        <v>32</v>
      </c>
      <c r="W832" s="21" t="s">
        <v>32</v>
      </c>
      <c r="X832" s="10"/>
      <c r="Y832" s="28">
        <f>IF(M832&lt;25,1,1+(M832-25)/M832)</f>
        <v>1.576271186440678</v>
      </c>
      <c r="Z832" s="10">
        <v>1</v>
      </c>
      <c r="AA832" s="28">
        <f>U832*Y832*Z832</f>
        <v>75.66101694915254</v>
      </c>
      <c r="AB832" s="28"/>
      <c r="AC832" s="28">
        <f>AA832+AB832</f>
        <v>75.66101694915254</v>
      </c>
      <c r="AD832" s="10"/>
      <c r="AE832" s="42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1"/>
    </row>
    <row r="833" spans="1:52" s="35" customFormat="1" outlineLevel="2">
      <c r="A833" s="21"/>
      <c r="B833" s="21"/>
      <c r="C833" s="21" t="s">
        <v>2003</v>
      </c>
      <c r="D833" s="21" t="s">
        <v>1384</v>
      </c>
      <c r="E833" s="21" t="s">
        <v>2592</v>
      </c>
      <c r="F833" s="21"/>
      <c r="G833" s="21" t="s">
        <v>2049</v>
      </c>
      <c r="H833" s="21" t="s">
        <v>2566</v>
      </c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>
        <v>16</v>
      </c>
      <c r="AD833" s="21" t="s">
        <v>2588</v>
      </c>
      <c r="AE833" s="42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1"/>
    </row>
    <row r="834" spans="1:52" s="35" customFormat="1" outlineLevel="2">
      <c r="A834" s="10"/>
      <c r="B834" s="10"/>
      <c r="C834" s="25"/>
      <c r="D834" s="10"/>
      <c r="E834" s="27" t="s">
        <v>2329</v>
      </c>
      <c r="F834" s="10"/>
      <c r="G834" s="21" t="s">
        <v>2049</v>
      </c>
      <c r="H834" s="29" t="s">
        <v>2050</v>
      </c>
      <c r="I834" s="10"/>
      <c r="J834" s="10"/>
      <c r="K834" s="10"/>
      <c r="L834" s="10"/>
      <c r="M834" s="29">
        <v>2</v>
      </c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28"/>
      <c r="Z834" s="10"/>
      <c r="AA834" s="28"/>
      <c r="AB834" s="28"/>
      <c r="AC834" s="28">
        <f>M834*14</f>
        <v>28</v>
      </c>
      <c r="AD834" s="10"/>
      <c r="AE834" s="42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1"/>
    </row>
    <row r="835" spans="1:52" s="35" customFormat="1" outlineLevel="1">
      <c r="A835" s="10"/>
      <c r="B835" s="10"/>
      <c r="C835" s="25"/>
      <c r="D835" s="10"/>
      <c r="E835" s="27"/>
      <c r="F835" s="10"/>
      <c r="G835" s="47" t="s">
        <v>2907</v>
      </c>
      <c r="H835" s="29"/>
      <c r="I835" s="10"/>
      <c r="J835" s="10"/>
      <c r="K835" s="10"/>
      <c r="L835" s="10"/>
      <c r="M835" s="29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28"/>
      <c r="Z835" s="10"/>
      <c r="AA835" s="28"/>
      <c r="AB835" s="28"/>
      <c r="AC835" s="28">
        <f>SUBTOTAL(9,AC832:AC834)</f>
        <v>119.66101694915254</v>
      </c>
      <c r="AD835" s="10"/>
      <c r="AE835" s="42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1"/>
    </row>
    <row r="836" spans="1:52" s="35" customFormat="1" outlineLevel="2">
      <c r="A836" s="10">
        <v>2016</v>
      </c>
      <c r="B836" s="21" t="s">
        <v>2217</v>
      </c>
      <c r="C836" s="26" t="s">
        <v>2218</v>
      </c>
      <c r="D836" s="21" t="s">
        <v>1417</v>
      </c>
      <c r="E836" s="21" t="s">
        <v>2296</v>
      </c>
      <c r="F836" s="10">
        <v>1</v>
      </c>
      <c r="G836" s="21" t="s">
        <v>754</v>
      </c>
      <c r="H836" s="21" t="s">
        <v>755</v>
      </c>
      <c r="I836" s="21" t="s">
        <v>24</v>
      </c>
      <c r="J836" s="21" t="s">
        <v>53</v>
      </c>
      <c r="K836" s="21" t="s">
        <v>54</v>
      </c>
      <c r="L836" s="10">
        <v>100</v>
      </c>
      <c r="M836" s="10">
        <v>90</v>
      </c>
      <c r="N836" s="21" t="s">
        <v>2219</v>
      </c>
      <c r="O836" s="21" t="s">
        <v>2220</v>
      </c>
      <c r="P836" s="21" t="s">
        <v>29</v>
      </c>
      <c r="Q836" s="21" t="s">
        <v>30</v>
      </c>
      <c r="R836" s="21" t="s">
        <v>2221</v>
      </c>
      <c r="S836" s="10">
        <v>1</v>
      </c>
      <c r="T836" s="10">
        <v>16</v>
      </c>
      <c r="U836" s="10">
        <v>8</v>
      </c>
      <c r="V836" s="21" t="s">
        <v>32</v>
      </c>
      <c r="W836" s="10">
        <v>8</v>
      </c>
      <c r="X836" s="27">
        <v>1</v>
      </c>
      <c r="Y836" s="28">
        <f t="shared" ref="Y836:Y842" si="6">IF(M836&lt;25,1,1+(M836-25)/M836)</f>
        <v>1.7222222222222223</v>
      </c>
      <c r="Z836" s="10">
        <v>1</v>
      </c>
      <c r="AA836" s="28">
        <f t="shared" ref="AA836:AA842" si="7">U836*Y836*Z836</f>
        <v>13.777777777777779</v>
      </c>
      <c r="AB836" s="28">
        <f t="shared" ref="AB836:AB842" si="8">X836*W836*Y836</f>
        <v>13.777777777777779</v>
      </c>
      <c r="AC836" s="28">
        <f t="shared" ref="AC836:AC842" si="9">AA836+AB836</f>
        <v>27.555555555555557</v>
      </c>
      <c r="AD836" s="10"/>
      <c r="AE836" s="42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1"/>
    </row>
    <row r="837" spans="1:52" s="35" customFormat="1" outlineLevel="2">
      <c r="A837" s="10">
        <v>2017</v>
      </c>
      <c r="B837" s="21" t="s">
        <v>745</v>
      </c>
      <c r="C837" s="26" t="s">
        <v>746</v>
      </c>
      <c r="D837" s="21" t="s">
        <v>1383</v>
      </c>
      <c r="E837" s="19" t="s">
        <v>2295</v>
      </c>
      <c r="F837" s="10">
        <v>3</v>
      </c>
      <c r="G837" s="21" t="s">
        <v>754</v>
      </c>
      <c r="H837" s="21" t="s">
        <v>755</v>
      </c>
      <c r="I837" s="21" t="s">
        <v>24</v>
      </c>
      <c r="J837" s="21" t="s">
        <v>53</v>
      </c>
      <c r="K837" s="21" t="s">
        <v>54</v>
      </c>
      <c r="L837" s="10">
        <v>100</v>
      </c>
      <c r="M837" s="10">
        <v>101</v>
      </c>
      <c r="N837" s="21" t="s">
        <v>756</v>
      </c>
      <c r="O837" s="21" t="s">
        <v>703</v>
      </c>
      <c r="P837" s="21" t="s">
        <v>29</v>
      </c>
      <c r="Q837" s="21" t="s">
        <v>30</v>
      </c>
      <c r="R837" s="21" t="s">
        <v>757</v>
      </c>
      <c r="S837" s="10">
        <v>1</v>
      </c>
      <c r="T837" s="10">
        <v>48</v>
      </c>
      <c r="U837" s="10">
        <v>24</v>
      </c>
      <c r="V837" s="21" t="s">
        <v>32</v>
      </c>
      <c r="W837" s="10">
        <v>24</v>
      </c>
      <c r="X837" s="27">
        <v>1</v>
      </c>
      <c r="Y837" s="28">
        <f t="shared" si="6"/>
        <v>1.7524752475247525</v>
      </c>
      <c r="Z837" s="10">
        <v>1</v>
      </c>
      <c r="AA837" s="28">
        <f t="shared" si="7"/>
        <v>42.059405940594061</v>
      </c>
      <c r="AB837" s="28">
        <f t="shared" si="8"/>
        <v>42.059405940594061</v>
      </c>
      <c r="AC837" s="28">
        <f t="shared" si="9"/>
        <v>84.118811881188122</v>
      </c>
      <c r="AD837" s="10"/>
      <c r="AE837" s="42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1"/>
    </row>
    <row r="838" spans="1:52" s="35" customFormat="1" outlineLevel="2">
      <c r="A838" s="10">
        <v>2017</v>
      </c>
      <c r="B838" s="21" t="s">
        <v>745</v>
      </c>
      <c r="C838" s="26" t="s">
        <v>746</v>
      </c>
      <c r="D838" s="21" t="s">
        <v>1383</v>
      </c>
      <c r="E838" s="19" t="s">
        <v>2295</v>
      </c>
      <c r="F838" s="10">
        <v>3</v>
      </c>
      <c r="G838" s="21" t="s">
        <v>754</v>
      </c>
      <c r="H838" s="21" t="s">
        <v>755</v>
      </c>
      <c r="I838" s="21" t="s">
        <v>24</v>
      </c>
      <c r="J838" s="21" t="s">
        <v>53</v>
      </c>
      <c r="K838" s="21" t="s">
        <v>54</v>
      </c>
      <c r="L838" s="10">
        <v>70</v>
      </c>
      <c r="M838" s="10">
        <v>72</v>
      </c>
      <c r="N838" s="21" t="s">
        <v>143</v>
      </c>
      <c r="O838" s="21" t="s">
        <v>444</v>
      </c>
      <c r="P838" s="21" t="s">
        <v>29</v>
      </c>
      <c r="Q838" s="21" t="s">
        <v>30</v>
      </c>
      <c r="R838" s="21" t="s">
        <v>758</v>
      </c>
      <c r="S838" s="10">
        <v>1</v>
      </c>
      <c r="T838" s="10">
        <v>48</v>
      </c>
      <c r="U838" s="10">
        <v>24</v>
      </c>
      <c r="V838" s="21" t="s">
        <v>32</v>
      </c>
      <c r="W838" s="10">
        <v>24</v>
      </c>
      <c r="X838" s="27">
        <v>1</v>
      </c>
      <c r="Y838" s="28">
        <f t="shared" si="6"/>
        <v>1.6527777777777777</v>
      </c>
      <c r="Z838" s="10">
        <v>1</v>
      </c>
      <c r="AA838" s="28">
        <f t="shared" si="7"/>
        <v>39.666666666666664</v>
      </c>
      <c r="AB838" s="28">
        <f t="shared" si="8"/>
        <v>39.666666666666664</v>
      </c>
      <c r="AC838" s="28">
        <f t="shared" si="9"/>
        <v>79.333333333333329</v>
      </c>
      <c r="AD838" s="10"/>
      <c r="AE838" s="42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1"/>
    </row>
    <row r="839" spans="1:52" s="35" customFormat="1" outlineLevel="2">
      <c r="A839" s="10">
        <v>2016</v>
      </c>
      <c r="B839" s="21" t="s">
        <v>2237</v>
      </c>
      <c r="C839" s="26" t="s">
        <v>2238</v>
      </c>
      <c r="D839" s="21" t="s">
        <v>1417</v>
      </c>
      <c r="E839" s="21" t="s">
        <v>2296</v>
      </c>
      <c r="F839" s="10">
        <v>1</v>
      </c>
      <c r="G839" s="21" t="s">
        <v>754</v>
      </c>
      <c r="H839" s="21" t="s">
        <v>755</v>
      </c>
      <c r="I839" s="21" t="s">
        <v>24</v>
      </c>
      <c r="J839" s="21" t="s">
        <v>53</v>
      </c>
      <c r="K839" s="21" t="s">
        <v>54</v>
      </c>
      <c r="L839" s="10">
        <v>100</v>
      </c>
      <c r="M839" s="10">
        <v>98</v>
      </c>
      <c r="N839" s="21" t="s">
        <v>2239</v>
      </c>
      <c r="O839" s="21" t="s">
        <v>444</v>
      </c>
      <c r="P839" s="21" t="s">
        <v>29</v>
      </c>
      <c r="Q839" s="21" t="s">
        <v>30</v>
      </c>
      <c r="R839" s="21" t="s">
        <v>2240</v>
      </c>
      <c r="S839" s="10">
        <v>1</v>
      </c>
      <c r="T839" s="10">
        <v>16</v>
      </c>
      <c r="U839" s="10">
        <v>8</v>
      </c>
      <c r="V839" s="21" t="s">
        <v>32</v>
      </c>
      <c r="W839" s="10">
        <v>8</v>
      </c>
      <c r="X839" s="27">
        <v>1</v>
      </c>
      <c r="Y839" s="28">
        <f t="shared" si="6"/>
        <v>1.7448979591836735</v>
      </c>
      <c r="Z839" s="10">
        <v>1</v>
      </c>
      <c r="AA839" s="28">
        <f t="shared" si="7"/>
        <v>13.959183673469388</v>
      </c>
      <c r="AB839" s="28">
        <f t="shared" si="8"/>
        <v>13.959183673469388</v>
      </c>
      <c r="AC839" s="28">
        <f t="shared" si="9"/>
        <v>27.918367346938776</v>
      </c>
      <c r="AD839" s="10"/>
      <c r="AE839" s="42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1"/>
    </row>
    <row r="840" spans="1:52" s="35" customFormat="1" outlineLevel="2">
      <c r="A840" s="10">
        <v>2016</v>
      </c>
      <c r="B840" s="21" t="s">
        <v>2165</v>
      </c>
      <c r="C840" s="26" t="s">
        <v>2166</v>
      </c>
      <c r="D840" s="21" t="s">
        <v>1417</v>
      </c>
      <c r="E840" s="21" t="s">
        <v>2296</v>
      </c>
      <c r="F840" s="10">
        <v>1</v>
      </c>
      <c r="G840" s="21" t="s">
        <v>754</v>
      </c>
      <c r="H840" s="21" t="s">
        <v>755</v>
      </c>
      <c r="I840" s="21" t="s">
        <v>24</v>
      </c>
      <c r="J840" s="21" t="s">
        <v>53</v>
      </c>
      <c r="K840" s="21" t="s">
        <v>54</v>
      </c>
      <c r="L840" s="10">
        <v>100</v>
      </c>
      <c r="M840" s="10">
        <v>80</v>
      </c>
      <c r="N840" s="21" t="s">
        <v>2167</v>
      </c>
      <c r="O840" s="21" t="s">
        <v>89</v>
      </c>
      <c r="P840" s="21" t="s">
        <v>29</v>
      </c>
      <c r="Q840" s="21" t="s">
        <v>30</v>
      </c>
      <c r="R840" s="21" t="s">
        <v>2168</v>
      </c>
      <c r="S840" s="10">
        <v>1</v>
      </c>
      <c r="T840" s="10">
        <v>16</v>
      </c>
      <c r="U840" s="10">
        <v>8</v>
      </c>
      <c r="V840" s="21" t="s">
        <v>32</v>
      </c>
      <c r="W840" s="10">
        <v>8</v>
      </c>
      <c r="X840" s="27">
        <v>1</v>
      </c>
      <c r="Y840" s="28">
        <f t="shared" si="6"/>
        <v>1.6875</v>
      </c>
      <c r="Z840" s="10">
        <v>1</v>
      </c>
      <c r="AA840" s="28">
        <f t="shared" si="7"/>
        <v>13.5</v>
      </c>
      <c r="AB840" s="28">
        <f t="shared" si="8"/>
        <v>13.5</v>
      </c>
      <c r="AC840" s="28">
        <f t="shared" si="9"/>
        <v>27</v>
      </c>
      <c r="AD840" s="10"/>
      <c r="AE840" s="42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1"/>
    </row>
    <row r="841" spans="1:52" s="35" customFormat="1" outlineLevel="2">
      <c r="A841" s="10">
        <v>2016</v>
      </c>
      <c r="B841" s="21" t="s">
        <v>1206</v>
      </c>
      <c r="C841" s="26" t="s">
        <v>1207</v>
      </c>
      <c r="D841" s="21" t="s">
        <v>1417</v>
      </c>
      <c r="E841" s="19" t="s">
        <v>2295</v>
      </c>
      <c r="F841" s="10">
        <v>3</v>
      </c>
      <c r="G841" s="21" t="s">
        <v>754</v>
      </c>
      <c r="H841" s="21" t="s">
        <v>755</v>
      </c>
      <c r="I841" s="21" t="s">
        <v>24</v>
      </c>
      <c r="J841" s="21" t="s">
        <v>53</v>
      </c>
      <c r="K841" s="21" t="s">
        <v>54</v>
      </c>
      <c r="L841" s="10">
        <v>80</v>
      </c>
      <c r="M841" s="10">
        <v>84</v>
      </c>
      <c r="N841" s="21" t="s">
        <v>1992</v>
      </c>
      <c r="O841" s="21" t="s">
        <v>493</v>
      </c>
      <c r="P841" s="21" t="s">
        <v>29</v>
      </c>
      <c r="Q841" s="21" t="s">
        <v>30</v>
      </c>
      <c r="R841" s="21" t="s">
        <v>2172</v>
      </c>
      <c r="S841" s="10">
        <v>1</v>
      </c>
      <c r="T841" s="10">
        <v>48</v>
      </c>
      <c r="U841" s="10">
        <v>32</v>
      </c>
      <c r="V841" s="21" t="s">
        <v>32</v>
      </c>
      <c r="W841" s="10">
        <v>16</v>
      </c>
      <c r="X841" s="27">
        <v>1</v>
      </c>
      <c r="Y841" s="28">
        <f t="shared" si="6"/>
        <v>1.7023809523809523</v>
      </c>
      <c r="Z841" s="10">
        <v>1</v>
      </c>
      <c r="AA841" s="28">
        <f t="shared" si="7"/>
        <v>54.476190476190474</v>
      </c>
      <c r="AB841" s="28">
        <f t="shared" si="8"/>
        <v>27.238095238095237</v>
      </c>
      <c r="AC841" s="28">
        <f t="shared" si="9"/>
        <v>81.714285714285708</v>
      </c>
      <c r="AD841" s="10"/>
      <c r="AE841" s="42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1"/>
    </row>
    <row r="842" spans="1:52" s="35" customFormat="1" outlineLevel="2">
      <c r="A842" s="10">
        <v>2017</v>
      </c>
      <c r="B842" s="21" t="s">
        <v>1206</v>
      </c>
      <c r="C842" s="26" t="s">
        <v>1207</v>
      </c>
      <c r="D842" s="21" t="s">
        <v>1383</v>
      </c>
      <c r="E842" s="19" t="s">
        <v>2295</v>
      </c>
      <c r="F842" s="10">
        <v>3</v>
      </c>
      <c r="G842" s="21" t="s">
        <v>754</v>
      </c>
      <c r="H842" s="21" t="s">
        <v>755</v>
      </c>
      <c r="I842" s="21" t="s">
        <v>24</v>
      </c>
      <c r="J842" s="21" t="s">
        <v>53</v>
      </c>
      <c r="K842" s="21" t="s">
        <v>54</v>
      </c>
      <c r="L842" s="10">
        <v>100</v>
      </c>
      <c r="M842" s="10">
        <v>101</v>
      </c>
      <c r="N842" s="21" t="s">
        <v>173</v>
      </c>
      <c r="O842" s="21" t="s">
        <v>1208</v>
      </c>
      <c r="P842" s="21" t="s">
        <v>29</v>
      </c>
      <c r="Q842" s="21" t="s">
        <v>30</v>
      </c>
      <c r="R842" s="21" t="s">
        <v>1209</v>
      </c>
      <c r="S842" s="10">
        <v>1</v>
      </c>
      <c r="T842" s="10">
        <v>48</v>
      </c>
      <c r="U842" s="10">
        <v>32</v>
      </c>
      <c r="V842" s="21" t="s">
        <v>32</v>
      </c>
      <c r="W842" s="10">
        <v>16</v>
      </c>
      <c r="X842" s="27">
        <v>1</v>
      </c>
      <c r="Y842" s="28">
        <f t="shared" si="6"/>
        <v>1.7524752475247525</v>
      </c>
      <c r="Z842" s="10">
        <v>1</v>
      </c>
      <c r="AA842" s="28">
        <f t="shared" si="7"/>
        <v>56.079207920792079</v>
      </c>
      <c r="AB842" s="28">
        <f t="shared" si="8"/>
        <v>28.03960396039604</v>
      </c>
      <c r="AC842" s="28">
        <f t="shared" si="9"/>
        <v>84.118811881188122</v>
      </c>
      <c r="AD842" s="10"/>
      <c r="AE842" s="42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1"/>
    </row>
    <row r="843" spans="1:52" s="35" customFormat="1" outlineLevel="1">
      <c r="A843" s="10"/>
      <c r="B843" s="21"/>
      <c r="C843" s="26"/>
      <c r="D843" s="21"/>
      <c r="E843" s="19"/>
      <c r="F843" s="10"/>
      <c r="G843" s="47" t="s">
        <v>2908</v>
      </c>
      <c r="H843" s="21"/>
      <c r="I843" s="21"/>
      <c r="J843" s="21"/>
      <c r="K843" s="21"/>
      <c r="L843" s="10"/>
      <c r="M843" s="10"/>
      <c r="N843" s="21"/>
      <c r="O843" s="21"/>
      <c r="P843" s="21"/>
      <c r="Q843" s="21"/>
      <c r="R843" s="21"/>
      <c r="S843" s="10"/>
      <c r="T843" s="10"/>
      <c r="U843" s="10"/>
      <c r="V843" s="21"/>
      <c r="W843" s="10"/>
      <c r="X843" s="27"/>
      <c r="Y843" s="28"/>
      <c r="Z843" s="10"/>
      <c r="AA843" s="28"/>
      <c r="AB843" s="28"/>
      <c r="AC843" s="28">
        <f>SUBTOTAL(9,AC836:AC842)</f>
        <v>411.75916571248956</v>
      </c>
      <c r="AD843" s="10"/>
      <c r="AE843" s="42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1"/>
    </row>
    <row r="844" spans="1:52" s="35" customFormat="1" outlineLevel="2">
      <c r="A844" s="10">
        <v>2015</v>
      </c>
      <c r="B844" s="21" t="s">
        <v>195</v>
      </c>
      <c r="C844" s="26" t="s">
        <v>196</v>
      </c>
      <c r="D844" s="21" t="s">
        <v>1383</v>
      </c>
      <c r="E844" s="21" t="s">
        <v>2286</v>
      </c>
      <c r="F844" s="10">
        <v>3</v>
      </c>
      <c r="G844" s="21" t="s">
        <v>189</v>
      </c>
      <c r="H844" s="21" t="s">
        <v>190</v>
      </c>
      <c r="I844" s="21" t="s">
        <v>24</v>
      </c>
      <c r="J844" s="21" t="s">
        <v>25</v>
      </c>
      <c r="K844" s="21" t="s">
        <v>81</v>
      </c>
      <c r="L844" s="10">
        <v>20</v>
      </c>
      <c r="M844" s="10">
        <v>31</v>
      </c>
      <c r="N844" s="21" t="s">
        <v>199</v>
      </c>
      <c r="O844" s="21" t="s">
        <v>200</v>
      </c>
      <c r="P844" s="21" t="s">
        <v>29</v>
      </c>
      <c r="Q844" s="21" t="s">
        <v>77</v>
      </c>
      <c r="R844" s="21" t="s">
        <v>201</v>
      </c>
      <c r="S844" s="10">
        <v>1</v>
      </c>
      <c r="T844" s="10">
        <v>48</v>
      </c>
      <c r="U844" s="10">
        <v>48</v>
      </c>
      <c r="V844" s="21" t="s">
        <v>32</v>
      </c>
      <c r="W844" s="21" t="s">
        <v>32</v>
      </c>
      <c r="X844" s="10"/>
      <c r="Y844" s="28">
        <f>IF(M844&lt;25,1,1+(M844-25)/M844)</f>
        <v>1.1935483870967742</v>
      </c>
      <c r="Z844" s="10">
        <v>1</v>
      </c>
      <c r="AA844" s="28">
        <f>U844*Y844*Z844</f>
        <v>57.290322580645167</v>
      </c>
      <c r="AB844" s="28"/>
      <c r="AC844" s="28">
        <f>AA844+AB844</f>
        <v>57.290322580645167</v>
      </c>
      <c r="AD844" s="10"/>
      <c r="AE844" s="42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1"/>
    </row>
    <row r="845" spans="1:52" s="35" customFormat="1" outlineLevel="2">
      <c r="A845" s="10">
        <v>2015</v>
      </c>
      <c r="B845" s="21" t="s">
        <v>1709</v>
      </c>
      <c r="C845" s="26" t="s">
        <v>1710</v>
      </c>
      <c r="D845" s="21" t="s">
        <v>1417</v>
      </c>
      <c r="E845" s="21" t="s">
        <v>2287</v>
      </c>
      <c r="F845" s="10">
        <v>4</v>
      </c>
      <c r="G845" s="21" t="s">
        <v>189</v>
      </c>
      <c r="H845" s="21" t="s">
        <v>190</v>
      </c>
      <c r="I845" s="21" t="s">
        <v>24</v>
      </c>
      <c r="J845" s="21" t="s">
        <v>25</v>
      </c>
      <c r="K845" s="21" t="s">
        <v>81</v>
      </c>
      <c r="L845" s="10">
        <v>31</v>
      </c>
      <c r="M845" s="10">
        <v>32</v>
      </c>
      <c r="N845" s="21" t="s">
        <v>1711</v>
      </c>
      <c r="O845" s="21" t="s">
        <v>1712</v>
      </c>
      <c r="P845" s="21" t="s">
        <v>29</v>
      </c>
      <c r="Q845" s="21" t="s">
        <v>1692</v>
      </c>
      <c r="R845" s="21" t="s">
        <v>1713</v>
      </c>
      <c r="S845" s="10">
        <v>1</v>
      </c>
      <c r="T845" s="10">
        <v>64</v>
      </c>
      <c r="U845" s="10">
        <v>64</v>
      </c>
      <c r="V845" s="21" t="s">
        <v>32</v>
      </c>
      <c r="W845" s="21" t="s">
        <v>32</v>
      </c>
      <c r="X845" s="10"/>
      <c r="Y845" s="28">
        <f>IF(M845&lt;25,1,1+(M845-25)/M845)</f>
        <v>1.21875</v>
      </c>
      <c r="Z845" s="10">
        <v>2</v>
      </c>
      <c r="AA845" s="28">
        <f>U845*Y845*Z845</f>
        <v>156</v>
      </c>
      <c r="AB845" s="28"/>
      <c r="AC845" s="28">
        <f>AA845+AB845</f>
        <v>156</v>
      </c>
      <c r="AD845" s="10"/>
      <c r="AE845" s="42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1"/>
    </row>
    <row r="846" spans="1:52" s="35" customFormat="1" outlineLevel="2">
      <c r="A846" s="10">
        <v>2016</v>
      </c>
      <c r="B846" s="21" t="s">
        <v>187</v>
      </c>
      <c r="C846" s="26" t="s">
        <v>188</v>
      </c>
      <c r="D846" s="21" t="s">
        <v>1383</v>
      </c>
      <c r="E846" s="21" t="s">
        <v>2294</v>
      </c>
      <c r="F846" s="10">
        <v>2</v>
      </c>
      <c r="G846" s="21" t="s">
        <v>189</v>
      </c>
      <c r="H846" s="21" t="s">
        <v>190</v>
      </c>
      <c r="I846" s="21" t="s">
        <v>24</v>
      </c>
      <c r="J846" s="21" t="s">
        <v>25</v>
      </c>
      <c r="K846" s="21" t="s">
        <v>81</v>
      </c>
      <c r="L846" s="10">
        <v>35</v>
      </c>
      <c r="M846" s="10">
        <v>31</v>
      </c>
      <c r="N846" s="21" t="s">
        <v>191</v>
      </c>
      <c r="O846" s="21" t="s">
        <v>192</v>
      </c>
      <c r="P846" s="21" t="s">
        <v>29</v>
      </c>
      <c r="Q846" s="21" t="s">
        <v>193</v>
      </c>
      <c r="R846" s="21" t="s">
        <v>194</v>
      </c>
      <c r="S846" s="10">
        <v>1</v>
      </c>
      <c r="T846" s="10">
        <v>32</v>
      </c>
      <c r="U846" s="10">
        <v>18</v>
      </c>
      <c r="V846" s="21" t="s">
        <v>32</v>
      </c>
      <c r="W846" s="10">
        <v>14</v>
      </c>
      <c r="X846" s="10"/>
      <c r="Y846" s="28">
        <f>IF(M846&lt;25,1,1+(M846-25)/M846)</f>
        <v>1.1935483870967742</v>
      </c>
      <c r="Z846" s="10">
        <v>2</v>
      </c>
      <c r="AA846" s="28">
        <f>T846*Y846*Z846</f>
        <v>76.387096774193552</v>
      </c>
      <c r="AB846" s="28"/>
      <c r="AC846" s="28">
        <f>AA846+AB846</f>
        <v>76.387096774193552</v>
      </c>
      <c r="AD846" s="10"/>
      <c r="AE846" s="42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1"/>
    </row>
    <row r="847" spans="1:52" s="35" customFormat="1" outlineLevel="2">
      <c r="A847" s="10">
        <v>2015</v>
      </c>
      <c r="B847" s="21" t="s">
        <v>1112</v>
      </c>
      <c r="C847" s="26" t="s">
        <v>1113</v>
      </c>
      <c r="D847" s="21" t="s">
        <v>1383</v>
      </c>
      <c r="E847" s="21" t="s">
        <v>2300</v>
      </c>
      <c r="F847" s="10">
        <v>3</v>
      </c>
      <c r="G847" s="21" t="s">
        <v>189</v>
      </c>
      <c r="H847" s="21" t="s">
        <v>190</v>
      </c>
      <c r="I847" s="21" t="s">
        <v>24</v>
      </c>
      <c r="J847" s="21" t="s">
        <v>25</v>
      </c>
      <c r="K847" s="21" t="s">
        <v>81</v>
      </c>
      <c r="L847" s="10">
        <v>40</v>
      </c>
      <c r="M847" s="10">
        <v>58</v>
      </c>
      <c r="N847" s="21" t="s">
        <v>784</v>
      </c>
      <c r="O847" s="21" t="s">
        <v>1026</v>
      </c>
      <c r="P847" s="21" t="s">
        <v>29</v>
      </c>
      <c r="Q847" s="21" t="s">
        <v>77</v>
      </c>
      <c r="R847" s="21" t="s">
        <v>1123</v>
      </c>
      <c r="S847" s="10">
        <v>1</v>
      </c>
      <c r="T847" s="10">
        <v>48</v>
      </c>
      <c r="U847" s="10">
        <v>44</v>
      </c>
      <c r="V847" s="10">
        <v>4</v>
      </c>
      <c r="W847" s="21" t="s">
        <v>32</v>
      </c>
      <c r="X847" s="10"/>
      <c r="Y847" s="28">
        <f>IF(M847&lt;25,1,1+(M847-25)/M847)</f>
        <v>1.5689655172413794</v>
      </c>
      <c r="Z847" s="10">
        <v>1.2</v>
      </c>
      <c r="AA847" s="28">
        <f>T847*Y847*Z847</f>
        <v>90.372413793103462</v>
      </c>
      <c r="AB847" s="28"/>
      <c r="AC847" s="28">
        <f>AA847+AB847</f>
        <v>90.372413793103462</v>
      </c>
      <c r="AD847" s="10"/>
      <c r="AE847" s="42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1"/>
    </row>
    <row r="848" spans="1:52" s="35" customFormat="1" outlineLevel="2">
      <c r="A848" s="21"/>
      <c r="B848" s="21"/>
      <c r="C848" s="21" t="s">
        <v>2612</v>
      </c>
      <c r="D848" s="21" t="s">
        <v>2594</v>
      </c>
      <c r="E848" s="21" t="s">
        <v>2595</v>
      </c>
      <c r="F848" s="21"/>
      <c r="G848" s="21" t="s">
        <v>189</v>
      </c>
      <c r="H848" s="21" t="s">
        <v>2613</v>
      </c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 t="s">
        <v>30</v>
      </c>
      <c r="AC848" s="21" t="s">
        <v>2602</v>
      </c>
      <c r="AD848" s="21" t="s">
        <v>2597</v>
      </c>
      <c r="AE848" s="42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1"/>
    </row>
    <row r="849" spans="1:52" s="35" customFormat="1" outlineLevel="2">
      <c r="A849" s="21"/>
      <c r="B849" s="21"/>
      <c r="C849" s="21" t="s">
        <v>2682</v>
      </c>
      <c r="D849" s="21" t="s">
        <v>2594</v>
      </c>
      <c r="E849" s="21" t="s">
        <v>2595</v>
      </c>
      <c r="F849" s="21"/>
      <c r="G849" s="21" t="s">
        <v>189</v>
      </c>
      <c r="H849" s="21" t="s">
        <v>2613</v>
      </c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 t="s">
        <v>30</v>
      </c>
      <c r="AC849" s="21" t="s">
        <v>2602</v>
      </c>
      <c r="AD849" s="21" t="s">
        <v>2597</v>
      </c>
      <c r="AE849" s="42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1"/>
    </row>
    <row r="850" spans="1:52" s="35" customFormat="1" outlineLevel="2">
      <c r="A850" s="10"/>
      <c r="B850" s="10"/>
      <c r="C850" s="25"/>
      <c r="D850" s="10"/>
      <c r="E850" s="27" t="s">
        <v>2329</v>
      </c>
      <c r="F850" s="10"/>
      <c r="G850" s="21" t="s">
        <v>189</v>
      </c>
      <c r="H850" s="29" t="s">
        <v>190</v>
      </c>
      <c r="I850" s="10"/>
      <c r="J850" s="10"/>
      <c r="K850" s="10"/>
      <c r="L850" s="10"/>
      <c r="M850" s="29">
        <v>4</v>
      </c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28"/>
      <c r="Z850" s="10"/>
      <c r="AA850" s="28"/>
      <c r="AB850" s="28"/>
      <c r="AC850" s="28">
        <f>M850*14</f>
        <v>56</v>
      </c>
      <c r="AD850" s="10"/>
      <c r="AE850" s="42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1"/>
    </row>
    <row r="851" spans="1:52" s="35" customFormat="1" outlineLevel="2">
      <c r="A851" s="10">
        <v>2015</v>
      </c>
      <c r="B851" s="21" t="s">
        <v>1689</v>
      </c>
      <c r="C851" s="26" t="s">
        <v>1690</v>
      </c>
      <c r="D851" s="21" t="s">
        <v>1417</v>
      </c>
      <c r="E851" s="21" t="s">
        <v>2292</v>
      </c>
      <c r="F851" s="10">
        <v>2</v>
      </c>
      <c r="G851" s="21" t="s">
        <v>189</v>
      </c>
      <c r="H851" s="21" t="s">
        <v>190</v>
      </c>
      <c r="I851" s="21" t="s">
        <v>24</v>
      </c>
      <c r="J851" s="21" t="s">
        <v>25</v>
      </c>
      <c r="K851" s="21" t="s">
        <v>81</v>
      </c>
      <c r="L851" s="10">
        <v>31</v>
      </c>
      <c r="M851" s="10">
        <v>31</v>
      </c>
      <c r="N851" s="21" t="s">
        <v>1602</v>
      </c>
      <c r="O851" s="21" t="s">
        <v>1691</v>
      </c>
      <c r="P851" s="21" t="s">
        <v>29</v>
      </c>
      <c r="Q851" s="21" t="s">
        <v>1692</v>
      </c>
      <c r="R851" s="21" t="s">
        <v>1693</v>
      </c>
      <c r="S851" s="10">
        <v>1</v>
      </c>
      <c r="T851" s="21" t="s">
        <v>32</v>
      </c>
      <c r="U851" s="21" t="s">
        <v>32</v>
      </c>
      <c r="V851" s="21" t="s">
        <v>32</v>
      </c>
      <c r="W851" s="21" t="s">
        <v>32</v>
      </c>
      <c r="X851" s="10"/>
      <c r="Y851" s="28">
        <f>IF(M851&lt;25,1,1+(M851-25)/M851)</f>
        <v>1.1935483870967742</v>
      </c>
      <c r="Z851" s="10"/>
      <c r="AA851" s="28"/>
      <c r="AB851" s="28"/>
      <c r="AC851" s="28">
        <f>32*Y851*F851</f>
        <v>76.387096774193552</v>
      </c>
      <c r="AD851" s="27" t="s">
        <v>2284</v>
      </c>
      <c r="AE851" s="42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1"/>
    </row>
    <row r="852" spans="1:52" s="35" customFormat="1" outlineLevel="1">
      <c r="A852" s="10"/>
      <c r="B852" s="21"/>
      <c r="C852" s="26"/>
      <c r="D852" s="21"/>
      <c r="E852" s="21"/>
      <c r="F852" s="10"/>
      <c r="G852" s="47" t="s">
        <v>2909</v>
      </c>
      <c r="H852" s="21"/>
      <c r="I852" s="21"/>
      <c r="J852" s="21"/>
      <c r="K852" s="21"/>
      <c r="L852" s="10"/>
      <c r="M852" s="10"/>
      <c r="N852" s="21"/>
      <c r="O852" s="21"/>
      <c r="P852" s="21"/>
      <c r="Q852" s="21"/>
      <c r="R852" s="21"/>
      <c r="S852" s="10"/>
      <c r="T852" s="21"/>
      <c r="U852" s="21"/>
      <c r="V852" s="21"/>
      <c r="W852" s="21"/>
      <c r="X852" s="10"/>
      <c r="Y852" s="28"/>
      <c r="Z852" s="10"/>
      <c r="AA852" s="28"/>
      <c r="AB852" s="28"/>
      <c r="AC852" s="28">
        <f>SUBTOTAL(9,AC844:AC851)</f>
        <v>512.43692992213573</v>
      </c>
      <c r="AD852" s="27"/>
      <c r="AE852" s="42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1"/>
    </row>
    <row r="853" spans="1:52" s="35" customFormat="1" outlineLevel="2">
      <c r="A853" s="10">
        <v>2015</v>
      </c>
      <c r="B853" s="21" t="s">
        <v>1623</v>
      </c>
      <c r="C853" s="26" t="s">
        <v>1624</v>
      </c>
      <c r="D853" s="21" t="s">
        <v>1417</v>
      </c>
      <c r="E853" s="21" t="s">
        <v>2286</v>
      </c>
      <c r="F853" s="10">
        <v>3</v>
      </c>
      <c r="G853" s="21" t="s">
        <v>710</v>
      </c>
      <c r="H853" s="21" t="s">
        <v>2058</v>
      </c>
      <c r="I853" s="21" t="s">
        <v>42</v>
      </c>
      <c r="J853" s="21" t="s">
        <v>25</v>
      </c>
      <c r="K853" s="21" t="s">
        <v>26</v>
      </c>
      <c r="L853" s="10">
        <v>40</v>
      </c>
      <c r="M853" s="10">
        <v>60</v>
      </c>
      <c r="N853" s="21" t="s">
        <v>1572</v>
      </c>
      <c r="O853" s="21" t="s">
        <v>930</v>
      </c>
      <c r="P853" s="21" t="s">
        <v>29</v>
      </c>
      <c r="Q853" s="21" t="s">
        <v>218</v>
      </c>
      <c r="R853" s="21" t="s">
        <v>2059</v>
      </c>
      <c r="S853" s="10">
        <v>1</v>
      </c>
      <c r="T853" s="10">
        <v>48</v>
      </c>
      <c r="U853" s="10">
        <v>48</v>
      </c>
      <c r="V853" s="21" t="s">
        <v>32</v>
      </c>
      <c r="W853" s="21" t="s">
        <v>32</v>
      </c>
      <c r="X853" s="10"/>
      <c r="Y853" s="28">
        <f>IF(M853&lt;25,1,1+(M853-25)/M853)</f>
        <v>1.5833333333333335</v>
      </c>
      <c r="Z853" s="10">
        <v>1</v>
      </c>
      <c r="AA853" s="28">
        <f>U853*Y853*Z853</f>
        <v>76</v>
      </c>
      <c r="AB853" s="28"/>
      <c r="AC853" s="28">
        <f>AA853+AB853</f>
        <v>76</v>
      </c>
      <c r="AD853" s="10"/>
      <c r="AE853" s="42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1"/>
    </row>
    <row r="854" spans="1:52" s="35" customFormat="1" outlineLevel="2">
      <c r="A854" s="10">
        <v>2017</v>
      </c>
      <c r="B854" s="21" t="s">
        <v>708</v>
      </c>
      <c r="C854" s="26" t="s">
        <v>709</v>
      </c>
      <c r="D854" s="21" t="s">
        <v>1383</v>
      </c>
      <c r="E854" s="21" t="s">
        <v>2277</v>
      </c>
      <c r="F854" s="10">
        <v>1</v>
      </c>
      <c r="G854" s="21" t="s">
        <v>710</v>
      </c>
      <c r="H854" s="21" t="s">
        <v>2516</v>
      </c>
      <c r="I854" s="21" t="s">
        <v>711</v>
      </c>
      <c r="J854" s="21" t="s">
        <v>121</v>
      </c>
      <c r="K854" s="21" t="s">
        <v>712</v>
      </c>
      <c r="L854" s="10">
        <v>600</v>
      </c>
      <c r="M854" s="10">
        <v>103</v>
      </c>
      <c r="N854" s="21" t="s">
        <v>713</v>
      </c>
      <c r="O854" s="21" t="s">
        <v>446</v>
      </c>
      <c r="P854" s="21" t="s">
        <v>29</v>
      </c>
      <c r="Q854" s="21" t="s">
        <v>385</v>
      </c>
      <c r="R854" s="21" t="s">
        <v>714</v>
      </c>
      <c r="S854" s="10">
        <v>1</v>
      </c>
      <c r="T854" s="10">
        <v>16</v>
      </c>
      <c r="U854" s="10">
        <v>16</v>
      </c>
      <c r="V854" s="21" t="s">
        <v>32</v>
      </c>
      <c r="W854" s="21" t="s">
        <v>32</v>
      </c>
      <c r="X854" s="10"/>
      <c r="Y854" s="28">
        <f>IF(M854&lt;25,1,1+(M854-25)/M854)</f>
        <v>1.7572815533980584</v>
      </c>
      <c r="Z854" s="10">
        <v>1</v>
      </c>
      <c r="AA854" s="28">
        <f>U854*Y854*Z854</f>
        <v>28.116504854368934</v>
      </c>
      <c r="AB854" s="28"/>
      <c r="AC854" s="28">
        <f>AA854+AB854</f>
        <v>28.116504854368934</v>
      </c>
      <c r="AD854" s="10"/>
      <c r="AE854" s="42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1"/>
    </row>
    <row r="855" spans="1:52" s="35" customFormat="1" outlineLevel="2">
      <c r="A855" s="21"/>
      <c r="B855" s="21"/>
      <c r="C855" s="21" t="s">
        <v>1834</v>
      </c>
      <c r="D855" s="21" t="s">
        <v>1384</v>
      </c>
      <c r="E855" s="21" t="s">
        <v>2592</v>
      </c>
      <c r="F855" s="21"/>
      <c r="G855" s="21" t="s">
        <v>710</v>
      </c>
      <c r="H855" s="21" t="s">
        <v>2556</v>
      </c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>
        <v>16</v>
      </c>
      <c r="AD855" s="21" t="s">
        <v>2588</v>
      </c>
      <c r="AE855" s="42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1"/>
    </row>
    <row r="856" spans="1:52" s="35" customFormat="1" outlineLevel="2">
      <c r="A856" s="10"/>
      <c r="B856" s="10"/>
      <c r="C856" s="25"/>
      <c r="D856" s="10"/>
      <c r="E856" s="27" t="s">
        <v>2329</v>
      </c>
      <c r="F856" s="10"/>
      <c r="G856" s="21" t="s">
        <v>710</v>
      </c>
      <c r="H856" s="29" t="s">
        <v>2058</v>
      </c>
      <c r="I856" s="10"/>
      <c r="J856" s="10"/>
      <c r="K856" s="10"/>
      <c r="L856" s="10"/>
      <c r="M856" s="29">
        <v>8</v>
      </c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28"/>
      <c r="Z856" s="10"/>
      <c r="AA856" s="28"/>
      <c r="AB856" s="28"/>
      <c r="AC856" s="28">
        <f>M856*14</f>
        <v>112</v>
      </c>
      <c r="AD856" s="10"/>
      <c r="AE856" s="42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1"/>
    </row>
    <row r="857" spans="1:52" s="35" customFormat="1" ht="27" outlineLevel="2">
      <c r="A857" s="21"/>
      <c r="B857" s="21"/>
      <c r="C857" s="26" t="s">
        <v>2334</v>
      </c>
      <c r="D857" s="21"/>
      <c r="E857" s="21" t="s">
        <v>2394</v>
      </c>
      <c r="F857" s="21"/>
      <c r="G857" s="21" t="s">
        <v>710</v>
      </c>
      <c r="H857" s="21" t="s">
        <v>2058</v>
      </c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8">
        <v>15</v>
      </c>
      <c r="AD857" s="10"/>
      <c r="AE857" s="42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1"/>
    </row>
    <row r="858" spans="1:52" s="35" customFormat="1" outlineLevel="2">
      <c r="A858" s="21"/>
      <c r="B858" s="21"/>
      <c r="C858" s="26" t="s">
        <v>2423</v>
      </c>
      <c r="D858" s="21"/>
      <c r="E858" s="21" t="s">
        <v>2394</v>
      </c>
      <c r="F858" s="21"/>
      <c r="G858" s="21" t="s">
        <v>710</v>
      </c>
      <c r="H858" s="21" t="s">
        <v>2479</v>
      </c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8">
        <v>15</v>
      </c>
      <c r="AD858" s="10"/>
      <c r="AE858" s="42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1"/>
    </row>
    <row r="859" spans="1:52" s="35" customFormat="1" outlineLevel="1">
      <c r="A859" s="21"/>
      <c r="B859" s="21"/>
      <c r="C859" s="26"/>
      <c r="D859" s="21"/>
      <c r="E859" s="21"/>
      <c r="F859" s="21"/>
      <c r="G859" s="47" t="s">
        <v>2910</v>
      </c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8">
        <f>SUBTOTAL(9,AC853:AC858)</f>
        <v>262.11650485436894</v>
      </c>
      <c r="AD859" s="10"/>
      <c r="AE859" s="42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1"/>
    </row>
    <row r="860" spans="1:52" s="35" customFormat="1" outlineLevel="2">
      <c r="A860" s="10">
        <v>2016</v>
      </c>
      <c r="B860" s="21" t="s">
        <v>408</v>
      </c>
      <c r="C860" s="26" t="s">
        <v>409</v>
      </c>
      <c r="D860" s="21" t="s">
        <v>1417</v>
      </c>
      <c r="E860" s="21" t="s">
        <v>2301</v>
      </c>
      <c r="F860" s="10">
        <v>3</v>
      </c>
      <c r="G860" s="21" t="s">
        <v>402</v>
      </c>
      <c r="H860" s="21" t="s">
        <v>403</v>
      </c>
      <c r="I860" s="21" t="s">
        <v>404</v>
      </c>
      <c r="J860" s="21" t="s">
        <v>405</v>
      </c>
      <c r="K860" s="21" t="s">
        <v>30</v>
      </c>
      <c r="L860" s="10">
        <v>100</v>
      </c>
      <c r="M860" s="10">
        <v>46</v>
      </c>
      <c r="N860" s="21" t="s">
        <v>30</v>
      </c>
      <c r="O860" s="21" t="s">
        <v>30</v>
      </c>
      <c r="P860" s="21" t="s">
        <v>29</v>
      </c>
      <c r="Q860" s="21" t="s">
        <v>30</v>
      </c>
      <c r="R860" s="21" t="s">
        <v>1898</v>
      </c>
      <c r="S860" s="10">
        <v>1</v>
      </c>
      <c r="T860" s="10">
        <v>48</v>
      </c>
      <c r="U860" s="10">
        <v>32</v>
      </c>
      <c r="V860" s="10"/>
      <c r="W860" s="10">
        <v>16</v>
      </c>
      <c r="X860" s="27">
        <v>1</v>
      </c>
      <c r="Y860" s="28">
        <f t="shared" ref="Y860:Y866" si="10">IF(M860&lt;25,1,1+(M860-25)/M860)</f>
        <v>1.4565217391304348</v>
      </c>
      <c r="Z860" s="10">
        <v>1</v>
      </c>
      <c r="AA860" s="28">
        <f>U860*Y860*Z860</f>
        <v>46.608695652173914</v>
      </c>
      <c r="AB860" s="28">
        <f>X860*W860*Y860</f>
        <v>23.304347826086957</v>
      </c>
      <c r="AC860" s="28">
        <f>AA860+AB860</f>
        <v>69.913043478260875</v>
      </c>
      <c r="AD860" s="10"/>
      <c r="AE860" s="42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1"/>
    </row>
    <row r="861" spans="1:52" s="35" customFormat="1" outlineLevel="2">
      <c r="A861" s="10">
        <v>2016</v>
      </c>
      <c r="B861" s="21" t="s">
        <v>408</v>
      </c>
      <c r="C861" s="26" t="s">
        <v>409</v>
      </c>
      <c r="D861" s="21" t="s">
        <v>1417</v>
      </c>
      <c r="E861" s="21" t="s">
        <v>2301</v>
      </c>
      <c r="F861" s="10">
        <v>3</v>
      </c>
      <c r="G861" s="21" t="s">
        <v>402</v>
      </c>
      <c r="H861" s="21" t="s">
        <v>403</v>
      </c>
      <c r="I861" s="21" t="s">
        <v>404</v>
      </c>
      <c r="J861" s="21" t="s">
        <v>405</v>
      </c>
      <c r="K861" s="21" t="s">
        <v>30</v>
      </c>
      <c r="L861" s="10">
        <v>88</v>
      </c>
      <c r="M861" s="10">
        <v>88</v>
      </c>
      <c r="N861" s="21" t="s">
        <v>1992</v>
      </c>
      <c r="O861" s="21" t="s">
        <v>420</v>
      </c>
      <c r="P861" s="21" t="s">
        <v>29</v>
      </c>
      <c r="Q861" s="21" t="s">
        <v>30</v>
      </c>
      <c r="R861" s="21" t="s">
        <v>2203</v>
      </c>
      <c r="S861" s="10">
        <v>1</v>
      </c>
      <c r="T861" s="10">
        <v>48</v>
      </c>
      <c r="U861" s="10">
        <v>32</v>
      </c>
      <c r="V861" s="10"/>
      <c r="W861" s="10">
        <v>16</v>
      </c>
      <c r="X861" s="27">
        <v>1</v>
      </c>
      <c r="Y861" s="28">
        <f t="shared" si="10"/>
        <v>1.7159090909090908</v>
      </c>
      <c r="Z861" s="10">
        <v>1</v>
      </c>
      <c r="AA861" s="28">
        <f>U861*Y861*Z861</f>
        <v>54.909090909090907</v>
      </c>
      <c r="AB861" s="28">
        <f>X861*W861*Y861</f>
        <v>27.454545454545453</v>
      </c>
      <c r="AC861" s="28">
        <f>AA861+AB861</f>
        <v>82.36363636363636</v>
      </c>
      <c r="AD861" s="10"/>
      <c r="AE861" s="42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1"/>
    </row>
    <row r="862" spans="1:52" s="35" customFormat="1" outlineLevel="2">
      <c r="A862" s="10">
        <v>2017</v>
      </c>
      <c r="B862" s="21" t="s">
        <v>408</v>
      </c>
      <c r="C862" s="26" t="s">
        <v>409</v>
      </c>
      <c r="D862" s="21" t="s">
        <v>1383</v>
      </c>
      <c r="E862" s="21" t="s">
        <v>2301</v>
      </c>
      <c r="F862" s="10">
        <v>3</v>
      </c>
      <c r="G862" s="21" t="s">
        <v>402</v>
      </c>
      <c r="H862" s="21" t="s">
        <v>403</v>
      </c>
      <c r="I862" s="21" t="s">
        <v>404</v>
      </c>
      <c r="J862" s="21" t="s">
        <v>405</v>
      </c>
      <c r="K862" s="21" t="s">
        <v>30</v>
      </c>
      <c r="L862" s="10">
        <v>102</v>
      </c>
      <c r="M862" s="10">
        <v>102</v>
      </c>
      <c r="N862" s="21" t="s">
        <v>304</v>
      </c>
      <c r="O862" s="21" t="s">
        <v>446</v>
      </c>
      <c r="P862" s="21" t="s">
        <v>29</v>
      </c>
      <c r="Q862" s="21" t="s">
        <v>30</v>
      </c>
      <c r="R862" s="21" t="s">
        <v>447</v>
      </c>
      <c r="S862" s="10">
        <v>1</v>
      </c>
      <c r="T862" s="10">
        <v>48</v>
      </c>
      <c r="U862" s="10">
        <v>32</v>
      </c>
      <c r="V862" s="10"/>
      <c r="W862" s="10">
        <v>16</v>
      </c>
      <c r="X862" s="27">
        <v>1</v>
      </c>
      <c r="Y862" s="28">
        <f t="shared" si="10"/>
        <v>1.7549019607843137</v>
      </c>
      <c r="Z862" s="10">
        <v>1</v>
      </c>
      <c r="AA862" s="28">
        <f>U862*Y862*Z862</f>
        <v>56.156862745098039</v>
      </c>
      <c r="AB862" s="28">
        <f>X862*W862*Y862</f>
        <v>28.078431372549019</v>
      </c>
      <c r="AC862" s="28">
        <f>AA862+AB862</f>
        <v>84.235294117647058</v>
      </c>
      <c r="AD862" s="10"/>
      <c r="AE862" s="42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1"/>
    </row>
    <row r="863" spans="1:52" s="35" customFormat="1" outlineLevel="2">
      <c r="A863" s="10">
        <v>2016</v>
      </c>
      <c r="B863" s="21" t="s">
        <v>400</v>
      </c>
      <c r="C863" s="26" t="s">
        <v>401</v>
      </c>
      <c r="D863" s="21" t="s">
        <v>1417</v>
      </c>
      <c r="E863" s="21" t="s">
        <v>2293</v>
      </c>
      <c r="F863" s="10">
        <v>2</v>
      </c>
      <c r="G863" s="21" t="s">
        <v>402</v>
      </c>
      <c r="H863" s="21" t="s">
        <v>403</v>
      </c>
      <c r="I863" s="21" t="s">
        <v>404</v>
      </c>
      <c r="J863" s="21" t="s">
        <v>405</v>
      </c>
      <c r="K863" s="21" t="s">
        <v>30</v>
      </c>
      <c r="L863" s="10">
        <v>100</v>
      </c>
      <c r="M863" s="10">
        <v>18</v>
      </c>
      <c r="N863" s="21" t="s">
        <v>1486</v>
      </c>
      <c r="O863" s="21" t="s">
        <v>1487</v>
      </c>
      <c r="P863" s="21" t="s">
        <v>29</v>
      </c>
      <c r="Q863" s="21" t="s">
        <v>30</v>
      </c>
      <c r="R863" s="21" t="s">
        <v>1488</v>
      </c>
      <c r="S863" s="10">
        <v>1</v>
      </c>
      <c r="T863" s="10">
        <v>32</v>
      </c>
      <c r="U863" s="10">
        <v>18</v>
      </c>
      <c r="V863" s="10">
        <v>14</v>
      </c>
      <c r="W863" s="21" t="s">
        <v>32</v>
      </c>
      <c r="X863" s="10">
        <v>1</v>
      </c>
      <c r="Y863" s="28">
        <f t="shared" si="10"/>
        <v>1</v>
      </c>
      <c r="Z863" s="10">
        <v>1</v>
      </c>
      <c r="AA863" s="28">
        <f>U863*Y863*Z863</f>
        <v>18</v>
      </c>
      <c r="AB863" s="28">
        <f>X863*V863*Y863</f>
        <v>14</v>
      </c>
      <c r="AC863" s="28">
        <f>AA863+AB863</f>
        <v>32</v>
      </c>
      <c r="AD863" s="10"/>
      <c r="AE863" s="42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1"/>
    </row>
    <row r="864" spans="1:52" s="35" customFormat="1" outlineLevel="2">
      <c r="A864" s="10">
        <v>2017</v>
      </c>
      <c r="B864" s="21" t="s">
        <v>400</v>
      </c>
      <c r="C864" s="26" t="s">
        <v>401</v>
      </c>
      <c r="D864" s="21" t="s">
        <v>1383</v>
      </c>
      <c r="E864" s="21" t="s">
        <v>2293</v>
      </c>
      <c r="F864" s="10">
        <v>2</v>
      </c>
      <c r="G864" s="21" t="s">
        <v>402</v>
      </c>
      <c r="H864" s="21" t="s">
        <v>403</v>
      </c>
      <c r="I864" s="21" t="s">
        <v>404</v>
      </c>
      <c r="J864" s="21" t="s">
        <v>405</v>
      </c>
      <c r="K864" s="21" t="s">
        <v>30</v>
      </c>
      <c r="L864" s="10">
        <v>50</v>
      </c>
      <c r="M864" s="10">
        <v>37</v>
      </c>
      <c r="N864" s="21" t="s">
        <v>406</v>
      </c>
      <c r="O864" s="21" t="s">
        <v>30</v>
      </c>
      <c r="P864" s="21" t="s">
        <v>29</v>
      </c>
      <c r="Q864" s="21" t="s">
        <v>30</v>
      </c>
      <c r="R864" s="21" t="s">
        <v>407</v>
      </c>
      <c r="S864" s="10">
        <v>1</v>
      </c>
      <c r="T864" s="10">
        <v>32</v>
      </c>
      <c r="U864" s="10">
        <v>18</v>
      </c>
      <c r="V864" s="10">
        <v>14</v>
      </c>
      <c r="W864" s="21" t="s">
        <v>32</v>
      </c>
      <c r="X864" s="10">
        <v>1</v>
      </c>
      <c r="Y864" s="28">
        <f t="shared" si="10"/>
        <v>1.3243243243243243</v>
      </c>
      <c r="Z864" s="10">
        <v>1</v>
      </c>
      <c r="AA864" s="28">
        <f>U864*Y864*Z864</f>
        <v>23.837837837837839</v>
      </c>
      <c r="AB864" s="28">
        <f>X864*V864*Y864</f>
        <v>18.54054054054054</v>
      </c>
      <c r="AC864" s="28">
        <f>AA864+AB864</f>
        <v>42.378378378378379</v>
      </c>
      <c r="AD864" s="10"/>
      <c r="AE864" s="42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1"/>
    </row>
    <row r="865" spans="1:52" s="35" customFormat="1" outlineLevel="2">
      <c r="A865" s="10">
        <v>2016</v>
      </c>
      <c r="B865" s="21" t="s">
        <v>462</v>
      </c>
      <c r="C865" s="26" t="s">
        <v>463</v>
      </c>
      <c r="D865" s="21" t="s">
        <v>1417</v>
      </c>
      <c r="E865" s="21" t="s">
        <v>2283</v>
      </c>
      <c r="F865" s="10">
        <v>2</v>
      </c>
      <c r="G865" s="21" t="s">
        <v>402</v>
      </c>
      <c r="H865" s="21" t="s">
        <v>403</v>
      </c>
      <c r="I865" s="21" t="s">
        <v>404</v>
      </c>
      <c r="J865" s="21" t="s">
        <v>405</v>
      </c>
      <c r="K865" s="21" t="s">
        <v>30</v>
      </c>
      <c r="L865" s="10">
        <v>203</v>
      </c>
      <c r="M865" s="10">
        <v>99</v>
      </c>
      <c r="N865" s="21" t="s">
        <v>1602</v>
      </c>
      <c r="O865" s="21" t="s">
        <v>2243</v>
      </c>
      <c r="P865" s="21" t="s">
        <v>29</v>
      </c>
      <c r="Q865" s="21" t="s">
        <v>167</v>
      </c>
      <c r="R865" s="21" t="s">
        <v>2244</v>
      </c>
      <c r="S865" s="10">
        <v>1</v>
      </c>
      <c r="T865" s="21" t="s">
        <v>32</v>
      </c>
      <c r="U865" s="21" t="s">
        <v>32</v>
      </c>
      <c r="V865" s="21" t="s">
        <v>32</v>
      </c>
      <c r="W865" s="21" t="s">
        <v>32</v>
      </c>
      <c r="X865" s="10"/>
      <c r="Y865" s="28">
        <f t="shared" si="10"/>
        <v>1.7474747474747474</v>
      </c>
      <c r="Z865" s="10"/>
      <c r="AA865" s="28"/>
      <c r="AB865" s="28"/>
      <c r="AC865" s="28">
        <f>32*Y865*F865</f>
        <v>111.83838383838383</v>
      </c>
      <c r="AD865" s="10"/>
      <c r="AE865" s="42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1"/>
    </row>
    <row r="866" spans="1:52" s="35" customFormat="1" outlineLevel="2">
      <c r="A866" s="10">
        <v>2016</v>
      </c>
      <c r="B866" s="21" t="s">
        <v>462</v>
      </c>
      <c r="C866" s="26" t="s">
        <v>463</v>
      </c>
      <c r="D866" s="21" t="s">
        <v>1383</v>
      </c>
      <c r="E866" s="21" t="s">
        <v>2283</v>
      </c>
      <c r="F866" s="10">
        <v>2</v>
      </c>
      <c r="G866" s="21" t="s">
        <v>402</v>
      </c>
      <c r="H866" s="21" t="s">
        <v>403</v>
      </c>
      <c r="I866" s="21" t="s">
        <v>404</v>
      </c>
      <c r="J866" s="21" t="s">
        <v>405</v>
      </c>
      <c r="K866" s="21" t="s">
        <v>30</v>
      </c>
      <c r="L866" s="10">
        <v>230</v>
      </c>
      <c r="M866" s="10">
        <v>64</v>
      </c>
      <c r="N866" s="21" t="s">
        <v>191</v>
      </c>
      <c r="O866" s="21" t="s">
        <v>471</v>
      </c>
      <c r="P866" s="21" t="s">
        <v>29</v>
      </c>
      <c r="Q866" s="21" t="s">
        <v>167</v>
      </c>
      <c r="R866" s="21" t="s">
        <v>472</v>
      </c>
      <c r="S866" s="10">
        <v>1</v>
      </c>
      <c r="T866" s="21" t="s">
        <v>32</v>
      </c>
      <c r="U866" s="21" t="s">
        <v>32</v>
      </c>
      <c r="V866" s="21" t="s">
        <v>32</v>
      </c>
      <c r="W866" s="21" t="s">
        <v>32</v>
      </c>
      <c r="X866" s="10"/>
      <c r="Y866" s="28">
        <f t="shared" si="10"/>
        <v>1.609375</v>
      </c>
      <c r="Z866" s="10"/>
      <c r="AA866" s="28"/>
      <c r="AB866" s="28"/>
      <c r="AC866" s="28">
        <f>32*Y866*F866</f>
        <v>103</v>
      </c>
      <c r="AD866" s="10"/>
      <c r="AE866" s="42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1"/>
    </row>
    <row r="867" spans="1:52" s="35" customFormat="1" outlineLevel="1">
      <c r="A867" s="10"/>
      <c r="B867" s="21"/>
      <c r="C867" s="26"/>
      <c r="D867" s="21"/>
      <c r="E867" s="21"/>
      <c r="F867" s="10"/>
      <c r="G867" s="47" t="s">
        <v>2911</v>
      </c>
      <c r="H867" s="21"/>
      <c r="I867" s="21"/>
      <c r="J867" s="21"/>
      <c r="K867" s="21"/>
      <c r="L867" s="10"/>
      <c r="M867" s="10"/>
      <c r="N867" s="21"/>
      <c r="O867" s="21"/>
      <c r="P867" s="21"/>
      <c r="Q867" s="21"/>
      <c r="R867" s="21"/>
      <c r="S867" s="10"/>
      <c r="T867" s="21"/>
      <c r="U867" s="21"/>
      <c r="V867" s="21"/>
      <c r="W867" s="21"/>
      <c r="X867" s="10"/>
      <c r="Y867" s="28"/>
      <c r="Z867" s="10"/>
      <c r="AA867" s="28"/>
      <c r="AB867" s="28"/>
      <c r="AC867" s="28">
        <f>SUBTOTAL(9,AC860:AC866)</f>
        <v>525.72873617630648</v>
      </c>
      <c r="AD867" s="10"/>
      <c r="AE867" s="42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1"/>
    </row>
    <row r="868" spans="1:52" s="35" customFormat="1" outlineLevel="2">
      <c r="A868" s="10">
        <v>2015</v>
      </c>
      <c r="B868" s="21" t="s">
        <v>476</v>
      </c>
      <c r="C868" s="26" t="s">
        <v>477</v>
      </c>
      <c r="D868" s="21" t="s">
        <v>1383</v>
      </c>
      <c r="E868" s="21" t="s">
        <v>2286</v>
      </c>
      <c r="F868" s="10">
        <v>3</v>
      </c>
      <c r="G868" s="21" t="s">
        <v>491</v>
      </c>
      <c r="H868" s="21" t="s">
        <v>492</v>
      </c>
      <c r="I868" s="21" t="s">
        <v>24</v>
      </c>
      <c r="J868" s="21" t="s">
        <v>25</v>
      </c>
      <c r="K868" s="21" t="s">
        <v>26</v>
      </c>
      <c r="L868" s="10">
        <v>23</v>
      </c>
      <c r="M868" s="10">
        <v>29</v>
      </c>
      <c r="N868" s="21" t="s">
        <v>88</v>
      </c>
      <c r="O868" s="21" t="s">
        <v>493</v>
      </c>
      <c r="P868" s="21" t="s">
        <v>29</v>
      </c>
      <c r="Q868" s="21" t="s">
        <v>392</v>
      </c>
      <c r="R868" s="21" t="s">
        <v>494</v>
      </c>
      <c r="S868" s="10">
        <v>1</v>
      </c>
      <c r="T868" s="10">
        <v>48</v>
      </c>
      <c r="U868" s="10">
        <v>48</v>
      </c>
      <c r="V868" s="21" t="s">
        <v>32</v>
      </c>
      <c r="W868" s="21" t="s">
        <v>32</v>
      </c>
      <c r="X868" s="10"/>
      <c r="Y868" s="28">
        <f>IF(M868&lt;25,1,1+(M868-25)/M868)</f>
        <v>1.1379310344827587</v>
      </c>
      <c r="Z868" s="10">
        <v>1</v>
      </c>
      <c r="AA868" s="28">
        <f>U868*Y868*Z868</f>
        <v>54.620689655172413</v>
      </c>
      <c r="AB868" s="28"/>
      <c r="AC868" s="28">
        <f>AA868+AB868</f>
        <v>54.620689655172413</v>
      </c>
      <c r="AD868" s="10"/>
      <c r="AE868" s="42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1"/>
    </row>
    <row r="869" spans="1:52" s="35" customFormat="1" outlineLevel="2">
      <c r="A869" s="10">
        <v>2015</v>
      </c>
      <c r="B869" s="21" t="s">
        <v>1623</v>
      </c>
      <c r="C869" s="26" t="s">
        <v>1624</v>
      </c>
      <c r="D869" s="21" t="s">
        <v>1417</v>
      </c>
      <c r="E869" s="21" t="s">
        <v>2286</v>
      </c>
      <c r="F869" s="10">
        <v>3</v>
      </c>
      <c r="G869" s="21" t="s">
        <v>491</v>
      </c>
      <c r="H869" s="21" t="s">
        <v>492</v>
      </c>
      <c r="I869" s="21" t="s">
        <v>24</v>
      </c>
      <c r="J869" s="21" t="s">
        <v>25</v>
      </c>
      <c r="K869" s="21" t="s">
        <v>26</v>
      </c>
      <c r="L869" s="10">
        <v>50</v>
      </c>
      <c r="M869" s="10">
        <v>60</v>
      </c>
      <c r="N869" s="21" t="s">
        <v>1572</v>
      </c>
      <c r="O869" s="21" t="s">
        <v>534</v>
      </c>
      <c r="P869" s="21" t="s">
        <v>29</v>
      </c>
      <c r="Q869" s="21" t="s">
        <v>43</v>
      </c>
      <c r="R869" s="21" t="s">
        <v>2060</v>
      </c>
      <c r="S869" s="10">
        <v>1</v>
      </c>
      <c r="T869" s="10">
        <v>48</v>
      </c>
      <c r="U869" s="10">
        <v>48</v>
      </c>
      <c r="V869" s="21" t="s">
        <v>32</v>
      </c>
      <c r="W869" s="21" t="s">
        <v>32</v>
      </c>
      <c r="X869" s="10"/>
      <c r="Y869" s="28">
        <f>IF(M869&lt;25,1,1+(M869-25)/M869)</f>
        <v>1.5833333333333335</v>
      </c>
      <c r="Z869" s="10">
        <v>1</v>
      </c>
      <c r="AA869" s="28">
        <f>U869*Y869*Z869</f>
        <v>76</v>
      </c>
      <c r="AB869" s="28"/>
      <c r="AC869" s="28">
        <f>AA869+AB869</f>
        <v>76</v>
      </c>
      <c r="AD869" s="10"/>
      <c r="AE869" s="42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1"/>
    </row>
    <row r="870" spans="1:52" s="35" customFormat="1" outlineLevel="2">
      <c r="A870" s="21"/>
      <c r="B870" s="21"/>
      <c r="C870" s="21" t="s">
        <v>2633</v>
      </c>
      <c r="D870" s="21" t="s">
        <v>2594</v>
      </c>
      <c r="E870" s="21" t="s">
        <v>2595</v>
      </c>
      <c r="F870" s="21"/>
      <c r="G870" s="21" t="s">
        <v>491</v>
      </c>
      <c r="H870" s="21" t="s">
        <v>2637</v>
      </c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 t="s">
        <v>30</v>
      </c>
      <c r="AC870" s="21" t="s">
        <v>2602</v>
      </c>
      <c r="AD870" s="21" t="s">
        <v>2597</v>
      </c>
      <c r="AE870" s="42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1"/>
    </row>
    <row r="871" spans="1:52" s="35" customFormat="1" outlineLevel="2">
      <c r="A871" s="21"/>
      <c r="B871" s="21"/>
      <c r="C871" s="21" t="s">
        <v>1834</v>
      </c>
      <c r="D871" s="21" t="s">
        <v>1384</v>
      </c>
      <c r="E871" s="21" t="s">
        <v>2592</v>
      </c>
      <c r="F871" s="21"/>
      <c r="G871" s="21" t="s">
        <v>491</v>
      </c>
      <c r="H871" s="21" t="s">
        <v>2557</v>
      </c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>
        <v>16</v>
      </c>
      <c r="AD871" s="21" t="s">
        <v>2588</v>
      </c>
      <c r="AE871" s="42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1"/>
    </row>
    <row r="872" spans="1:52" s="35" customFormat="1" outlineLevel="2">
      <c r="A872" s="10"/>
      <c r="B872" s="10"/>
      <c r="C872" s="25"/>
      <c r="D872" s="10"/>
      <c r="E872" s="27" t="s">
        <v>2329</v>
      </c>
      <c r="F872" s="10"/>
      <c r="G872" s="21" t="s">
        <v>491</v>
      </c>
      <c r="H872" s="29" t="s">
        <v>492</v>
      </c>
      <c r="I872" s="10"/>
      <c r="J872" s="10"/>
      <c r="K872" s="10"/>
      <c r="L872" s="10"/>
      <c r="M872" s="29">
        <v>2</v>
      </c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28"/>
      <c r="Z872" s="10"/>
      <c r="AA872" s="28"/>
      <c r="AB872" s="28"/>
      <c r="AC872" s="28">
        <f>M872*14</f>
        <v>28</v>
      </c>
      <c r="AD872" s="10"/>
      <c r="AE872" s="42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1"/>
    </row>
    <row r="873" spans="1:52" s="35" customFormat="1" outlineLevel="1">
      <c r="A873" s="10"/>
      <c r="B873" s="10"/>
      <c r="C873" s="25"/>
      <c r="D873" s="10"/>
      <c r="E873" s="27"/>
      <c r="F873" s="10"/>
      <c r="G873" s="47" t="s">
        <v>2912</v>
      </c>
      <c r="H873" s="29"/>
      <c r="I873" s="10"/>
      <c r="J873" s="10"/>
      <c r="K873" s="10"/>
      <c r="L873" s="10"/>
      <c r="M873" s="29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28"/>
      <c r="Z873" s="10"/>
      <c r="AA873" s="28"/>
      <c r="AB873" s="28"/>
      <c r="AC873" s="28">
        <f>SUBTOTAL(9,AC868:AC872)</f>
        <v>174.62068965517241</v>
      </c>
      <c r="AD873" s="10"/>
      <c r="AE873" s="42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1"/>
    </row>
    <row r="874" spans="1:52" s="35" customFormat="1" outlineLevel="1">
      <c r="A874" s="10">
        <v>2014</v>
      </c>
      <c r="B874" s="21" t="s">
        <v>1351</v>
      </c>
      <c r="C874" s="26" t="s">
        <v>1352</v>
      </c>
      <c r="D874" s="21" t="s">
        <v>1383</v>
      </c>
      <c r="E874" s="19" t="s">
        <v>2541</v>
      </c>
      <c r="F874" s="10" t="s">
        <v>2542</v>
      </c>
      <c r="G874" s="53"/>
      <c r="H874" s="51" t="s">
        <v>492</v>
      </c>
      <c r="I874" s="53"/>
      <c r="J874" s="53"/>
      <c r="K874" s="53"/>
      <c r="L874" s="53"/>
      <c r="M874" s="52">
        <v>3</v>
      </c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5"/>
      <c r="Y874" s="56"/>
      <c r="Z874" s="55"/>
      <c r="AA874" s="56"/>
      <c r="AB874" s="56"/>
      <c r="AC874" s="56">
        <v>11.7</v>
      </c>
      <c r="AD874" s="55"/>
      <c r="AE874" s="42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1"/>
    </row>
    <row r="875" spans="1:52" s="35" customFormat="1" outlineLevel="2">
      <c r="A875" s="10">
        <v>2014</v>
      </c>
      <c r="B875" s="21" t="s">
        <v>1473</v>
      </c>
      <c r="C875" s="26" t="s">
        <v>1474</v>
      </c>
      <c r="D875" s="21" t="s">
        <v>1417</v>
      </c>
      <c r="E875" s="21" t="s">
        <v>2293</v>
      </c>
      <c r="F875" s="10">
        <v>2</v>
      </c>
      <c r="G875" s="21" t="s">
        <v>1475</v>
      </c>
      <c r="H875" s="21" t="s">
        <v>1476</v>
      </c>
      <c r="I875" s="21" t="s">
        <v>24</v>
      </c>
      <c r="J875" s="21" t="s">
        <v>25</v>
      </c>
      <c r="K875" s="21" t="s">
        <v>46</v>
      </c>
      <c r="L875" s="10">
        <v>38</v>
      </c>
      <c r="M875" s="10">
        <v>15</v>
      </c>
      <c r="N875" s="21" t="s">
        <v>1477</v>
      </c>
      <c r="O875" s="21" t="s">
        <v>362</v>
      </c>
      <c r="P875" s="21" t="s">
        <v>29</v>
      </c>
      <c r="Q875" s="21" t="s">
        <v>1364</v>
      </c>
      <c r="R875" s="21" t="s">
        <v>1478</v>
      </c>
      <c r="S875" s="10">
        <v>1</v>
      </c>
      <c r="T875" s="10">
        <v>32</v>
      </c>
      <c r="U875" s="10">
        <v>24</v>
      </c>
      <c r="V875" s="10">
        <v>8</v>
      </c>
      <c r="W875" s="21" t="s">
        <v>32</v>
      </c>
      <c r="X875" s="10">
        <v>1</v>
      </c>
      <c r="Y875" s="28">
        <f>IF(M875&lt;25,1,1+(M875-25)/M875)</f>
        <v>1</v>
      </c>
      <c r="Z875" s="10">
        <v>1</v>
      </c>
      <c r="AA875" s="28">
        <f>U875*Y875*Z875</f>
        <v>24</v>
      </c>
      <c r="AB875" s="28">
        <f>X875*V875*Y875</f>
        <v>8</v>
      </c>
      <c r="AC875" s="28">
        <f>AA875+AB875</f>
        <v>32</v>
      </c>
      <c r="AD875" s="10"/>
      <c r="AE875" s="42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1"/>
    </row>
    <row r="876" spans="1:52" s="35" customFormat="1" outlineLevel="2">
      <c r="A876" s="10"/>
      <c r="B876" s="10"/>
      <c r="C876" s="25"/>
      <c r="D876" s="10"/>
      <c r="E876" s="27" t="s">
        <v>2329</v>
      </c>
      <c r="F876" s="10"/>
      <c r="G876" s="21" t="s">
        <v>1475</v>
      </c>
      <c r="H876" s="29" t="s">
        <v>1476</v>
      </c>
      <c r="I876" s="10"/>
      <c r="J876" s="10"/>
      <c r="K876" s="10"/>
      <c r="L876" s="10"/>
      <c r="M876" s="29">
        <v>3</v>
      </c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28"/>
      <c r="Z876" s="10"/>
      <c r="AA876" s="28"/>
      <c r="AB876" s="28"/>
      <c r="AC876" s="28">
        <f>M876*14</f>
        <v>42</v>
      </c>
      <c r="AD876" s="10"/>
      <c r="AE876" s="42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1"/>
    </row>
    <row r="877" spans="1:52" s="35" customFormat="1" outlineLevel="2">
      <c r="A877" s="10">
        <v>2014</v>
      </c>
      <c r="B877" s="21" t="s">
        <v>1351</v>
      </c>
      <c r="C877" s="26" t="s">
        <v>1352</v>
      </c>
      <c r="D877" s="21" t="s">
        <v>1383</v>
      </c>
      <c r="E877" s="19" t="s">
        <v>2541</v>
      </c>
      <c r="F877" s="10" t="s">
        <v>2542</v>
      </c>
      <c r="G877" s="21" t="s">
        <v>1475</v>
      </c>
      <c r="H877" s="51" t="s">
        <v>1476</v>
      </c>
      <c r="I877" s="53"/>
      <c r="J877" s="53"/>
      <c r="K877" s="53"/>
      <c r="L877" s="53"/>
      <c r="M877" s="52">
        <v>2</v>
      </c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5"/>
      <c r="Y877" s="56"/>
      <c r="Z877" s="55"/>
      <c r="AA877" s="56"/>
      <c r="AB877" s="56"/>
      <c r="AC877" s="56">
        <v>7.8</v>
      </c>
      <c r="AD877" s="55"/>
      <c r="AE877" s="42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1"/>
    </row>
    <row r="878" spans="1:52" s="35" customFormat="1" outlineLevel="1">
      <c r="A878" s="10"/>
      <c r="B878" s="21"/>
      <c r="C878" s="26"/>
      <c r="D878" s="21"/>
      <c r="E878" s="19"/>
      <c r="F878" s="10"/>
      <c r="G878" s="47" t="s">
        <v>2913</v>
      </c>
      <c r="H878" s="51"/>
      <c r="I878" s="53"/>
      <c r="J878" s="53"/>
      <c r="K878" s="53"/>
      <c r="L878" s="53"/>
      <c r="M878" s="52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5"/>
      <c r="Y878" s="56"/>
      <c r="Z878" s="55"/>
      <c r="AA878" s="56"/>
      <c r="AB878" s="56"/>
      <c r="AC878" s="56">
        <f>SUBTOTAL(9,AC875:AC877)</f>
        <v>81.8</v>
      </c>
      <c r="AD878" s="55"/>
      <c r="AE878" s="42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1"/>
    </row>
    <row r="879" spans="1:52" s="35" customFormat="1" outlineLevel="2">
      <c r="A879" s="10">
        <v>2015</v>
      </c>
      <c r="B879" s="21" t="s">
        <v>40</v>
      </c>
      <c r="C879" s="26" t="s">
        <v>41</v>
      </c>
      <c r="D879" s="21" t="s">
        <v>1383</v>
      </c>
      <c r="E879" s="21" t="s">
        <v>2286</v>
      </c>
      <c r="F879" s="10">
        <v>3</v>
      </c>
      <c r="G879" s="21" t="s">
        <v>44</v>
      </c>
      <c r="H879" s="21" t="s">
        <v>45</v>
      </c>
      <c r="I879" s="21" t="s">
        <v>24</v>
      </c>
      <c r="J879" s="21" t="s">
        <v>25</v>
      </c>
      <c r="K879" s="21" t="s">
        <v>46</v>
      </c>
      <c r="L879" s="10">
        <v>31</v>
      </c>
      <c r="M879" s="10">
        <v>19</v>
      </c>
      <c r="N879" s="21" t="s">
        <v>47</v>
      </c>
      <c r="O879" s="21" t="s">
        <v>48</v>
      </c>
      <c r="P879" s="21" t="s">
        <v>29</v>
      </c>
      <c r="Q879" s="21" t="s">
        <v>49</v>
      </c>
      <c r="R879" s="21" t="s">
        <v>50</v>
      </c>
      <c r="S879" s="10">
        <v>1</v>
      </c>
      <c r="T879" s="10">
        <v>48</v>
      </c>
      <c r="U879" s="10">
        <v>48</v>
      </c>
      <c r="V879" s="21" t="s">
        <v>32</v>
      </c>
      <c r="W879" s="21" t="s">
        <v>32</v>
      </c>
      <c r="X879" s="10"/>
      <c r="Y879" s="28">
        <f>IF(M879&lt;25,1,1+(M879-25)/M879)</f>
        <v>1</v>
      </c>
      <c r="Z879" s="10">
        <v>1</v>
      </c>
      <c r="AA879" s="28">
        <f>U879*Y879*Z879</f>
        <v>48</v>
      </c>
      <c r="AB879" s="28"/>
      <c r="AC879" s="28">
        <f>AA879+AB879</f>
        <v>48</v>
      </c>
      <c r="AD879" s="10"/>
      <c r="AE879" s="42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1"/>
    </row>
    <row r="880" spans="1:52" s="35" customFormat="1" outlineLevel="2">
      <c r="A880" s="10">
        <v>2014</v>
      </c>
      <c r="B880" s="21" t="s">
        <v>1495</v>
      </c>
      <c r="C880" s="26" t="s">
        <v>1496</v>
      </c>
      <c r="D880" s="21" t="s">
        <v>1417</v>
      </c>
      <c r="E880" s="19" t="s">
        <v>2276</v>
      </c>
      <c r="F880" s="10">
        <v>2</v>
      </c>
      <c r="G880" s="21" t="s">
        <v>44</v>
      </c>
      <c r="H880" s="21" t="s">
        <v>2518</v>
      </c>
      <c r="I880" s="21" t="s">
        <v>813</v>
      </c>
      <c r="J880" s="21" t="s">
        <v>121</v>
      </c>
      <c r="K880" s="21" t="s">
        <v>1696</v>
      </c>
      <c r="L880" s="10">
        <v>74</v>
      </c>
      <c r="M880" s="10">
        <v>62</v>
      </c>
      <c r="N880" s="21" t="s">
        <v>1387</v>
      </c>
      <c r="O880" s="21" t="s">
        <v>1058</v>
      </c>
      <c r="P880" s="21" t="s">
        <v>29</v>
      </c>
      <c r="Q880" s="21" t="s">
        <v>1358</v>
      </c>
      <c r="R880" s="21" t="s">
        <v>2090</v>
      </c>
      <c r="S880" s="10">
        <v>1</v>
      </c>
      <c r="T880" s="10">
        <v>32</v>
      </c>
      <c r="U880" s="10">
        <v>32</v>
      </c>
      <c r="V880" s="21" t="s">
        <v>32</v>
      </c>
      <c r="W880" s="21" t="s">
        <v>32</v>
      </c>
      <c r="X880" s="10"/>
      <c r="Y880" s="28">
        <f>IF(M880&lt;25,1,1+(M880-25)/M880)</f>
        <v>1.596774193548387</v>
      </c>
      <c r="Z880" s="10">
        <v>1</v>
      </c>
      <c r="AA880" s="28">
        <f>U880*Y880*Z880</f>
        <v>51.096774193548384</v>
      </c>
      <c r="AB880" s="28"/>
      <c r="AC880" s="28">
        <f>(AA880+AB880)/2</f>
        <v>25.548387096774192</v>
      </c>
      <c r="AD880" s="10"/>
      <c r="AE880" s="42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1"/>
    </row>
    <row r="881" spans="1:85" s="35" customFormat="1" outlineLevel="2">
      <c r="A881" s="10">
        <v>2016</v>
      </c>
      <c r="B881" s="21" t="s">
        <v>408</v>
      </c>
      <c r="C881" s="26" t="s">
        <v>409</v>
      </c>
      <c r="D881" s="21" t="s">
        <v>1417</v>
      </c>
      <c r="E881" s="21" t="s">
        <v>2301</v>
      </c>
      <c r="F881" s="10">
        <v>3</v>
      </c>
      <c r="G881" s="21" t="s">
        <v>44</v>
      </c>
      <c r="H881" s="21" t="s">
        <v>45</v>
      </c>
      <c r="I881" s="21" t="s">
        <v>24</v>
      </c>
      <c r="J881" s="21" t="s">
        <v>25</v>
      </c>
      <c r="K881" s="21" t="s">
        <v>46</v>
      </c>
      <c r="L881" s="10">
        <v>88</v>
      </c>
      <c r="M881" s="10">
        <v>87</v>
      </c>
      <c r="N881" s="21" t="s">
        <v>1992</v>
      </c>
      <c r="O881" s="21" t="s">
        <v>2181</v>
      </c>
      <c r="P881" s="21" t="s">
        <v>29</v>
      </c>
      <c r="Q881" s="21" t="s">
        <v>30</v>
      </c>
      <c r="R881" s="21" t="s">
        <v>2182</v>
      </c>
      <c r="S881" s="10">
        <v>1</v>
      </c>
      <c r="T881" s="10">
        <v>48</v>
      </c>
      <c r="U881" s="10">
        <v>32</v>
      </c>
      <c r="V881" s="10"/>
      <c r="W881" s="10">
        <v>16</v>
      </c>
      <c r="X881" s="27">
        <v>1</v>
      </c>
      <c r="Y881" s="28">
        <f>IF(M881&lt;25,1,1+(M881-25)/M881)</f>
        <v>1.7126436781609196</v>
      </c>
      <c r="Z881" s="10">
        <v>1</v>
      </c>
      <c r="AA881" s="28">
        <f>U881*Y881*Z881</f>
        <v>54.804597701149426</v>
      </c>
      <c r="AB881" s="28">
        <f>X881*W881*Y881</f>
        <v>27.402298850574713</v>
      </c>
      <c r="AC881" s="28">
        <f>AA881+AB881</f>
        <v>82.206896551724142</v>
      </c>
      <c r="AD881" s="10"/>
      <c r="AE881" s="42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1"/>
    </row>
    <row r="882" spans="1:85" s="35" customFormat="1" outlineLevel="2">
      <c r="A882" s="21"/>
      <c r="B882" s="21"/>
      <c r="C882" s="21" t="s">
        <v>2609</v>
      </c>
      <c r="D882" s="21" t="s">
        <v>2594</v>
      </c>
      <c r="E882" s="21" t="s">
        <v>2595</v>
      </c>
      <c r="F882" s="21"/>
      <c r="G882" s="21" t="s">
        <v>44</v>
      </c>
      <c r="H882" s="21" t="s">
        <v>2610</v>
      </c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 t="s">
        <v>30</v>
      </c>
      <c r="AC882" s="21" t="s">
        <v>2602</v>
      </c>
      <c r="AD882" s="21" t="s">
        <v>2597</v>
      </c>
      <c r="AE882" s="42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1"/>
    </row>
    <row r="883" spans="1:85" s="35" customFormat="1" outlineLevel="2">
      <c r="A883" s="10"/>
      <c r="B883" s="10"/>
      <c r="C883" s="25"/>
      <c r="D883" s="10"/>
      <c r="E883" s="27" t="s">
        <v>2329</v>
      </c>
      <c r="F883" s="10"/>
      <c r="G883" s="21" t="s">
        <v>44</v>
      </c>
      <c r="H883" s="29" t="s">
        <v>45</v>
      </c>
      <c r="I883" s="10"/>
      <c r="J883" s="10"/>
      <c r="K883" s="10"/>
      <c r="L883" s="10"/>
      <c r="M883" s="29">
        <v>3</v>
      </c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28"/>
      <c r="Z883" s="10"/>
      <c r="AA883" s="28"/>
      <c r="AB883" s="28"/>
      <c r="AC883" s="28">
        <f>M883*14</f>
        <v>42</v>
      </c>
      <c r="AD883" s="10"/>
      <c r="AE883" s="42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1"/>
    </row>
    <row r="884" spans="1:85" s="35" customFormat="1" ht="27" outlineLevel="2">
      <c r="A884" s="21"/>
      <c r="B884" s="21"/>
      <c r="C884" s="26" t="s">
        <v>2358</v>
      </c>
      <c r="D884" s="21"/>
      <c r="E884" s="21" t="s">
        <v>2394</v>
      </c>
      <c r="F884" s="21"/>
      <c r="G884" s="21" t="s">
        <v>44</v>
      </c>
      <c r="H884" s="21" t="s">
        <v>2389</v>
      </c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8">
        <v>15</v>
      </c>
      <c r="AD884" s="10"/>
      <c r="AE884" s="42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1"/>
    </row>
    <row r="885" spans="1:85" s="35" customFormat="1" outlineLevel="1">
      <c r="A885" s="21"/>
      <c r="B885" s="21"/>
      <c r="C885" s="26"/>
      <c r="D885" s="21"/>
      <c r="E885" s="21"/>
      <c r="F885" s="21"/>
      <c r="G885" s="47" t="s">
        <v>2914</v>
      </c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8">
        <f>SUBTOTAL(9,AC879:AC884)</f>
        <v>212.75528364849833</v>
      </c>
      <c r="AD885" s="10"/>
      <c r="AE885" s="42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1"/>
    </row>
    <row r="886" spans="1:85" s="35" customFormat="1" outlineLevel="2">
      <c r="A886" s="10">
        <v>2016</v>
      </c>
      <c r="B886" s="21" t="s">
        <v>592</v>
      </c>
      <c r="C886" s="26" t="s">
        <v>593</v>
      </c>
      <c r="D886" s="21" t="s">
        <v>1383</v>
      </c>
      <c r="E886" s="21" t="s">
        <v>2286</v>
      </c>
      <c r="F886" s="10">
        <v>4</v>
      </c>
      <c r="G886" s="21" t="s">
        <v>633</v>
      </c>
      <c r="H886" s="21" t="s">
        <v>634</v>
      </c>
      <c r="I886" s="21" t="s">
        <v>24</v>
      </c>
      <c r="J886" s="21" t="s">
        <v>25</v>
      </c>
      <c r="K886" s="21" t="s">
        <v>412</v>
      </c>
      <c r="L886" s="10">
        <v>142</v>
      </c>
      <c r="M886" s="10">
        <v>84</v>
      </c>
      <c r="N886" s="21" t="s">
        <v>150</v>
      </c>
      <c r="O886" s="21" t="s">
        <v>629</v>
      </c>
      <c r="P886" s="21" t="s">
        <v>29</v>
      </c>
      <c r="Q886" s="21" t="s">
        <v>636</v>
      </c>
      <c r="R886" s="21" t="s">
        <v>637</v>
      </c>
      <c r="S886" s="10">
        <v>1</v>
      </c>
      <c r="T886" s="10">
        <v>64</v>
      </c>
      <c r="U886" s="10">
        <v>64</v>
      </c>
      <c r="V886" s="21" t="s">
        <v>32</v>
      </c>
      <c r="W886" s="21" t="s">
        <v>32</v>
      </c>
      <c r="X886" s="10"/>
      <c r="Y886" s="28">
        <f>IF(M886&lt;25,1,1+(M886-25)/M886)</f>
        <v>1.7023809523809523</v>
      </c>
      <c r="Z886" s="10">
        <v>1</v>
      </c>
      <c r="AA886" s="28">
        <f>U886*Y886*Z886</f>
        <v>108.95238095238095</v>
      </c>
      <c r="AB886" s="28"/>
      <c r="AC886" s="28">
        <f>AA886+AB886</f>
        <v>108.95238095238095</v>
      </c>
      <c r="AD886" s="10"/>
      <c r="AE886" s="42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1"/>
    </row>
    <row r="887" spans="1:85" s="35" customFormat="1" ht="26.25" customHeight="1" outlineLevel="2">
      <c r="A887" s="10">
        <v>2016</v>
      </c>
      <c r="B887" s="21" t="s">
        <v>592</v>
      </c>
      <c r="C887" s="26" t="s">
        <v>593</v>
      </c>
      <c r="D887" s="21" t="s">
        <v>1383</v>
      </c>
      <c r="E887" s="21" t="s">
        <v>2286</v>
      </c>
      <c r="F887" s="10">
        <v>4</v>
      </c>
      <c r="G887" s="21" t="s">
        <v>633</v>
      </c>
      <c r="H887" s="21" t="s">
        <v>634</v>
      </c>
      <c r="I887" s="21" t="s">
        <v>24</v>
      </c>
      <c r="J887" s="21" t="s">
        <v>25</v>
      </c>
      <c r="K887" s="21" t="s">
        <v>412</v>
      </c>
      <c r="L887" s="10">
        <v>125</v>
      </c>
      <c r="M887" s="10">
        <v>93</v>
      </c>
      <c r="N887" s="21" t="s">
        <v>600</v>
      </c>
      <c r="O887" s="21" t="s">
        <v>629</v>
      </c>
      <c r="P887" s="21" t="s">
        <v>29</v>
      </c>
      <c r="Q887" s="21" t="s">
        <v>631</v>
      </c>
      <c r="R887" s="21" t="s">
        <v>635</v>
      </c>
      <c r="S887" s="10">
        <v>1</v>
      </c>
      <c r="T887" s="10">
        <v>64</v>
      </c>
      <c r="U887" s="10">
        <v>64</v>
      </c>
      <c r="V887" s="21" t="s">
        <v>32</v>
      </c>
      <c r="W887" s="21" t="s">
        <v>32</v>
      </c>
      <c r="X887" s="10"/>
      <c r="Y887" s="28">
        <f>IF(M887&lt;25,1,1+(M887-25)/M887)</f>
        <v>1.7311827956989247</v>
      </c>
      <c r="Z887" s="10">
        <v>1</v>
      </c>
      <c r="AA887" s="28">
        <f>U887*Y887*Z887</f>
        <v>110.79569892473118</v>
      </c>
      <c r="AB887" s="28"/>
      <c r="AC887" s="28">
        <f>AA887+AB887</f>
        <v>110.79569892473118</v>
      </c>
      <c r="AD887" s="10"/>
      <c r="AE887" s="42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1"/>
    </row>
    <row r="888" spans="1:85" s="35" customFormat="1" outlineLevel="2">
      <c r="A888" s="10">
        <v>2015</v>
      </c>
      <c r="B888" s="21" t="s">
        <v>1072</v>
      </c>
      <c r="C888" s="26" t="s">
        <v>1073</v>
      </c>
      <c r="D888" s="21" t="s">
        <v>1417</v>
      </c>
      <c r="E888" s="21" t="s">
        <v>2286</v>
      </c>
      <c r="F888" s="10">
        <v>3</v>
      </c>
      <c r="G888" s="21" t="s">
        <v>633</v>
      </c>
      <c r="H888" s="21" t="s">
        <v>634</v>
      </c>
      <c r="I888" s="21" t="s">
        <v>24</v>
      </c>
      <c r="J888" s="21" t="s">
        <v>25</v>
      </c>
      <c r="K888" s="21" t="s">
        <v>412</v>
      </c>
      <c r="L888" s="10">
        <v>40</v>
      </c>
      <c r="M888" s="10">
        <v>71</v>
      </c>
      <c r="N888" s="21" t="s">
        <v>1992</v>
      </c>
      <c r="O888" s="21" t="s">
        <v>1857</v>
      </c>
      <c r="P888" s="21" t="s">
        <v>29</v>
      </c>
      <c r="Q888" s="21" t="s">
        <v>1858</v>
      </c>
      <c r="R888" s="21" t="s">
        <v>2133</v>
      </c>
      <c r="S888" s="10">
        <v>1</v>
      </c>
      <c r="T888" s="10">
        <v>48</v>
      </c>
      <c r="U888" s="10">
        <v>48</v>
      </c>
      <c r="V888" s="21" t="s">
        <v>32</v>
      </c>
      <c r="W888" s="21" t="s">
        <v>32</v>
      </c>
      <c r="X888" s="10"/>
      <c r="Y888" s="28">
        <f>IF(M888&lt;25,1,1+(M888-25)/M888)</f>
        <v>1.647887323943662</v>
      </c>
      <c r="Z888" s="10">
        <v>1</v>
      </c>
      <c r="AA888" s="28">
        <f>U888*Y888*Z888</f>
        <v>79.098591549295776</v>
      </c>
      <c r="AB888" s="28"/>
      <c r="AC888" s="28">
        <f>AA888+AB888</f>
        <v>79.098591549295776</v>
      </c>
      <c r="AD888" s="10"/>
      <c r="AE888" s="42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1"/>
    </row>
    <row r="889" spans="1:85" s="46" customFormat="1" outlineLevel="2">
      <c r="A889" s="10">
        <v>2015</v>
      </c>
      <c r="B889" s="21" t="s">
        <v>1072</v>
      </c>
      <c r="C889" s="26" t="s">
        <v>1073</v>
      </c>
      <c r="D889" s="21" t="s">
        <v>1417</v>
      </c>
      <c r="E889" s="21" t="s">
        <v>2286</v>
      </c>
      <c r="F889" s="10">
        <v>3</v>
      </c>
      <c r="G889" s="21" t="s">
        <v>633</v>
      </c>
      <c r="H889" s="21" t="s">
        <v>634</v>
      </c>
      <c r="I889" s="21" t="s">
        <v>24</v>
      </c>
      <c r="J889" s="21" t="s">
        <v>25</v>
      </c>
      <c r="K889" s="21" t="s">
        <v>412</v>
      </c>
      <c r="L889" s="10">
        <v>40</v>
      </c>
      <c r="M889" s="10">
        <v>40</v>
      </c>
      <c r="N889" s="21" t="s">
        <v>1453</v>
      </c>
      <c r="O889" s="21" t="s">
        <v>1857</v>
      </c>
      <c r="P889" s="21" t="s">
        <v>29</v>
      </c>
      <c r="Q889" s="21" t="s">
        <v>1858</v>
      </c>
      <c r="R889" s="21" t="s">
        <v>1859</v>
      </c>
      <c r="S889" s="10">
        <v>1</v>
      </c>
      <c r="T889" s="10">
        <v>48</v>
      </c>
      <c r="U889" s="10">
        <v>48</v>
      </c>
      <c r="V889" s="21" t="s">
        <v>32</v>
      </c>
      <c r="W889" s="21" t="s">
        <v>32</v>
      </c>
      <c r="X889" s="10"/>
      <c r="Y889" s="28">
        <f>IF(M889&lt;25,1,1+(M889-25)/M889)</f>
        <v>1.375</v>
      </c>
      <c r="Z889" s="10">
        <v>1</v>
      </c>
      <c r="AA889" s="28">
        <f>U889*Y889*Z889</f>
        <v>66</v>
      </c>
      <c r="AB889" s="28"/>
      <c r="AC889" s="28">
        <f>AA889+AB889</f>
        <v>66</v>
      </c>
      <c r="AD889" s="10"/>
      <c r="AE889" s="50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5"/>
      <c r="BS889" s="45"/>
      <c r="BT889" s="45"/>
      <c r="BU889" s="45"/>
      <c r="BV889" s="45"/>
      <c r="BW889" s="45"/>
      <c r="BX889" s="45"/>
      <c r="BY889" s="45"/>
      <c r="BZ889" s="45"/>
      <c r="CA889" s="45"/>
      <c r="CB889" s="45"/>
      <c r="CC889" s="45"/>
      <c r="CD889" s="45"/>
      <c r="CE889" s="45"/>
      <c r="CF889" s="45"/>
      <c r="CG889" s="45"/>
    </row>
    <row r="890" spans="1:85" s="46" customFormat="1" outlineLevel="2">
      <c r="A890" s="10"/>
      <c r="B890" s="10"/>
      <c r="C890" s="25"/>
      <c r="D890" s="10"/>
      <c r="E890" s="27" t="s">
        <v>2329</v>
      </c>
      <c r="F890" s="10"/>
      <c r="G890" s="21" t="s">
        <v>633</v>
      </c>
      <c r="H890" s="29" t="s">
        <v>634</v>
      </c>
      <c r="I890" s="10"/>
      <c r="J890" s="10"/>
      <c r="K890" s="10"/>
      <c r="L890" s="10"/>
      <c r="M890" s="29">
        <v>6</v>
      </c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28"/>
      <c r="Z890" s="10"/>
      <c r="AA890" s="28"/>
      <c r="AB890" s="28"/>
      <c r="AC890" s="28">
        <f>M890*14</f>
        <v>84</v>
      </c>
      <c r="AD890" s="10"/>
      <c r="AE890" s="50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5"/>
      <c r="BS890" s="45"/>
      <c r="BT890" s="45"/>
      <c r="BU890" s="45"/>
      <c r="BV890" s="45"/>
      <c r="BW890" s="45"/>
      <c r="BX890" s="45"/>
      <c r="BY890" s="45"/>
      <c r="BZ890" s="45"/>
      <c r="CA890" s="45"/>
      <c r="CB890" s="45"/>
      <c r="CC890" s="45"/>
      <c r="CD890" s="45"/>
      <c r="CE890" s="45"/>
      <c r="CF890" s="45"/>
      <c r="CG890" s="45"/>
    </row>
    <row r="891" spans="1:85" s="46" customFormat="1" outlineLevel="1">
      <c r="A891" s="10"/>
      <c r="B891" s="10"/>
      <c r="C891" s="25"/>
      <c r="D891" s="10"/>
      <c r="E891" s="27"/>
      <c r="F891" s="10"/>
      <c r="G891" s="47" t="s">
        <v>2915</v>
      </c>
      <c r="H891" s="29"/>
      <c r="I891" s="10"/>
      <c r="J891" s="10"/>
      <c r="K891" s="10"/>
      <c r="L891" s="10"/>
      <c r="M891" s="29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28"/>
      <c r="Z891" s="10"/>
      <c r="AA891" s="28"/>
      <c r="AB891" s="28"/>
      <c r="AC891" s="28">
        <f>SUBTOTAL(9,AC886:AC890)</f>
        <v>448.84667142640791</v>
      </c>
      <c r="AD891" s="10"/>
      <c r="AE891" s="50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5"/>
      <c r="BS891" s="45"/>
      <c r="BT891" s="45"/>
      <c r="BU891" s="45"/>
      <c r="BV891" s="45"/>
      <c r="BW891" s="45"/>
      <c r="BX891" s="45"/>
      <c r="BY891" s="45"/>
      <c r="BZ891" s="45"/>
      <c r="CA891" s="45"/>
      <c r="CB891" s="45"/>
      <c r="CC891" s="45"/>
      <c r="CD891" s="45"/>
      <c r="CE891" s="45"/>
      <c r="CF891" s="45"/>
      <c r="CG891" s="45"/>
    </row>
    <row r="892" spans="1:85" s="46" customFormat="1" outlineLevel="2">
      <c r="A892" s="10">
        <v>2015</v>
      </c>
      <c r="B892" s="21" t="s">
        <v>2245</v>
      </c>
      <c r="C892" s="26" t="s">
        <v>2246</v>
      </c>
      <c r="D892" s="21" t="s">
        <v>1417</v>
      </c>
      <c r="E892" s="21" t="s">
        <v>2286</v>
      </c>
      <c r="F892" s="10">
        <v>4</v>
      </c>
      <c r="G892" s="21" t="s">
        <v>1723</v>
      </c>
      <c r="H892" s="21" t="s">
        <v>1724</v>
      </c>
      <c r="I892" s="21" t="s">
        <v>42</v>
      </c>
      <c r="J892" s="21" t="s">
        <v>25</v>
      </c>
      <c r="K892" s="21" t="s">
        <v>81</v>
      </c>
      <c r="L892" s="10">
        <v>72</v>
      </c>
      <c r="M892" s="10">
        <v>99</v>
      </c>
      <c r="N892" s="21" t="s">
        <v>1969</v>
      </c>
      <c r="O892" s="21" t="s">
        <v>1726</v>
      </c>
      <c r="P892" s="21" t="s">
        <v>29</v>
      </c>
      <c r="Q892" s="21" t="s">
        <v>2247</v>
      </c>
      <c r="R892" s="21" t="s">
        <v>2248</v>
      </c>
      <c r="S892" s="10">
        <v>1</v>
      </c>
      <c r="T892" s="10">
        <v>64</v>
      </c>
      <c r="U892" s="10">
        <v>64</v>
      </c>
      <c r="V892" s="21" t="s">
        <v>32</v>
      </c>
      <c r="W892" s="21" t="s">
        <v>32</v>
      </c>
      <c r="X892" s="10"/>
      <c r="Y892" s="28">
        <f>IF(M892&lt;25,1,1+(M892-25)/M892)</f>
        <v>1.7474747474747474</v>
      </c>
      <c r="Z892" s="10">
        <v>1</v>
      </c>
      <c r="AA892" s="28">
        <f>U892*Y892*Z892</f>
        <v>111.83838383838383</v>
      </c>
      <c r="AB892" s="28"/>
      <c r="AC892" s="28">
        <f>AA892+AB892</f>
        <v>111.83838383838383</v>
      </c>
      <c r="AD892" s="10"/>
      <c r="AE892" s="50"/>
      <c r="AF892" s="45"/>
      <c r="AG892" s="45"/>
      <c r="AH892" s="45"/>
      <c r="AI892" s="45"/>
      <c r="AJ892" s="45"/>
      <c r="AK892" s="45"/>
      <c r="AL892" s="45"/>
      <c r="AM892" s="45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5"/>
      <c r="BS892" s="45"/>
      <c r="BT892" s="45"/>
      <c r="BU892" s="45"/>
      <c r="BV892" s="45"/>
      <c r="BW892" s="45"/>
      <c r="BX892" s="45"/>
      <c r="BY892" s="45"/>
      <c r="BZ892" s="45"/>
      <c r="CA892" s="45"/>
      <c r="CB892" s="45"/>
      <c r="CC892" s="45"/>
      <c r="CD892" s="45"/>
      <c r="CE892" s="45"/>
      <c r="CF892" s="45"/>
      <c r="CG892" s="45"/>
    </row>
    <row r="893" spans="1:85" s="46" customFormat="1" outlineLevel="2">
      <c r="A893" s="10">
        <v>2015</v>
      </c>
      <c r="B893" s="21" t="s">
        <v>1721</v>
      </c>
      <c r="C893" s="26" t="s">
        <v>1722</v>
      </c>
      <c r="D893" s="21" t="s">
        <v>1417</v>
      </c>
      <c r="E893" s="21" t="s">
        <v>2287</v>
      </c>
      <c r="F893" s="10">
        <v>4</v>
      </c>
      <c r="G893" s="21" t="s">
        <v>1723</v>
      </c>
      <c r="H893" s="21" t="s">
        <v>1724</v>
      </c>
      <c r="I893" s="21" t="s">
        <v>42</v>
      </c>
      <c r="J893" s="21" t="s">
        <v>25</v>
      </c>
      <c r="K893" s="21" t="s">
        <v>81</v>
      </c>
      <c r="L893" s="10">
        <v>31</v>
      </c>
      <c r="M893" s="10">
        <v>32</v>
      </c>
      <c r="N893" s="21" t="s">
        <v>1725</v>
      </c>
      <c r="O893" s="21" t="s">
        <v>1726</v>
      </c>
      <c r="P893" s="21" t="s">
        <v>29</v>
      </c>
      <c r="Q893" s="21" t="s">
        <v>1692</v>
      </c>
      <c r="R893" s="21" t="s">
        <v>1727</v>
      </c>
      <c r="S893" s="10">
        <v>1</v>
      </c>
      <c r="T893" s="10">
        <v>64</v>
      </c>
      <c r="U893" s="10">
        <v>64</v>
      </c>
      <c r="V893" s="21" t="s">
        <v>32</v>
      </c>
      <c r="W893" s="21" t="s">
        <v>32</v>
      </c>
      <c r="X893" s="10"/>
      <c r="Y893" s="28">
        <f>IF(M893&lt;25,1,1+(M893-25)/M893)</f>
        <v>1.21875</v>
      </c>
      <c r="Z893" s="10">
        <v>2</v>
      </c>
      <c r="AA893" s="28">
        <f>U893*Y893*Z893</f>
        <v>156</v>
      </c>
      <c r="AB893" s="28"/>
      <c r="AC893" s="28">
        <f>AA893+AB893</f>
        <v>156</v>
      </c>
      <c r="AD893" s="10"/>
      <c r="AE893" s="50"/>
      <c r="AF893" s="45"/>
      <c r="AG893" s="45"/>
      <c r="AH893" s="45"/>
      <c r="AI893" s="45"/>
      <c r="AJ893" s="45"/>
      <c r="AK893" s="45"/>
      <c r="AL893" s="45"/>
      <c r="AM893" s="45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5"/>
      <c r="BS893" s="45"/>
      <c r="BT893" s="45"/>
      <c r="BU893" s="45"/>
      <c r="BV893" s="45"/>
      <c r="BW893" s="45"/>
      <c r="BX893" s="45"/>
      <c r="BY893" s="45"/>
      <c r="BZ893" s="45"/>
      <c r="CA893" s="45"/>
      <c r="CB893" s="45"/>
      <c r="CC893" s="45"/>
      <c r="CD893" s="45"/>
      <c r="CE893" s="45"/>
      <c r="CF893" s="45"/>
      <c r="CG893" s="45"/>
    </row>
    <row r="894" spans="1:85" s="46" customFormat="1" outlineLevel="1">
      <c r="A894" s="10"/>
      <c r="B894" s="21"/>
      <c r="C894" s="26"/>
      <c r="D894" s="21"/>
      <c r="E894" s="21"/>
      <c r="F894" s="10"/>
      <c r="G894" s="47" t="s">
        <v>2916</v>
      </c>
      <c r="H894" s="21"/>
      <c r="I894" s="21"/>
      <c r="J894" s="21"/>
      <c r="K894" s="21"/>
      <c r="L894" s="10"/>
      <c r="M894" s="10"/>
      <c r="N894" s="21"/>
      <c r="O894" s="21"/>
      <c r="P894" s="21"/>
      <c r="Q894" s="21"/>
      <c r="R894" s="21"/>
      <c r="S894" s="10"/>
      <c r="T894" s="10"/>
      <c r="U894" s="10"/>
      <c r="V894" s="21"/>
      <c r="W894" s="21"/>
      <c r="X894" s="10"/>
      <c r="Y894" s="28"/>
      <c r="Z894" s="10"/>
      <c r="AA894" s="28"/>
      <c r="AB894" s="28"/>
      <c r="AC894" s="28">
        <f>SUBTOTAL(9,AC892:AC893)</f>
        <v>267.83838383838383</v>
      </c>
      <c r="AD894" s="10"/>
      <c r="AE894" s="50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5"/>
      <c r="BS894" s="45"/>
      <c r="BT894" s="45"/>
      <c r="BU894" s="45"/>
      <c r="BV894" s="45"/>
      <c r="BW894" s="45"/>
      <c r="BX894" s="45"/>
      <c r="BY894" s="45"/>
      <c r="BZ894" s="45"/>
      <c r="CA894" s="45"/>
      <c r="CB894" s="45"/>
      <c r="CC894" s="45"/>
      <c r="CD894" s="45"/>
      <c r="CE894" s="45"/>
      <c r="CF894" s="45"/>
      <c r="CG894" s="45"/>
    </row>
    <row r="895" spans="1:85" s="46" customFormat="1" outlineLevel="2">
      <c r="A895" s="10">
        <v>2015</v>
      </c>
      <c r="B895" s="21" t="s">
        <v>1081</v>
      </c>
      <c r="C895" s="26" t="s">
        <v>1082</v>
      </c>
      <c r="D895" s="21" t="s">
        <v>1383</v>
      </c>
      <c r="E895" s="21" t="s">
        <v>2286</v>
      </c>
      <c r="F895" s="10">
        <v>3</v>
      </c>
      <c r="G895" s="21" t="s">
        <v>1087</v>
      </c>
      <c r="H895" s="21" t="s">
        <v>1088</v>
      </c>
      <c r="I895" s="21" t="s">
        <v>42</v>
      </c>
      <c r="J895" s="21" t="s">
        <v>25</v>
      </c>
      <c r="K895" s="21" t="s">
        <v>26</v>
      </c>
      <c r="L895" s="10">
        <v>20</v>
      </c>
      <c r="M895" s="10">
        <v>22</v>
      </c>
      <c r="N895" s="21" t="s">
        <v>560</v>
      </c>
      <c r="O895" s="21" t="s">
        <v>76</v>
      </c>
      <c r="P895" s="21" t="s">
        <v>29</v>
      </c>
      <c r="Q895" s="21" t="s">
        <v>83</v>
      </c>
      <c r="R895" s="21" t="s">
        <v>1089</v>
      </c>
      <c r="S895" s="10">
        <v>1</v>
      </c>
      <c r="T895" s="10">
        <v>48</v>
      </c>
      <c r="U895" s="10">
        <v>48</v>
      </c>
      <c r="V895" s="21" t="s">
        <v>32</v>
      </c>
      <c r="W895" s="21" t="s">
        <v>32</v>
      </c>
      <c r="X895" s="10"/>
      <c r="Y895" s="28">
        <f>IF(M895&lt;25,1,1+(M895-25)/M895)</f>
        <v>1</v>
      </c>
      <c r="Z895" s="10">
        <v>1</v>
      </c>
      <c r="AA895" s="28">
        <f>U895*Y895*Z895</f>
        <v>48</v>
      </c>
      <c r="AB895" s="28"/>
      <c r="AC895" s="28">
        <f>AA895+AB895</f>
        <v>48</v>
      </c>
      <c r="AD895" s="10"/>
      <c r="AE895" s="50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5"/>
      <c r="BS895" s="45"/>
      <c r="BT895" s="45"/>
      <c r="BU895" s="45"/>
      <c r="BV895" s="45"/>
      <c r="BW895" s="45"/>
      <c r="BX895" s="45"/>
      <c r="BY895" s="45"/>
      <c r="BZ895" s="45"/>
      <c r="CA895" s="45"/>
      <c r="CB895" s="45"/>
      <c r="CC895" s="45"/>
      <c r="CD895" s="45"/>
      <c r="CE895" s="45"/>
      <c r="CF895" s="45"/>
      <c r="CG895" s="45"/>
    </row>
    <row r="896" spans="1:85" s="46" customFormat="1" outlineLevel="2">
      <c r="A896" s="21"/>
      <c r="B896" s="21"/>
      <c r="C896" s="21" t="s">
        <v>2643</v>
      </c>
      <c r="D896" s="21" t="s">
        <v>2594</v>
      </c>
      <c r="E896" s="21" t="s">
        <v>2595</v>
      </c>
      <c r="F896" s="21"/>
      <c r="G896" s="21" t="s">
        <v>1087</v>
      </c>
      <c r="H896" s="21" t="s">
        <v>2645</v>
      </c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 t="s">
        <v>30</v>
      </c>
      <c r="AC896" s="21" t="s">
        <v>2602</v>
      </c>
      <c r="AD896" s="21" t="s">
        <v>2597</v>
      </c>
      <c r="AE896" s="50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5"/>
      <c r="BS896" s="45"/>
      <c r="BT896" s="45"/>
      <c r="BU896" s="45"/>
      <c r="BV896" s="45"/>
      <c r="BW896" s="45"/>
      <c r="BX896" s="45"/>
      <c r="BY896" s="45"/>
      <c r="BZ896" s="45"/>
      <c r="CA896" s="45"/>
      <c r="CB896" s="45"/>
      <c r="CC896" s="45"/>
      <c r="CD896" s="45"/>
      <c r="CE896" s="45"/>
      <c r="CF896" s="45"/>
      <c r="CG896" s="45"/>
    </row>
    <row r="897" spans="1:85" s="46" customFormat="1" outlineLevel="2">
      <c r="A897" s="10"/>
      <c r="B897" s="10"/>
      <c r="C897" s="25"/>
      <c r="D897" s="10"/>
      <c r="E897" s="27" t="s">
        <v>2329</v>
      </c>
      <c r="F897" s="10"/>
      <c r="G897" s="21" t="s">
        <v>1087</v>
      </c>
      <c r="H897" s="29" t="s">
        <v>1088</v>
      </c>
      <c r="I897" s="10"/>
      <c r="J897" s="10"/>
      <c r="K897" s="10"/>
      <c r="L897" s="10"/>
      <c r="M897" s="29">
        <v>2</v>
      </c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28"/>
      <c r="Z897" s="10"/>
      <c r="AA897" s="28"/>
      <c r="AB897" s="28"/>
      <c r="AC897" s="28">
        <f>M897*14</f>
        <v>28</v>
      </c>
      <c r="AD897" s="10"/>
      <c r="AE897" s="50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5"/>
      <c r="BS897" s="45"/>
      <c r="BT897" s="45"/>
      <c r="BU897" s="45"/>
      <c r="BV897" s="45"/>
      <c r="BW897" s="45"/>
      <c r="BX897" s="45"/>
      <c r="BY897" s="45"/>
      <c r="BZ897" s="45"/>
      <c r="CA897" s="45"/>
      <c r="CB897" s="45"/>
      <c r="CC897" s="45"/>
      <c r="CD897" s="45"/>
      <c r="CE897" s="45"/>
      <c r="CF897" s="45"/>
      <c r="CG897" s="45"/>
    </row>
    <row r="898" spans="1:85" s="46" customFormat="1" outlineLevel="1">
      <c r="A898" s="10"/>
      <c r="B898" s="10"/>
      <c r="C898" s="25"/>
      <c r="D898" s="10"/>
      <c r="E898" s="27"/>
      <c r="F898" s="10"/>
      <c r="G898" s="47" t="s">
        <v>2917</v>
      </c>
      <c r="H898" s="29"/>
      <c r="I898" s="10"/>
      <c r="J898" s="10"/>
      <c r="K898" s="10"/>
      <c r="L898" s="10"/>
      <c r="M898" s="29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28"/>
      <c r="Z898" s="10"/>
      <c r="AA898" s="28"/>
      <c r="AB898" s="28"/>
      <c r="AC898" s="28">
        <f>SUBTOTAL(9,AC895:AC897)</f>
        <v>76</v>
      </c>
      <c r="AD898" s="10"/>
      <c r="AE898" s="50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5"/>
      <c r="BS898" s="45"/>
      <c r="BT898" s="45"/>
      <c r="BU898" s="45"/>
      <c r="BV898" s="45"/>
      <c r="BW898" s="45"/>
      <c r="BX898" s="45"/>
      <c r="BY898" s="45"/>
      <c r="BZ898" s="45"/>
      <c r="CA898" s="45"/>
      <c r="CB898" s="45"/>
      <c r="CC898" s="45"/>
      <c r="CD898" s="45"/>
      <c r="CE898" s="45"/>
      <c r="CF898" s="45"/>
      <c r="CG898" s="45"/>
    </row>
    <row r="899" spans="1:85" s="46" customFormat="1" outlineLevel="2">
      <c r="A899" s="10">
        <v>2014</v>
      </c>
      <c r="B899" s="21" t="s">
        <v>1668</v>
      </c>
      <c r="C899" s="26" t="s">
        <v>1669</v>
      </c>
      <c r="D899" s="21" t="s">
        <v>1417</v>
      </c>
      <c r="E899" s="19" t="s">
        <v>2290</v>
      </c>
      <c r="F899" s="10">
        <v>2</v>
      </c>
      <c r="G899" s="21" t="s">
        <v>286</v>
      </c>
      <c r="H899" s="21" t="s">
        <v>287</v>
      </c>
      <c r="I899" s="21" t="s">
        <v>24</v>
      </c>
      <c r="J899" s="21" t="s">
        <v>25</v>
      </c>
      <c r="K899" s="21" t="s">
        <v>26</v>
      </c>
      <c r="L899" s="10">
        <v>28</v>
      </c>
      <c r="M899" s="10">
        <v>30</v>
      </c>
      <c r="N899" s="21" t="s">
        <v>1562</v>
      </c>
      <c r="O899" s="21" t="s">
        <v>1487</v>
      </c>
      <c r="P899" s="21" t="s">
        <v>29</v>
      </c>
      <c r="Q899" s="21" t="s">
        <v>1355</v>
      </c>
      <c r="R899" s="21" t="s">
        <v>1670</v>
      </c>
      <c r="S899" s="10">
        <v>1</v>
      </c>
      <c r="T899" s="10">
        <v>32</v>
      </c>
      <c r="U899" s="10">
        <v>32</v>
      </c>
      <c r="V899" s="21" t="s">
        <v>32</v>
      </c>
      <c r="W899" s="21" t="s">
        <v>32</v>
      </c>
      <c r="X899" s="10"/>
      <c r="Y899" s="28">
        <f>IF(M899&lt;25,1,1+(M899-25)/M899)</f>
        <v>1.1666666666666667</v>
      </c>
      <c r="Z899" s="10">
        <v>2</v>
      </c>
      <c r="AA899" s="28">
        <f>U899*Y899*Z899</f>
        <v>74.666666666666671</v>
      </c>
      <c r="AB899" s="28"/>
      <c r="AC899" s="28">
        <f>AA899+AB899</f>
        <v>74.666666666666671</v>
      </c>
      <c r="AD899" s="10"/>
      <c r="AE899" s="50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5"/>
      <c r="BS899" s="45"/>
      <c r="BT899" s="45"/>
      <c r="BU899" s="45"/>
      <c r="BV899" s="45"/>
      <c r="BW899" s="45"/>
      <c r="BX899" s="45"/>
      <c r="BY899" s="45"/>
      <c r="BZ899" s="45"/>
      <c r="CA899" s="45"/>
      <c r="CB899" s="45"/>
      <c r="CC899" s="45"/>
      <c r="CD899" s="45"/>
      <c r="CE899" s="45"/>
      <c r="CF899" s="45"/>
      <c r="CG899" s="45"/>
    </row>
    <row r="900" spans="1:85" s="46" customFormat="1" outlineLevel="2">
      <c r="A900" s="10">
        <v>2015</v>
      </c>
      <c r="B900" s="21" t="s">
        <v>284</v>
      </c>
      <c r="C900" s="26" t="s">
        <v>285</v>
      </c>
      <c r="D900" s="21" t="s">
        <v>1383</v>
      </c>
      <c r="E900" s="21" t="s">
        <v>2289</v>
      </c>
      <c r="F900" s="10">
        <v>3</v>
      </c>
      <c r="G900" s="21" t="s">
        <v>286</v>
      </c>
      <c r="H900" s="21" t="s">
        <v>287</v>
      </c>
      <c r="I900" s="21" t="s">
        <v>24</v>
      </c>
      <c r="J900" s="21" t="s">
        <v>25</v>
      </c>
      <c r="K900" s="21" t="s">
        <v>26</v>
      </c>
      <c r="L900" s="10">
        <v>31</v>
      </c>
      <c r="M900" s="10">
        <v>37</v>
      </c>
      <c r="N900" s="21" t="s">
        <v>288</v>
      </c>
      <c r="O900" s="21" t="s">
        <v>289</v>
      </c>
      <c r="P900" s="21" t="s">
        <v>29</v>
      </c>
      <c r="Q900" s="21" t="s">
        <v>49</v>
      </c>
      <c r="R900" s="21" t="s">
        <v>290</v>
      </c>
      <c r="S900" s="10">
        <v>1</v>
      </c>
      <c r="T900" s="10">
        <v>48</v>
      </c>
      <c r="U900" s="10">
        <v>48</v>
      </c>
      <c r="V900" s="21" t="s">
        <v>32</v>
      </c>
      <c r="W900" s="21" t="s">
        <v>32</v>
      </c>
      <c r="X900" s="10"/>
      <c r="Y900" s="28">
        <f>IF(M900&lt;25,1,1+(M900-25)/M900)</f>
        <v>1.3243243243243243</v>
      </c>
      <c r="Z900" s="10">
        <v>1.2</v>
      </c>
      <c r="AA900" s="28">
        <f>U900*Y900*Z900</f>
        <v>76.281081081081069</v>
      </c>
      <c r="AB900" s="28"/>
      <c r="AC900" s="28">
        <f>AA900+AB900</f>
        <v>76.281081081081069</v>
      </c>
      <c r="AD900" s="10"/>
      <c r="AE900" s="50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5"/>
      <c r="BS900" s="45"/>
      <c r="BT900" s="45"/>
      <c r="BU900" s="45"/>
      <c r="BV900" s="45"/>
      <c r="BW900" s="45"/>
      <c r="BX900" s="45"/>
      <c r="BY900" s="45"/>
      <c r="BZ900" s="45"/>
      <c r="CA900" s="45"/>
      <c r="CB900" s="45"/>
      <c r="CC900" s="45"/>
      <c r="CD900" s="45"/>
      <c r="CE900" s="45"/>
      <c r="CF900" s="45"/>
      <c r="CG900" s="45"/>
    </row>
    <row r="901" spans="1:85" s="46" customFormat="1" outlineLevel="2">
      <c r="A901" s="21"/>
      <c r="B901" s="21"/>
      <c r="C901" s="21" t="s">
        <v>2719</v>
      </c>
      <c r="D901" s="21" t="s">
        <v>2594</v>
      </c>
      <c r="E901" s="21" t="s">
        <v>2595</v>
      </c>
      <c r="F901" s="21"/>
      <c r="G901" s="21" t="s">
        <v>286</v>
      </c>
      <c r="H901" s="21" t="s">
        <v>2720</v>
      </c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 t="s">
        <v>30</v>
      </c>
      <c r="AC901" s="21" t="s">
        <v>2602</v>
      </c>
      <c r="AD901" s="21" t="s">
        <v>2597</v>
      </c>
      <c r="AE901" s="50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5"/>
      <c r="BS901" s="45"/>
      <c r="BT901" s="45"/>
      <c r="BU901" s="45"/>
      <c r="BV901" s="45"/>
      <c r="BW901" s="45"/>
      <c r="BX901" s="45"/>
      <c r="BY901" s="45"/>
      <c r="BZ901" s="45"/>
      <c r="CA901" s="45"/>
      <c r="CB901" s="45"/>
      <c r="CC901" s="45"/>
      <c r="CD901" s="45"/>
      <c r="CE901" s="45"/>
      <c r="CF901" s="45"/>
      <c r="CG901" s="45"/>
    </row>
    <row r="902" spans="1:85" s="46" customFormat="1" outlineLevel="2">
      <c r="A902" s="10"/>
      <c r="B902" s="10"/>
      <c r="C902" s="25"/>
      <c r="D902" s="10"/>
      <c r="E902" s="27" t="s">
        <v>2329</v>
      </c>
      <c r="F902" s="10"/>
      <c r="G902" s="21" t="s">
        <v>286</v>
      </c>
      <c r="H902" s="29" t="s">
        <v>287</v>
      </c>
      <c r="I902" s="10"/>
      <c r="J902" s="10"/>
      <c r="K902" s="10"/>
      <c r="L902" s="10"/>
      <c r="M902" s="29">
        <v>3</v>
      </c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28"/>
      <c r="Z902" s="10"/>
      <c r="AA902" s="28"/>
      <c r="AB902" s="28"/>
      <c r="AC902" s="28">
        <f>M902*14</f>
        <v>42</v>
      </c>
      <c r="AD902" s="10"/>
      <c r="AE902" s="50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5"/>
      <c r="BS902" s="45"/>
      <c r="BT902" s="45"/>
      <c r="BU902" s="45"/>
      <c r="BV902" s="45"/>
      <c r="BW902" s="45"/>
      <c r="BX902" s="45"/>
      <c r="BY902" s="45"/>
      <c r="BZ902" s="45"/>
      <c r="CA902" s="45"/>
      <c r="CB902" s="45"/>
      <c r="CC902" s="45"/>
      <c r="CD902" s="45"/>
      <c r="CE902" s="45"/>
      <c r="CF902" s="45"/>
      <c r="CG902" s="45"/>
    </row>
    <row r="903" spans="1:85" s="46" customFormat="1" outlineLevel="1">
      <c r="A903" s="10"/>
      <c r="B903" s="10"/>
      <c r="C903" s="25"/>
      <c r="D903" s="10"/>
      <c r="E903" s="27"/>
      <c r="F903" s="10"/>
      <c r="G903" s="47" t="s">
        <v>2918</v>
      </c>
      <c r="H903" s="29"/>
      <c r="I903" s="10"/>
      <c r="J903" s="10"/>
      <c r="K903" s="10"/>
      <c r="L903" s="10"/>
      <c r="M903" s="29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28"/>
      <c r="Z903" s="10"/>
      <c r="AA903" s="28"/>
      <c r="AB903" s="28"/>
      <c r="AC903" s="28">
        <f>SUBTOTAL(9,AC899:AC902)</f>
        <v>192.94774774774774</v>
      </c>
      <c r="AD903" s="10"/>
      <c r="AE903" s="50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5"/>
      <c r="BS903" s="45"/>
      <c r="BT903" s="45"/>
      <c r="BU903" s="45"/>
      <c r="BV903" s="45"/>
      <c r="BW903" s="45"/>
      <c r="BX903" s="45"/>
      <c r="BY903" s="45"/>
      <c r="BZ903" s="45"/>
      <c r="CA903" s="45"/>
      <c r="CB903" s="45"/>
      <c r="CC903" s="45"/>
      <c r="CD903" s="45"/>
      <c r="CE903" s="45"/>
      <c r="CF903" s="45"/>
      <c r="CG903" s="45"/>
    </row>
    <row r="904" spans="1:85" s="46" customFormat="1" outlineLevel="2">
      <c r="A904" s="10">
        <v>2015</v>
      </c>
      <c r="B904" s="21" t="s">
        <v>71</v>
      </c>
      <c r="C904" s="26" t="s">
        <v>72</v>
      </c>
      <c r="D904" s="21" t="s">
        <v>1383</v>
      </c>
      <c r="E904" s="21" t="s">
        <v>2286</v>
      </c>
      <c r="F904" s="10">
        <v>3</v>
      </c>
      <c r="G904" s="21" t="s">
        <v>91</v>
      </c>
      <c r="H904" s="21" t="s">
        <v>92</v>
      </c>
      <c r="I904" s="21" t="s">
        <v>24</v>
      </c>
      <c r="J904" s="21" t="s">
        <v>25</v>
      </c>
      <c r="K904" s="21" t="s">
        <v>81</v>
      </c>
      <c r="L904" s="10">
        <v>35</v>
      </c>
      <c r="M904" s="10">
        <v>31</v>
      </c>
      <c r="N904" s="21" t="s">
        <v>75</v>
      </c>
      <c r="O904" s="21" t="s">
        <v>93</v>
      </c>
      <c r="P904" s="21" t="s">
        <v>29</v>
      </c>
      <c r="Q904" s="21" t="s">
        <v>77</v>
      </c>
      <c r="R904" s="21" t="s">
        <v>94</v>
      </c>
      <c r="S904" s="10">
        <v>1</v>
      </c>
      <c r="T904" s="10">
        <v>48</v>
      </c>
      <c r="U904" s="10">
        <v>48</v>
      </c>
      <c r="V904" s="21" t="s">
        <v>32</v>
      </c>
      <c r="W904" s="21" t="s">
        <v>32</v>
      </c>
      <c r="X904" s="10"/>
      <c r="Y904" s="28">
        <f>IF(M904&lt;25,1,1+(M904-25)/M904)</f>
        <v>1.1935483870967742</v>
      </c>
      <c r="Z904" s="10">
        <v>1</v>
      </c>
      <c r="AA904" s="28">
        <f>U904*Y904*Z904</f>
        <v>57.290322580645167</v>
      </c>
      <c r="AB904" s="28"/>
      <c r="AC904" s="28">
        <f>AA904+AB904</f>
        <v>57.290322580645167</v>
      </c>
      <c r="AD904" s="10"/>
      <c r="AE904" s="50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5"/>
      <c r="BS904" s="45"/>
      <c r="BT904" s="45"/>
      <c r="BU904" s="45"/>
      <c r="BV904" s="45"/>
      <c r="BW904" s="45"/>
      <c r="BX904" s="45"/>
      <c r="BY904" s="45"/>
      <c r="BZ904" s="45"/>
      <c r="CA904" s="45"/>
      <c r="CB904" s="45"/>
      <c r="CC904" s="45"/>
      <c r="CD904" s="45"/>
      <c r="CE904" s="45"/>
      <c r="CF904" s="45"/>
      <c r="CG904" s="45"/>
    </row>
    <row r="905" spans="1:85" s="46" customFormat="1" outlineLevel="2">
      <c r="A905" s="10">
        <v>2014</v>
      </c>
      <c r="B905" s="21" t="s">
        <v>2149</v>
      </c>
      <c r="C905" s="26" t="s">
        <v>2150</v>
      </c>
      <c r="D905" s="21" t="s">
        <v>1417</v>
      </c>
      <c r="E905" s="19" t="s">
        <v>2291</v>
      </c>
      <c r="F905" s="10">
        <v>2</v>
      </c>
      <c r="G905" s="21" t="s">
        <v>91</v>
      </c>
      <c r="H905" s="21" t="s">
        <v>92</v>
      </c>
      <c r="I905" s="21" t="s">
        <v>24</v>
      </c>
      <c r="J905" s="21" t="s">
        <v>25</v>
      </c>
      <c r="K905" s="21" t="s">
        <v>81</v>
      </c>
      <c r="L905" s="10">
        <v>74</v>
      </c>
      <c r="M905" s="10">
        <v>72</v>
      </c>
      <c r="N905" s="21" t="s">
        <v>2151</v>
      </c>
      <c r="O905" s="21" t="s">
        <v>489</v>
      </c>
      <c r="P905" s="21" t="s">
        <v>29</v>
      </c>
      <c r="Q905" s="21" t="s">
        <v>1365</v>
      </c>
      <c r="R905" s="21" t="s">
        <v>2152</v>
      </c>
      <c r="S905" s="10">
        <v>1</v>
      </c>
      <c r="T905" s="10">
        <v>32</v>
      </c>
      <c r="U905" s="10">
        <v>32</v>
      </c>
      <c r="V905" s="21" t="s">
        <v>32</v>
      </c>
      <c r="W905" s="21" t="s">
        <v>32</v>
      </c>
      <c r="X905" s="10"/>
      <c r="Y905" s="28">
        <f>IF(M905&lt;25,1,1+(M905-25)/M905)</f>
        <v>1.6527777777777777</v>
      </c>
      <c r="Z905" s="10">
        <v>1.2</v>
      </c>
      <c r="AA905" s="28">
        <f>U905*Y905*Z905</f>
        <v>63.466666666666661</v>
      </c>
      <c r="AB905" s="28"/>
      <c r="AC905" s="28">
        <f>AA905+AB905</f>
        <v>63.466666666666661</v>
      </c>
      <c r="AD905" s="10"/>
      <c r="AE905" s="50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5"/>
      <c r="BS905" s="45"/>
      <c r="BT905" s="45"/>
      <c r="BU905" s="45"/>
      <c r="BV905" s="45"/>
      <c r="BW905" s="45"/>
      <c r="BX905" s="45"/>
      <c r="BY905" s="45"/>
      <c r="BZ905" s="45"/>
      <c r="CA905" s="45"/>
      <c r="CB905" s="45"/>
      <c r="CC905" s="45"/>
      <c r="CD905" s="45"/>
      <c r="CE905" s="45"/>
      <c r="CF905" s="45"/>
      <c r="CG905" s="45"/>
    </row>
    <row r="906" spans="1:85" s="46" customFormat="1" outlineLevel="2">
      <c r="A906" s="21"/>
      <c r="B906" s="21"/>
      <c r="C906" s="21" t="s">
        <v>2622</v>
      </c>
      <c r="D906" s="21" t="s">
        <v>2594</v>
      </c>
      <c r="E906" s="21" t="s">
        <v>2595</v>
      </c>
      <c r="F906" s="21"/>
      <c r="G906" s="21" t="s">
        <v>91</v>
      </c>
      <c r="H906" s="21" t="s">
        <v>2626</v>
      </c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 t="s">
        <v>30</v>
      </c>
      <c r="AC906" s="21" t="s">
        <v>2602</v>
      </c>
      <c r="AD906" s="21" t="s">
        <v>2597</v>
      </c>
      <c r="AE906" s="50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5"/>
      <c r="BS906" s="45"/>
      <c r="BT906" s="45"/>
      <c r="BU906" s="45"/>
      <c r="BV906" s="45"/>
      <c r="BW906" s="45"/>
      <c r="BX906" s="45"/>
      <c r="BY906" s="45"/>
      <c r="BZ906" s="45"/>
      <c r="CA906" s="45"/>
      <c r="CB906" s="45"/>
      <c r="CC906" s="45"/>
      <c r="CD906" s="45"/>
      <c r="CE906" s="45"/>
      <c r="CF906" s="45"/>
      <c r="CG906" s="45"/>
    </row>
    <row r="907" spans="1:85" s="46" customFormat="1" outlineLevel="2">
      <c r="A907" s="10"/>
      <c r="B907" s="10"/>
      <c r="C907" s="25"/>
      <c r="D907" s="10"/>
      <c r="E907" s="27" t="s">
        <v>2329</v>
      </c>
      <c r="F907" s="10"/>
      <c r="G907" s="21" t="s">
        <v>91</v>
      </c>
      <c r="H907" s="29" t="s">
        <v>92</v>
      </c>
      <c r="I907" s="10"/>
      <c r="J907" s="10"/>
      <c r="K907" s="10"/>
      <c r="L907" s="10"/>
      <c r="M907" s="29">
        <v>4</v>
      </c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28"/>
      <c r="Z907" s="10"/>
      <c r="AA907" s="28"/>
      <c r="AB907" s="28"/>
      <c r="AC907" s="28">
        <f>M907*14</f>
        <v>56</v>
      </c>
      <c r="AD907" s="10"/>
      <c r="AE907" s="50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5"/>
      <c r="BS907" s="45"/>
      <c r="BT907" s="45"/>
      <c r="BU907" s="45"/>
      <c r="BV907" s="45"/>
      <c r="BW907" s="45"/>
      <c r="BX907" s="45"/>
      <c r="BY907" s="45"/>
      <c r="BZ907" s="45"/>
      <c r="CA907" s="45"/>
      <c r="CB907" s="45"/>
      <c r="CC907" s="45"/>
      <c r="CD907" s="45"/>
      <c r="CE907" s="45"/>
      <c r="CF907" s="45"/>
      <c r="CG907" s="45"/>
    </row>
    <row r="908" spans="1:85" s="46" customFormat="1" outlineLevel="1">
      <c r="A908" s="10"/>
      <c r="B908" s="10"/>
      <c r="C908" s="25"/>
      <c r="D908" s="10"/>
      <c r="E908" s="27"/>
      <c r="F908" s="10"/>
      <c r="G908" s="47" t="s">
        <v>2919</v>
      </c>
      <c r="H908" s="29"/>
      <c r="I908" s="10"/>
      <c r="J908" s="10"/>
      <c r="K908" s="10"/>
      <c r="L908" s="10"/>
      <c r="M908" s="29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28"/>
      <c r="Z908" s="10"/>
      <c r="AA908" s="28"/>
      <c r="AB908" s="28"/>
      <c r="AC908" s="28">
        <f>SUBTOTAL(9,AC904:AC907)</f>
        <v>176.75698924731182</v>
      </c>
      <c r="AD908" s="10"/>
      <c r="AE908" s="50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5"/>
      <c r="BS908" s="45"/>
      <c r="BT908" s="45"/>
      <c r="BU908" s="45"/>
      <c r="BV908" s="45"/>
      <c r="BW908" s="45"/>
      <c r="BX908" s="45"/>
      <c r="BY908" s="45"/>
      <c r="BZ908" s="45"/>
      <c r="CA908" s="45"/>
      <c r="CB908" s="45"/>
      <c r="CC908" s="45"/>
      <c r="CD908" s="45"/>
      <c r="CE908" s="45"/>
      <c r="CF908" s="45"/>
      <c r="CG908" s="45"/>
    </row>
    <row r="909" spans="1:85" s="46" customFormat="1" outlineLevel="2">
      <c r="A909" s="10">
        <v>2015</v>
      </c>
      <c r="B909" s="21" t="s">
        <v>890</v>
      </c>
      <c r="C909" s="26" t="s">
        <v>891</v>
      </c>
      <c r="D909" s="21" t="s">
        <v>1383</v>
      </c>
      <c r="E909" s="21" t="s">
        <v>2286</v>
      </c>
      <c r="F909" s="10">
        <v>3</v>
      </c>
      <c r="G909" s="21" t="s">
        <v>892</v>
      </c>
      <c r="H909" s="21" t="s">
        <v>893</v>
      </c>
      <c r="I909" s="21" t="s">
        <v>24</v>
      </c>
      <c r="J909" s="21" t="s">
        <v>25</v>
      </c>
      <c r="K909" s="21" t="s">
        <v>81</v>
      </c>
      <c r="L909" s="10">
        <v>80</v>
      </c>
      <c r="M909" s="10">
        <v>59</v>
      </c>
      <c r="N909" s="21" t="s">
        <v>560</v>
      </c>
      <c r="O909" s="21" t="s">
        <v>677</v>
      </c>
      <c r="P909" s="21" t="s">
        <v>29</v>
      </c>
      <c r="Q909" s="21" t="s">
        <v>218</v>
      </c>
      <c r="R909" s="21" t="s">
        <v>894</v>
      </c>
      <c r="S909" s="10">
        <v>1</v>
      </c>
      <c r="T909" s="10">
        <v>48</v>
      </c>
      <c r="U909" s="10">
        <v>48</v>
      </c>
      <c r="V909" s="21" t="s">
        <v>32</v>
      </c>
      <c r="W909" s="21" t="s">
        <v>32</v>
      </c>
      <c r="X909" s="10"/>
      <c r="Y909" s="28">
        <f>IF(M909&lt;25,1,1+(M909-25)/M909)</f>
        <v>1.576271186440678</v>
      </c>
      <c r="Z909" s="10">
        <v>1</v>
      </c>
      <c r="AA909" s="28">
        <f>U909*Y909*Z909</f>
        <v>75.66101694915254</v>
      </c>
      <c r="AB909" s="28"/>
      <c r="AC909" s="28">
        <f>AA909+AB909</f>
        <v>75.66101694915254</v>
      </c>
      <c r="AD909" s="10"/>
      <c r="AE909" s="50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5"/>
      <c r="BS909" s="45"/>
      <c r="BT909" s="45"/>
      <c r="BU909" s="45"/>
      <c r="BV909" s="45"/>
      <c r="BW909" s="45"/>
      <c r="BX909" s="45"/>
      <c r="BY909" s="45"/>
      <c r="BZ909" s="45"/>
      <c r="CA909" s="45"/>
      <c r="CB909" s="45"/>
      <c r="CC909" s="45"/>
      <c r="CD909" s="45"/>
      <c r="CE909" s="45"/>
      <c r="CF909" s="45"/>
      <c r="CG909" s="45"/>
    </row>
    <row r="910" spans="1:85" s="46" customFormat="1" outlineLevel="2">
      <c r="A910" s="10">
        <v>2015</v>
      </c>
      <c r="B910" s="21" t="s">
        <v>1315</v>
      </c>
      <c r="C910" s="26" t="s">
        <v>1316</v>
      </c>
      <c r="D910" s="21" t="s">
        <v>1383</v>
      </c>
      <c r="E910" s="21" t="s">
        <v>2286</v>
      </c>
      <c r="F910" s="10">
        <v>3</v>
      </c>
      <c r="G910" s="21" t="s">
        <v>892</v>
      </c>
      <c r="H910" s="21" t="s">
        <v>893</v>
      </c>
      <c r="I910" s="21" t="s">
        <v>24</v>
      </c>
      <c r="J910" s="21" t="s">
        <v>25</v>
      </c>
      <c r="K910" s="21" t="s">
        <v>81</v>
      </c>
      <c r="L910" s="10">
        <v>80</v>
      </c>
      <c r="M910" s="10">
        <v>20</v>
      </c>
      <c r="N910" s="21" t="s">
        <v>304</v>
      </c>
      <c r="O910" s="21" t="s">
        <v>962</v>
      </c>
      <c r="P910" s="21" t="s">
        <v>29</v>
      </c>
      <c r="Q910" s="21" t="s">
        <v>218</v>
      </c>
      <c r="R910" s="21" t="s">
        <v>1317</v>
      </c>
      <c r="S910" s="10">
        <v>1</v>
      </c>
      <c r="T910" s="10">
        <v>48</v>
      </c>
      <c r="U910" s="10">
        <v>48</v>
      </c>
      <c r="V910" s="21" t="s">
        <v>32</v>
      </c>
      <c r="W910" s="21" t="s">
        <v>32</v>
      </c>
      <c r="X910" s="10"/>
      <c r="Y910" s="28">
        <f>IF(M910&lt;25,1,1+(M910-25)/M910)</f>
        <v>1</v>
      </c>
      <c r="Z910" s="10">
        <v>1</v>
      </c>
      <c r="AA910" s="28">
        <f>U910*Y910*Z910</f>
        <v>48</v>
      </c>
      <c r="AB910" s="28"/>
      <c r="AC910" s="28">
        <f>AA910+AB910</f>
        <v>48</v>
      </c>
      <c r="AD910" s="10"/>
      <c r="AE910" s="50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5"/>
      <c r="BS910" s="45"/>
      <c r="BT910" s="45"/>
      <c r="BU910" s="45"/>
      <c r="BV910" s="45"/>
      <c r="BW910" s="45"/>
      <c r="BX910" s="45"/>
      <c r="BY910" s="45"/>
      <c r="BZ910" s="45"/>
      <c r="CA910" s="45"/>
      <c r="CB910" s="45"/>
      <c r="CC910" s="45"/>
      <c r="CD910" s="45"/>
      <c r="CE910" s="45"/>
      <c r="CF910" s="45"/>
      <c r="CG910" s="45"/>
    </row>
    <row r="911" spans="1:85" s="46" customFormat="1" outlineLevel="2">
      <c r="A911" s="10">
        <v>2015</v>
      </c>
      <c r="B911" s="21" t="s">
        <v>1788</v>
      </c>
      <c r="C911" s="26" t="s">
        <v>1789</v>
      </c>
      <c r="D911" s="21" t="s">
        <v>1417</v>
      </c>
      <c r="E911" s="21" t="s">
        <v>2293</v>
      </c>
      <c r="F911" s="10">
        <v>3</v>
      </c>
      <c r="G911" s="21" t="s">
        <v>892</v>
      </c>
      <c r="H911" s="21" t="s">
        <v>893</v>
      </c>
      <c r="I911" s="21" t="s">
        <v>24</v>
      </c>
      <c r="J911" s="21" t="s">
        <v>25</v>
      </c>
      <c r="K911" s="21" t="s">
        <v>81</v>
      </c>
      <c r="L911" s="10">
        <v>31</v>
      </c>
      <c r="M911" s="10">
        <v>36</v>
      </c>
      <c r="N911" s="21" t="s">
        <v>1453</v>
      </c>
      <c r="O911" s="21" t="s">
        <v>242</v>
      </c>
      <c r="P911" s="21" t="s">
        <v>29</v>
      </c>
      <c r="Q911" s="21" t="s">
        <v>1692</v>
      </c>
      <c r="R911" s="21" t="s">
        <v>1790</v>
      </c>
      <c r="S911" s="10">
        <v>1</v>
      </c>
      <c r="T911" s="10">
        <v>48</v>
      </c>
      <c r="U911" s="10">
        <v>36</v>
      </c>
      <c r="V911" s="10">
        <v>12</v>
      </c>
      <c r="W911" s="21" t="s">
        <v>32</v>
      </c>
      <c r="X911" s="10">
        <v>1</v>
      </c>
      <c r="Y911" s="28">
        <f>IF(M911&lt;25,1,1+(M911-25)/M911)</f>
        <v>1.3055555555555556</v>
      </c>
      <c r="Z911" s="10">
        <v>1</v>
      </c>
      <c r="AA911" s="28">
        <f>U911*Y911*Z911</f>
        <v>47</v>
      </c>
      <c r="AB911" s="28">
        <f>X911*V911*Y911</f>
        <v>15.666666666666668</v>
      </c>
      <c r="AC911" s="28">
        <f>AA911+AB911</f>
        <v>62.666666666666671</v>
      </c>
      <c r="AD911" s="10"/>
      <c r="AE911" s="50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5"/>
      <c r="BS911" s="45"/>
      <c r="BT911" s="45"/>
      <c r="BU911" s="45"/>
      <c r="BV911" s="45"/>
      <c r="BW911" s="45"/>
      <c r="BX911" s="45"/>
      <c r="BY911" s="45"/>
      <c r="BZ911" s="45"/>
      <c r="CA911" s="45"/>
      <c r="CB911" s="45"/>
      <c r="CC911" s="45"/>
      <c r="CD911" s="45"/>
      <c r="CE911" s="45"/>
      <c r="CF911" s="45"/>
      <c r="CG911" s="45"/>
    </row>
    <row r="912" spans="1:85" s="46" customFormat="1" outlineLevel="2">
      <c r="A912" s="10">
        <v>2014</v>
      </c>
      <c r="B912" s="21" t="s">
        <v>1519</v>
      </c>
      <c r="C912" s="26" t="s">
        <v>1520</v>
      </c>
      <c r="D912" s="21" t="s">
        <v>1417</v>
      </c>
      <c r="E912" s="21" t="s">
        <v>2293</v>
      </c>
      <c r="F912" s="10">
        <v>2</v>
      </c>
      <c r="G912" s="21" t="s">
        <v>892</v>
      </c>
      <c r="H912" s="21" t="s">
        <v>893</v>
      </c>
      <c r="I912" s="21" t="s">
        <v>24</v>
      </c>
      <c r="J912" s="21" t="s">
        <v>25</v>
      </c>
      <c r="K912" s="21" t="s">
        <v>81</v>
      </c>
      <c r="L912" s="10">
        <v>74</v>
      </c>
      <c r="M912" s="10">
        <v>20</v>
      </c>
      <c r="N912" s="21" t="s">
        <v>1521</v>
      </c>
      <c r="O912" s="21" t="s">
        <v>282</v>
      </c>
      <c r="P912" s="21" t="s">
        <v>29</v>
      </c>
      <c r="Q912" s="21" t="s">
        <v>1358</v>
      </c>
      <c r="R912" s="21" t="s">
        <v>1522</v>
      </c>
      <c r="S912" s="10">
        <v>1</v>
      </c>
      <c r="T912" s="10">
        <v>32</v>
      </c>
      <c r="U912" s="10">
        <v>14</v>
      </c>
      <c r="V912" s="10">
        <v>18</v>
      </c>
      <c r="W912" s="21" t="s">
        <v>32</v>
      </c>
      <c r="X912" s="10">
        <v>1</v>
      </c>
      <c r="Y912" s="28">
        <f>IF(M912&lt;25,1,1+(M912-25)/M912)</f>
        <v>1</v>
      </c>
      <c r="Z912" s="10">
        <v>1</v>
      </c>
      <c r="AA912" s="28">
        <f>U912*Y912*Z912</f>
        <v>14</v>
      </c>
      <c r="AB912" s="28">
        <f>X912*V912*Y912</f>
        <v>18</v>
      </c>
      <c r="AC912" s="28">
        <f>AA912+AB912</f>
        <v>32</v>
      </c>
      <c r="AD912" s="10"/>
      <c r="AE912" s="50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5"/>
      <c r="BS912" s="45"/>
      <c r="BT912" s="45"/>
      <c r="BU912" s="45"/>
      <c r="BV912" s="45"/>
      <c r="BW912" s="45"/>
      <c r="BX912" s="45"/>
      <c r="BY912" s="45"/>
      <c r="BZ912" s="45"/>
      <c r="CA912" s="45"/>
      <c r="CB912" s="45"/>
      <c r="CC912" s="45"/>
      <c r="CD912" s="45"/>
      <c r="CE912" s="45"/>
      <c r="CF912" s="45"/>
      <c r="CG912" s="45"/>
    </row>
    <row r="913" spans="1:85" s="46" customFormat="1" outlineLevel="2">
      <c r="A913" s="10">
        <v>2015</v>
      </c>
      <c r="B913" s="21" t="s">
        <v>1813</v>
      </c>
      <c r="C913" s="26" t="s">
        <v>1814</v>
      </c>
      <c r="D913" s="21" t="s">
        <v>1417</v>
      </c>
      <c r="E913" s="19" t="s">
        <v>2298</v>
      </c>
      <c r="F913" s="10">
        <v>3</v>
      </c>
      <c r="G913" s="21" t="s">
        <v>892</v>
      </c>
      <c r="H913" s="21" t="s">
        <v>893</v>
      </c>
      <c r="I913" s="21" t="s">
        <v>24</v>
      </c>
      <c r="J913" s="21" t="s">
        <v>25</v>
      </c>
      <c r="K913" s="21" t="s">
        <v>81</v>
      </c>
      <c r="L913" s="10">
        <v>38</v>
      </c>
      <c r="M913" s="10">
        <v>37</v>
      </c>
      <c r="N913" s="21" t="s">
        <v>30</v>
      </c>
      <c r="O913" s="21" t="s">
        <v>30</v>
      </c>
      <c r="P913" s="21" t="s">
        <v>29</v>
      </c>
      <c r="Q913" s="21" t="s">
        <v>1117</v>
      </c>
      <c r="R913" s="21" t="s">
        <v>1815</v>
      </c>
      <c r="S913" s="10">
        <v>1</v>
      </c>
      <c r="T913" s="10">
        <v>48</v>
      </c>
      <c r="U913" s="10">
        <v>40</v>
      </c>
      <c r="V913" s="21" t="s">
        <v>32</v>
      </c>
      <c r="W913" s="10">
        <v>8</v>
      </c>
      <c r="X913" s="10"/>
      <c r="Y913" s="28">
        <f>IF(M913&lt;25,1,1+(M913-25)/M913)</f>
        <v>1.3243243243243243</v>
      </c>
      <c r="Z913" s="10">
        <v>1.2</v>
      </c>
      <c r="AA913" s="28">
        <f>T913*Y913*Z913</f>
        <v>76.281081081081069</v>
      </c>
      <c r="AB913" s="28"/>
      <c r="AC913" s="28">
        <f>AA913+AB913</f>
        <v>76.281081081081069</v>
      </c>
      <c r="AD913" s="10" t="s">
        <v>2280</v>
      </c>
      <c r="AE913" s="50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5"/>
      <c r="BS913" s="45"/>
      <c r="BT913" s="45"/>
      <c r="BU913" s="45"/>
      <c r="BV913" s="45"/>
      <c r="BW913" s="45"/>
      <c r="BX913" s="45"/>
      <c r="BY913" s="45"/>
      <c r="BZ913" s="45"/>
      <c r="CA913" s="45"/>
      <c r="CB913" s="45"/>
      <c r="CC913" s="45"/>
      <c r="CD913" s="45"/>
      <c r="CE913" s="45"/>
      <c r="CF913" s="45"/>
      <c r="CG913" s="45"/>
    </row>
    <row r="914" spans="1:85" s="46" customFormat="1" outlineLevel="2">
      <c r="A914" s="21"/>
      <c r="B914" s="21"/>
      <c r="C914" s="21" t="s">
        <v>2739</v>
      </c>
      <c r="D914" s="21" t="s">
        <v>2594</v>
      </c>
      <c r="E914" s="21" t="s">
        <v>2595</v>
      </c>
      <c r="F914" s="21"/>
      <c r="G914" s="21" t="s">
        <v>892</v>
      </c>
      <c r="H914" s="21" t="s">
        <v>2658</v>
      </c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 t="s">
        <v>30</v>
      </c>
      <c r="AC914" s="21" t="s">
        <v>2732</v>
      </c>
      <c r="AD914" s="21" t="s">
        <v>2597</v>
      </c>
      <c r="AE914" s="50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5"/>
      <c r="BS914" s="45"/>
      <c r="BT914" s="45"/>
      <c r="BU914" s="45"/>
      <c r="BV914" s="45"/>
      <c r="BW914" s="45"/>
      <c r="BX914" s="45"/>
      <c r="BY914" s="45"/>
      <c r="BZ914" s="45"/>
      <c r="CA914" s="45"/>
      <c r="CB914" s="45"/>
      <c r="CC914" s="45"/>
      <c r="CD914" s="45"/>
      <c r="CE914" s="45"/>
      <c r="CF914" s="45"/>
      <c r="CG914" s="45"/>
    </row>
    <row r="915" spans="1:85" s="46" customFormat="1" outlineLevel="2">
      <c r="A915" s="21"/>
      <c r="B915" s="21"/>
      <c r="C915" s="21" t="s">
        <v>1862</v>
      </c>
      <c r="D915" s="21" t="s">
        <v>1384</v>
      </c>
      <c r="E915" s="21" t="s">
        <v>2592</v>
      </c>
      <c r="F915" s="21"/>
      <c r="G915" s="21" t="s">
        <v>892</v>
      </c>
      <c r="H915" s="21" t="s">
        <v>2581</v>
      </c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>
        <v>16</v>
      </c>
      <c r="AD915" s="21" t="s">
        <v>2588</v>
      </c>
      <c r="AE915" s="50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5"/>
      <c r="BS915" s="45"/>
      <c r="BT915" s="45"/>
      <c r="BU915" s="45"/>
      <c r="BV915" s="45"/>
      <c r="BW915" s="45"/>
      <c r="BX915" s="45"/>
      <c r="BY915" s="45"/>
      <c r="BZ915" s="45"/>
      <c r="CA915" s="45"/>
      <c r="CB915" s="45"/>
      <c r="CC915" s="45"/>
      <c r="CD915" s="45"/>
      <c r="CE915" s="45"/>
      <c r="CF915" s="45"/>
      <c r="CG915" s="45"/>
    </row>
    <row r="916" spans="1:85" s="46" customFormat="1" outlineLevel="2">
      <c r="A916" s="21"/>
      <c r="B916" s="21"/>
      <c r="C916" s="21" t="s">
        <v>2657</v>
      </c>
      <c r="D916" s="21" t="s">
        <v>2594</v>
      </c>
      <c r="E916" s="21" t="s">
        <v>2595</v>
      </c>
      <c r="F916" s="21"/>
      <c r="G916" s="21" t="s">
        <v>892</v>
      </c>
      <c r="H916" s="21" t="s">
        <v>2658</v>
      </c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 t="s">
        <v>30</v>
      </c>
      <c r="AC916" s="21" t="s">
        <v>2602</v>
      </c>
      <c r="AD916" s="21" t="s">
        <v>2597</v>
      </c>
      <c r="AE916" s="50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5"/>
      <c r="BS916" s="45"/>
      <c r="BT916" s="45"/>
      <c r="BU916" s="45"/>
      <c r="BV916" s="45"/>
      <c r="BW916" s="45"/>
      <c r="BX916" s="45"/>
      <c r="BY916" s="45"/>
      <c r="BZ916" s="45"/>
      <c r="CA916" s="45"/>
      <c r="CB916" s="45"/>
      <c r="CC916" s="45"/>
      <c r="CD916" s="45"/>
      <c r="CE916" s="45"/>
      <c r="CF916" s="45"/>
      <c r="CG916" s="45"/>
    </row>
    <row r="917" spans="1:85" s="46" customFormat="1" outlineLevel="2">
      <c r="A917" s="10"/>
      <c r="B917" s="10"/>
      <c r="C917" s="25"/>
      <c r="D917" s="10"/>
      <c r="E917" s="27" t="s">
        <v>2329</v>
      </c>
      <c r="F917" s="10"/>
      <c r="G917" s="21" t="s">
        <v>892</v>
      </c>
      <c r="H917" s="29" t="s">
        <v>893</v>
      </c>
      <c r="I917" s="10"/>
      <c r="J917" s="10"/>
      <c r="K917" s="10"/>
      <c r="L917" s="10"/>
      <c r="M917" s="29">
        <v>6</v>
      </c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28"/>
      <c r="Z917" s="10"/>
      <c r="AA917" s="28"/>
      <c r="AB917" s="28"/>
      <c r="AC917" s="28">
        <f>M917*14</f>
        <v>84</v>
      </c>
      <c r="AD917" s="10"/>
      <c r="AE917" s="50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5"/>
      <c r="BS917" s="45"/>
      <c r="BT917" s="45"/>
      <c r="BU917" s="45"/>
      <c r="BV917" s="45"/>
      <c r="BW917" s="45"/>
      <c r="BX917" s="45"/>
      <c r="BY917" s="45"/>
      <c r="BZ917" s="45"/>
      <c r="CA917" s="45"/>
      <c r="CB917" s="45"/>
      <c r="CC917" s="45"/>
      <c r="CD917" s="45"/>
      <c r="CE917" s="45"/>
      <c r="CF917" s="45"/>
      <c r="CG917" s="45"/>
    </row>
    <row r="918" spans="1:85" s="46" customFormat="1" outlineLevel="1">
      <c r="A918" s="10"/>
      <c r="B918" s="10"/>
      <c r="C918" s="25"/>
      <c r="D918" s="10"/>
      <c r="E918" s="27"/>
      <c r="F918" s="10"/>
      <c r="G918" s="47" t="s">
        <v>2920</v>
      </c>
      <c r="H918" s="29"/>
      <c r="I918" s="10"/>
      <c r="J918" s="10"/>
      <c r="K918" s="10"/>
      <c r="L918" s="10"/>
      <c r="M918" s="29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28"/>
      <c r="Z918" s="10"/>
      <c r="AA918" s="28"/>
      <c r="AB918" s="28"/>
      <c r="AC918" s="28">
        <f>SUBTOTAL(9,AC909:AC917)</f>
        <v>394.60876469690027</v>
      </c>
      <c r="AD918" s="10"/>
      <c r="AE918" s="50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5"/>
      <c r="BS918" s="45"/>
      <c r="BT918" s="45"/>
      <c r="BU918" s="45"/>
      <c r="BV918" s="45"/>
      <c r="BW918" s="45"/>
      <c r="BX918" s="45"/>
      <c r="BY918" s="45"/>
      <c r="BZ918" s="45"/>
      <c r="CA918" s="45"/>
      <c r="CB918" s="45"/>
      <c r="CC918" s="45"/>
      <c r="CD918" s="45"/>
      <c r="CE918" s="45"/>
      <c r="CF918" s="45"/>
      <c r="CG918" s="45"/>
    </row>
    <row r="919" spans="1:85" s="46" customFormat="1" outlineLevel="2">
      <c r="A919" s="10">
        <v>2015</v>
      </c>
      <c r="B919" s="21" t="s">
        <v>509</v>
      </c>
      <c r="C919" s="26" t="s">
        <v>510</v>
      </c>
      <c r="D919" s="21" t="s">
        <v>1383</v>
      </c>
      <c r="E919" s="21" t="s">
        <v>2286</v>
      </c>
      <c r="F919" s="10">
        <v>3</v>
      </c>
      <c r="G919" s="21" t="s">
        <v>511</v>
      </c>
      <c r="H919" s="21" t="s">
        <v>512</v>
      </c>
      <c r="I919" s="21" t="s">
        <v>24</v>
      </c>
      <c r="J919" s="21" t="s">
        <v>25</v>
      </c>
      <c r="K919" s="21" t="s">
        <v>26</v>
      </c>
      <c r="L919" s="10">
        <v>39</v>
      </c>
      <c r="M919" s="10">
        <v>8</v>
      </c>
      <c r="N919" s="21" t="s">
        <v>47</v>
      </c>
      <c r="O919" s="21" t="s">
        <v>513</v>
      </c>
      <c r="P919" s="21" t="s">
        <v>29</v>
      </c>
      <c r="Q919" s="21" t="s">
        <v>130</v>
      </c>
      <c r="R919" s="21" t="s">
        <v>514</v>
      </c>
      <c r="S919" s="10">
        <v>1</v>
      </c>
      <c r="T919" s="10">
        <v>48</v>
      </c>
      <c r="U919" s="10">
        <v>48</v>
      </c>
      <c r="V919" s="21" t="s">
        <v>32</v>
      </c>
      <c r="W919" s="21" t="s">
        <v>32</v>
      </c>
      <c r="X919" s="10"/>
      <c r="Y919" s="28">
        <f>IF(M919&lt;25,1,1+(M919-25)/M919)</f>
        <v>1</v>
      </c>
      <c r="Z919" s="10">
        <v>1</v>
      </c>
      <c r="AA919" s="28">
        <f>U919*Y919*Z919</f>
        <v>48</v>
      </c>
      <c r="AB919" s="28"/>
      <c r="AC919" s="28">
        <f>AA919+AB919</f>
        <v>48</v>
      </c>
      <c r="AD919" s="10"/>
      <c r="AE919" s="50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5"/>
      <c r="BS919" s="45"/>
      <c r="BT919" s="45"/>
      <c r="BU919" s="45"/>
      <c r="BV919" s="45"/>
      <c r="BW919" s="45"/>
      <c r="BX919" s="45"/>
      <c r="BY919" s="45"/>
      <c r="BZ919" s="45"/>
      <c r="CA919" s="45"/>
      <c r="CB919" s="45"/>
      <c r="CC919" s="45"/>
      <c r="CD919" s="45"/>
      <c r="CE919" s="45"/>
      <c r="CF919" s="45"/>
      <c r="CG919" s="45"/>
    </row>
    <row r="920" spans="1:85" s="46" customFormat="1" outlineLevel="2">
      <c r="A920" s="10">
        <v>2015</v>
      </c>
      <c r="B920" s="21" t="s">
        <v>1903</v>
      </c>
      <c r="C920" s="26" t="s">
        <v>1402</v>
      </c>
      <c r="D920" s="21" t="s">
        <v>1417</v>
      </c>
      <c r="E920" s="21" t="s">
        <v>2286</v>
      </c>
      <c r="F920" s="10">
        <v>3</v>
      </c>
      <c r="G920" s="21" t="s">
        <v>511</v>
      </c>
      <c r="H920" s="21" t="s">
        <v>512</v>
      </c>
      <c r="I920" s="21" t="s">
        <v>24</v>
      </c>
      <c r="J920" s="21" t="s">
        <v>25</v>
      </c>
      <c r="K920" s="21" t="s">
        <v>26</v>
      </c>
      <c r="L920" s="10">
        <v>42</v>
      </c>
      <c r="M920" s="10">
        <v>53</v>
      </c>
      <c r="N920" s="21" t="s">
        <v>1572</v>
      </c>
      <c r="O920" s="21" t="s">
        <v>82</v>
      </c>
      <c r="P920" s="21" t="s">
        <v>29</v>
      </c>
      <c r="Q920" s="21" t="s">
        <v>1653</v>
      </c>
      <c r="R920" s="21" t="s">
        <v>1978</v>
      </c>
      <c r="S920" s="10">
        <v>1</v>
      </c>
      <c r="T920" s="10">
        <v>48</v>
      </c>
      <c r="U920" s="10">
        <v>48</v>
      </c>
      <c r="V920" s="21" t="s">
        <v>32</v>
      </c>
      <c r="W920" s="21" t="s">
        <v>32</v>
      </c>
      <c r="X920" s="10"/>
      <c r="Y920" s="28">
        <f>IF(M920&lt;25,1,1+(M920-25)/M920)</f>
        <v>1.5283018867924527</v>
      </c>
      <c r="Z920" s="10">
        <v>1</v>
      </c>
      <c r="AA920" s="28">
        <f>U920*Y920*Z920</f>
        <v>73.35849056603773</v>
      </c>
      <c r="AB920" s="28"/>
      <c r="AC920" s="28">
        <f>AA920+AB920</f>
        <v>73.35849056603773</v>
      </c>
      <c r="AD920" s="10"/>
      <c r="AE920" s="50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5"/>
      <c r="BS920" s="45"/>
      <c r="BT920" s="45"/>
      <c r="BU920" s="45"/>
      <c r="BV920" s="45"/>
      <c r="BW920" s="45"/>
      <c r="BX920" s="45"/>
      <c r="BY920" s="45"/>
      <c r="BZ920" s="45"/>
      <c r="CA920" s="45"/>
      <c r="CB920" s="45"/>
      <c r="CC920" s="45"/>
      <c r="CD920" s="45"/>
      <c r="CE920" s="45"/>
      <c r="CF920" s="45"/>
      <c r="CG920" s="45"/>
    </row>
    <row r="921" spans="1:85" s="46" customFormat="1" outlineLevel="2">
      <c r="A921" s="10">
        <v>2014</v>
      </c>
      <c r="B921" s="21" t="s">
        <v>1389</v>
      </c>
      <c r="C921" s="26" t="s">
        <v>1390</v>
      </c>
      <c r="D921" s="21" t="s">
        <v>1384</v>
      </c>
      <c r="E921" s="21" t="s">
        <v>2293</v>
      </c>
      <c r="F921" s="10">
        <v>2</v>
      </c>
      <c r="G921" s="21" t="s">
        <v>511</v>
      </c>
      <c r="H921" s="21" t="s">
        <v>512</v>
      </c>
      <c r="I921" s="21" t="s">
        <v>24</v>
      </c>
      <c r="J921" s="21" t="s">
        <v>25</v>
      </c>
      <c r="K921" s="21" t="s">
        <v>26</v>
      </c>
      <c r="L921" s="10">
        <v>28</v>
      </c>
      <c r="M921" s="10">
        <v>6</v>
      </c>
      <c r="N921" s="21" t="s">
        <v>1391</v>
      </c>
      <c r="O921" s="21" t="s">
        <v>233</v>
      </c>
      <c r="P921" s="21" t="s">
        <v>29</v>
      </c>
      <c r="Q921" s="21" t="s">
        <v>1363</v>
      </c>
      <c r="R921" s="21" t="s">
        <v>1392</v>
      </c>
      <c r="S921" s="10">
        <v>1</v>
      </c>
      <c r="T921" s="10">
        <v>32</v>
      </c>
      <c r="U921" s="10">
        <v>26</v>
      </c>
      <c r="V921" s="10">
        <v>6</v>
      </c>
      <c r="W921" s="21" t="s">
        <v>32</v>
      </c>
      <c r="X921" s="10">
        <v>1</v>
      </c>
      <c r="Y921" s="28">
        <f>IF(M921&lt;25,1,1+(M921-25)/M921)</f>
        <v>1</v>
      </c>
      <c r="Z921" s="10">
        <v>1</v>
      </c>
      <c r="AA921" s="28">
        <f>U921*Y921*Z921</f>
        <v>26</v>
      </c>
      <c r="AB921" s="28">
        <f>X921*V921*Y921</f>
        <v>6</v>
      </c>
      <c r="AC921" s="28">
        <f>AA921+AB921</f>
        <v>32</v>
      </c>
      <c r="AD921" s="10"/>
      <c r="AE921" s="50"/>
      <c r="AF921" s="45"/>
      <c r="AG921" s="45"/>
      <c r="AH921" s="45"/>
      <c r="AI921" s="45"/>
      <c r="AJ921" s="45"/>
      <c r="AK921" s="45"/>
      <c r="AL921" s="45"/>
      <c r="AM921" s="45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5"/>
      <c r="BS921" s="45"/>
      <c r="BT921" s="45"/>
      <c r="BU921" s="45"/>
      <c r="BV921" s="45"/>
      <c r="BW921" s="45"/>
      <c r="BX921" s="45"/>
      <c r="BY921" s="45"/>
      <c r="BZ921" s="45"/>
      <c r="CA921" s="45"/>
      <c r="CB921" s="45"/>
      <c r="CC921" s="45"/>
      <c r="CD921" s="45"/>
      <c r="CE921" s="45"/>
      <c r="CF921" s="45"/>
      <c r="CG921" s="45"/>
    </row>
    <row r="922" spans="1:85" s="46" customFormat="1" outlineLevel="2">
      <c r="A922" s="21"/>
      <c r="B922" s="21"/>
      <c r="C922" s="21" t="s">
        <v>2701</v>
      </c>
      <c r="D922" s="21" t="s">
        <v>2594</v>
      </c>
      <c r="E922" s="21" t="s">
        <v>2595</v>
      </c>
      <c r="F922" s="21"/>
      <c r="G922" s="21" t="s">
        <v>511</v>
      </c>
      <c r="H922" s="21" t="s">
        <v>2702</v>
      </c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 t="s">
        <v>30</v>
      </c>
      <c r="AC922" s="21" t="s">
        <v>2602</v>
      </c>
      <c r="AD922" s="21" t="s">
        <v>2597</v>
      </c>
      <c r="AE922" s="50"/>
      <c r="AF922" s="45"/>
      <c r="AG922" s="45"/>
      <c r="AH922" s="45"/>
      <c r="AI922" s="45"/>
      <c r="AJ922" s="45"/>
      <c r="AK922" s="45"/>
      <c r="AL922" s="45"/>
      <c r="AM922" s="45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5"/>
      <c r="BS922" s="45"/>
      <c r="BT922" s="45"/>
      <c r="BU922" s="45"/>
      <c r="BV922" s="45"/>
      <c r="BW922" s="45"/>
      <c r="BX922" s="45"/>
      <c r="BY922" s="45"/>
      <c r="BZ922" s="45"/>
      <c r="CA922" s="45"/>
      <c r="CB922" s="45"/>
      <c r="CC922" s="45"/>
      <c r="CD922" s="45"/>
      <c r="CE922" s="45"/>
      <c r="CF922" s="45"/>
      <c r="CG922" s="45"/>
    </row>
    <row r="923" spans="1:85" s="46" customFormat="1" outlineLevel="2">
      <c r="A923" s="21"/>
      <c r="B923" s="21"/>
      <c r="C923" s="21" t="s">
        <v>1647</v>
      </c>
      <c r="D923" s="21" t="s">
        <v>1384</v>
      </c>
      <c r="E923" s="21" t="s">
        <v>2592</v>
      </c>
      <c r="F923" s="21"/>
      <c r="G923" s="21" t="s">
        <v>511</v>
      </c>
      <c r="H923" s="21" t="s">
        <v>2563</v>
      </c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>
        <v>16</v>
      </c>
      <c r="AD923" s="21" t="s">
        <v>2588</v>
      </c>
      <c r="AE923" s="50"/>
      <c r="AF923" s="45"/>
      <c r="AG923" s="45"/>
      <c r="AH923" s="45"/>
      <c r="AI923" s="45"/>
      <c r="AJ923" s="45"/>
      <c r="AK923" s="45"/>
      <c r="AL923" s="45"/>
      <c r="AM923" s="45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5"/>
      <c r="BS923" s="45"/>
      <c r="BT923" s="45"/>
      <c r="BU923" s="45"/>
      <c r="BV923" s="45"/>
      <c r="BW923" s="45"/>
      <c r="BX923" s="45"/>
      <c r="BY923" s="45"/>
      <c r="BZ923" s="45"/>
      <c r="CA923" s="45"/>
      <c r="CB923" s="45"/>
      <c r="CC923" s="45"/>
      <c r="CD923" s="45"/>
      <c r="CE923" s="45"/>
      <c r="CF923" s="45"/>
      <c r="CG923" s="45"/>
    </row>
    <row r="924" spans="1:85" s="46" customFormat="1" outlineLevel="2">
      <c r="A924" s="10"/>
      <c r="B924" s="10"/>
      <c r="C924" s="25"/>
      <c r="D924" s="10"/>
      <c r="E924" s="27" t="s">
        <v>2329</v>
      </c>
      <c r="F924" s="10"/>
      <c r="G924" s="21" t="s">
        <v>511</v>
      </c>
      <c r="H924" s="29" t="s">
        <v>512</v>
      </c>
      <c r="I924" s="10"/>
      <c r="J924" s="10"/>
      <c r="K924" s="10"/>
      <c r="L924" s="10"/>
      <c r="M924" s="29">
        <v>2</v>
      </c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28"/>
      <c r="Z924" s="10"/>
      <c r="AA924" s="28"/>
      <c r="AB924" s="28"/>
      <c r="AC924" s="28">
        <f>M924*14</f>
        <v>28</v>
      </c>
      <c r="AD924" s="10"/>
      <c r="AE924" s="50"/>
      <c r="AF924" s="45"/>
      <c r="AG924" s="45"/>
      <c r="AH924" s="45"/>
      <c r="AI924" s="45"/>
      <c r="AJ924" s="45"/>
      <c r="AK924" s="45"/>
      <c r="AL924" s="45"/>
      <c r="AM924" s="45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5"/>
      <c r="BS924" s="45"/>
      <c r="BT924" s="45"/>
      <c r="BU924" s="45"/>
      <c r="BV924" s="45"/>
      <c r="BW924" s="45"/>
      <c r="BX924" s="45"/>
      <c r="BY924" s="45"/>
      <c r="BZ924" s="45"/>
      <c r="CA924" s="45"/>
      <c r="CB924" s="45"/>
      <c r="CC924" s="45"/>
      <c r="CD924" s="45"/>
      <c r="CE924" s="45"/>
      <c r="CF924" s="45"/>
      <c r="CG924" s="45"/>
    </row>
    <row r="925" spans="1:85" s="46" customFormat="1" ht="27" outlineLevel="2">
      <c r="A925" s="21"/>
      <c r="B925" s="21"/>
      <c r="C925" s="26" t="s">
        <v>2337</v>
      </c>
      <c r="D925" s="21"/>
      <c r="E925" s="21" t="s">
        <v>2394</v>
      </c>
      <c r="F925" s="21"/>
      <c r="G925" s="21" t="s">
        <v>511</v>
      </c>
      <c r="H925" s="21" t="s">
        <v>2369</v>
      </c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8">
        <v>15</v>
      </c>
      <c r="AD925" s="10"/>
      <c r="AE925" s="50"/>
      <c r="AF925" s="45"/>
      <c r="AG925" s="45"/>
      <c r="AH925" s="45"/>
      <c r="AI925" s="45"/>
      <c r="AJ925" s="45"/>
      <c r="AK925" s="45"/>
      <c r="AL925" s="45"/>
      <c r="AM925" s="45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5"/>
      <c r="BS925" s="45"/>
      <c r="BT925" s="45"/>
      <c r="BU925" s="45"/>
      <c r="BV925" s="45"/>
      <c r="BW925" s="45"/>
      <c r="BX925" s="45"/>
      <c r="BY925" s="45"/>
      <c r="BZ925" s="45"/>
      <c r="CA925" s="45"/>
      <c r="CB925" s="45"/>
      <c r="CC925" s="45"/>
      <c r="CD925" s="45"/>
      <c r="CE925" s="45"/>
      <c r="CF925" s="45"/>
      <c r="CG925" s="45"/>
    </row>
    <row r="926" spans="1:85" s="46" customFormat="1" outlineLevel="1">
      <c r="A926" s="21"/>
      <c r="B926" s="21"/>
      <c r="C926" s="26"/>
      <c r="D926" s="21"/>
      <c r="E926" s="21"/>
      <c r="F926" s="21"/>
      <c r="G926" s="47" t="s">
        <v>2921</v>
      </c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8">
        <f>SUBTOTAL(9,AC919:AC925)</f>
        <v>212.35849056603774</v>
      </c>
      <c r="AD926" s="10"/>
      <c r="AE926" s="50"/>
      <c r="AF926" s="45"/>
      <c r="AG926" s="45"/>
      <c r="AH926" s="45"/>
      <c r="AI926" s="45"/>
      <c r="AJ926" s="45"/>
      <c r="AK926" s="45"/>
      <c r="AL926" s="45"/>
      <c r="AM926" s="45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5"/>
      <c r="BS926" s="45"/>
      <c r="BT926" s="45"/>
      <c r="BU926" s="45"/>
      <c r="BV926" s="45"/>
      <c r="BW926" s="45"/>
      <c r="BX926" s="45"/>
      <c r="BY926" s="45"/>
      <c r="BZ926" s="45"/>
      <c r="CA926" s="45"/>
      <c r="CB926" s="45"/>
      <c r="CC926" s="45"/>
      <c r="CD926" s="45"/>
      <c r="CE926" s="45"/>
      <c r="CF926" s="45"/>
      <c r="CG926" s="45"/>
    </row>
    <row r="927" spans="1:85" s="46" customFormat="1" outlineLevel="2">
      <c r="A927" s="10">
        <v>2015</v>
      </c>
      <c r="B927" s="21" t="s">
        <v>1623</v>
      </c>
      <c r="C927" s="26" t="s">
        <v>1624</v>
      </c>
      <c r="D927" s="21" t="s">
        <v>1417</v>
      </c>
      <c r="E927" s="21" t="s">
        <v>2286</v>
      </c>
      <c r="F927" s="10">
        <v>3</v>
      </c>
      <c r="G927" s="21" t="s">
        <v>1988</v>
      </c>
      <c r="H927" s="21" t="s">
        <v>1989</v>
      </c>
      <c r="I927" s="21" t="s">
        <v>24</v>
      </c>
      <c r="J927" s="21" t="s">
        <v>25</v>
      </c>
      <c r="K927" s="21" t="s">
        <v>46</v>
      </c>
      <c r="L927" s="10">
        <v>58</v>
      </c>
      <c r="M927" s="10">
        <v>59</v>
      </c>
      <c r="N927" s="21" t="s">
        <v>1572</v>
      </c>
      <c r="O927" s="21" t="s">
        <v>458</v>
      </c>
      <c r="P927" s="21" t="s">
        <v>29</v>
      </c>
      <c r="Q927" s="21" t="s">
        <v>43</v>
      </c>
      <c r="R927" s="21" t="s">
        <v>2038</v>
      </c>
      <c r="S927" s="10">
        <v>1</v>
      </c>
      <c r="T927" s="10">
        <v>48</v>
      </c>
      <c r="U927" s="10">
        <v>48</v>
      </c>
      <c r="V927" s="21" t="s">
        <v>32</v>
      </c>
      <c r="W927" s="21" t="s">
        <v>32</v>
      </c>
      <c r="X927" s="10"/>
      <c r="Y927" s="28">
        <f>IF(M927&lt;25,1,1+(M927-25)/M927)</f>
        <v>1.576271186440678</v>
      </c>
      <c r="Z927" s="10">
        <v>1</v>
      </c>
      <c r="AA927" s="28">
        <f>U927*Y927*Z927</f>
        <v>75.66101694915254</v>
      </c>
      <c r="AB927" s="28"/>
      <c r="AC927" s="28">
        <f>AA927+AB927</f>
        <v>75.66101694915254</v>
      </c>
      <c r="AD927" s="10"/>
      <c r="AE927" s="50"/>
      <c r="AF927" s="45"/>
      <c r="AG927" s="45"/>
      <c r="AH927" s="45"/>
      <c r="AI927" s="45"/>
      <c r="AJ927" s="45"/>
      <c r="AK927" s="45"/>
      <c r="AL927" s="45"/>
      <c r="AM927" s="45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5"/>
      <c r="BS927" s="45"/>
      <c r="BT927" s="45"/>
      <c r="BU927" s="45"/>
      <c r="BV927" s="45"/>
      <c r="BW927" s="45"/>
      <c r="BX927" s="45"/>
      <c r="BY927" s="45"/>
      <c r="BZ927" s="45"/>
      <c r="CA927" s="45"/>
      <c r="CB927" s="45"/>
      <c r="CC927" s="45"/>
      <c r="CD927" s="45"/>
      <c r="CE927" s="45"/>
      <c r="CF927" s="45"/>
      <c r="CG927" s="45"/>
    </row>
    <row r="928" spans="1:85" s="46" customFormat="1" outlineLevel="2">
      <c r="A928" s="10">
        <v>2014</v>
      </c>
      <c r="B928" s="21" t="s">
        <v>1698</v>
      </c>
      <c r="C928" s="26" t="s">
        <v>952</v>
      </c>
      <c r="D928" s="21" t="s">
        <v>1417</v>
      </c>
      <c r="E928" s="19" t="s">
        <v>2276</v>
      </c>
      <c r="F928" s="10">
        <v>2</v>
      </c>
      <c r="G928" s="21" t="s">
        <v>1988</v>
      </c>
      <c r="H928" s="21" t="s">
        <v>1989</v>
      </c>
      <c r="I928" s="21" t="s">
        <v>24</v>
      </c>
      <c r="J928" s="21" t="s">
        <v>25</v>
      </c>
      <c r="K928" s="21" t="s">
        <v>46</v>
      </c>
      <c r="L928" s="10">
        <v>50</v>
      </c>
      <c r="M928" s="10">
        <v>54</v>
      </c>
      <c r="N928" s="21" t="s">
        <v>1517</v>
      </c>
      <c r="O928" s="21" t="s">
        <v>413</v>
      </c>
      <c r="P928" s="21" t="s">
        <v>29</v>
      </c>
      <c r="Q928" s="21" t="s">
        <v>1365</v>
      </c>
      <c r="R928" s="21" t="s">
        <v>1990</v>
      </c>
      <c r="S928" s="10">
        <v>1</v>
      </c>
      <c r="T928" s="10">
        <v>32</v>
      </c>
      <c r="U928" s="10">
        <v>32</v>
      </c>
      <c r="V928" s="21" t="s">
        <v>32</v>
      </c>
      <c r="W928" s="21" t="s">
        <v>32</v>
      </c>
      <c r="X928" s="10"/>
      <c r="Y928" s="28">
        <f>IF(M928&lt;25,1,1+(M928-25)/M928)</f>
        <v>1.5370370370370372</v>
      </c>
      <c r="Z928" s="10">
        <v>1</v>
      </c>
      <c r="AA928" s="28">
        <f>U928*Y928*Z928</f>
        <v>49.18518518518519</v>
      </c>
      <c r="AB928" s="28"/>
      <c r="AC928" s="28">
        <f>AA928+AB928</f>
        <v>49.18518518518519</v>
      </c>
      <c r="AD928" s="10"/>
      <c r="AE928" s="50"/>
      <c r="AF928" s="45"/>
      <c r="AG928" s="45"/>
      <c r="AH928" s="45"/>
      <c r="AI928" s="45"/>
      <c r="AJ928" s="45"/>
      <c r="AK928" s="45"/>
      <c r="AL928" s="45"/>
      <c r="AM928" s="45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5"/>
      <c r="BS928" s="45"/>
      <c r="BT928" s="45"/>
      <c r="BU928" s="45"/>
      <c r="BV928" s="45"/>
      <c r="BW928" s="45"/>
      <c r="BX928" s="45"/>
      <c r="BY928" s="45"/>
      <c r="BZ928" s="45"/>
      <c r="CA928" s="45"/>
      <c r="CB928" s="45"/>
      <c r="CC928" s="45"/>
      <c r="CD928" s="45"/>
      <c r="CE928" s="45"/>
      <c r="CF928" s="45"/>
      <c r="CG928" s="45"/>
    </row>
    <row r="929" spans="1:85" s="46" customFormat="1" outlineLevel="2">
      <c r="A929" s="21"/>
      <c r="B929" s="21"/>
      <c r="C929" s="21" t="s">
        <v>1834</v>
      </c>
      <c r="D929" s="21" t="s">
        <v>1384</v>
      </c>
      <c r="E929" s="21" t="s">
        <v>2592</v>
      </c>
      <c r="F929" s="21"/>
      <c r="G929" s="21" t="s">
        <v>1988</v>
      </c>
      <c r="H929" s="21" t="s">
        <v>2558</v>
      </c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>
        <v>16</v>
      </c>
      <c r="AD929" s="21" t="s">
        <v>2588</v>
      </c>
      <c r="AE929" s="50"/>
      <c r="AF929" s="45"/>
      <c r="AG929" s="45"/>
      <c r="AH929" s="45"/>
      <c r="AI929" s="45"/>
      <c r="AJ929" s="45"/>
      <c r="AK929" s="45"/>
      <c r="AL929" s="45"/>
      <c r="AM929" s="45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5"/>
      <c r="BS929" s="45"/>
      <c r="BT929" s="45"/>
      <c r="BU929" s="45"/>
      <c r="BV929" s="45"/>
      <c r="BW929" s="45"/>
      <c r="BX929" s="45"/>
      <c r="BY929" s="45"/>
      <c r="BZ929" s="45"/>
      <c r="CA929" s="45"/>
      <c r="CB929" s="45"/>
      <c r="CC929" s="45"/>
      <c r="CD929" s="45"/>
      <c r="CE929" s="45"/>
      <c r="CF929" s="45"/>
      <c r="CG929" s="45"/>
    </row>
    <row r="930" spans="1:85" s="46" customFormat="1" outlineLevel="2">
      <c r="A930" s="10"/>
      <c r="B930" s="10"/>
      <c r="C930" s="25"/>
      <c r="D930" s="10"/>
      <c r="E930" s="27" t="s">
        <v>2329</v>
      </c>
      <c r="F930" s="10"/>
      <c r="G930" s="21" t="s">
        <v>1988</v>
      </c>
      <c r="H930" s="29" t="s">
        <v>1989</v>
      </c>
      <c r="I930" s="10"/>
      <c r="J930" s="10"/>
      <c r="K930" s="10"/>
      <c r="L930" s="10"/>
      <c r="M930" s="29">
        <v>5</v>
      </c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28"/>
      <c r="Z930" s="10"/>
      <c r="AA930" s="28"/>
      <c r="AB930" s="28"/>
      <c r="AC930" s="28">
        <f>M930*14</f>
        <v>70</v>
      </c>
      <c r="AD930" s="10"/>
      <c r="AE930" s="50"/>
      <c r="AF930" s="45"/>
      <c r="AG930" s="45"/>
      <c r="AH930" s="45"/>
      <c r="AI930" s="45"/>
      <c r="AJ930" s="45"/>
      <c r="AK930" s="45"/>
      <c r="AL930" s="45"/>
      <c r="AM930" s="45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5"/>
      <c r="BS930" s="45"/>
      <c r="BT930" s="45"/>
      <c r="BU930" s="45"/>
      <c r="BV930" s="45"/>
      <c r="BW930" s="45"/>
      <c r="BX930" s="45"/>
      <c r="BY930" s="45"/>
      <c r="BZ930" s="45"/>
      <c r="CA930" s="45"/>
      <c r="CB930" s="45"/>
      <c r="CC930" s="45"/>
      <c r="CD930" s="45"/>
      <c r="CE930" s="45"/>
      <c r="CF930" s="45"/>
      <c r="CG930" s="45"/>
    </row>
    <row r="931" spans="1:85" s="46" customFormat="1" outlineLevel="2">
      <c r="A931" s="21"/>
      <c r="B931" s="21"/>
      <c r="C931" s="26" t="s">
        <v>2355</v>
      </c>
      <c r="D931" s="21"/>
      <c r="E931" s="21" t="s">
        <v>2394</v>
      </c>
      <c r="F931" s="21"/>
      <c r="G931" s="21" t="s">
        <v>1988</v>
      </c>
      <c r="H931" s="21" t="s">
        <v>2386</v>
      </c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8">
        <v>15</v>
      </c>
      <c r="AD931" s="10"/>
      <c r="AE931" s="50"/>
      <c r="AF931" s="45"/>
      <c r="AG931" s="45"/>
      <c r="AH931" s="45"/>
      <c r="AI931" s="45"/>
      <c r="AJ931" s="45"/>
      <c r="AK931" s="45"/>
      <c r="AL931" s="45"/>
      <c r="AM931" s="45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5"/>
      <c r="BS931" s="45"/>
      <c r="BT931" s="45"/>
      <c r="BU931" s="45"/>
      <c r="BV931" s="45"/>
      <c r="BW931" s="45"/>
      <c r="BX931" s="45"/>
      <c r="BY931" s="45"/>
      <c r="BZ931" s="45"/>
      <c r="CA931" s="45"/>
      <c r="CB931" s="45"/>
      <c r="CC931" s="45"/>
      <c r="CD931" s="45"/>
      <c r="CE931" s="45"/>
      <c r="CF931" s="45"/>
      <c r="CG931" s="45"/>
    </row>
    <row r="932" spans="1:85" s="46" customFormat="1" outlineLevel="2">
      <c r="A932" s="10">
        <v>2015</v>
      </c>
      <c r="B932" s="21" t="s">
        <v>1600</v>
      </c>
      <c r="C932" s="26" t="s">
        <v>1601</v>
      </c>
      <c r="D932" s="21" t="s">
        <v>1417</v>
      </c>
      <c r="E932" s="21" t="s">
        <v>2283</v>
      </c>
      <c r="F932" s="10">
        <v>2</v>
      </c>
      <c r="G932" s="21" t="s">
        <v>1988</v>
      </c>
      <c r="H932" s="21" t="s">
        <v>2509</v>
      </c>
      <c r="I932" s="21" t="s">
        <v>102</v>
      </c>
      <c r="J932" s="21" t="s">
        <v>61</v>
      </c>
      <c r="K932" s="21" t="s">
        <v>65</v>
      </c>
      <c r="L932" s="10">
        <v>108</v>
      </c>
      <c r="M932" s="10">
        <v>61</v>
      </c>
      <c r="N932" s="21" t="s">
        <v>1602</v>
      </c>
      <c r="O932" s="21" t="s">
        <v>2082</v>
      </c>
      <c r="P932" s="21" t="s">
        <v>29</v>
      </c>
      <c r="Q932" s="21" t="s">
        <v>43</v>
      </c>
      <c r="R932" s="21" t="s">
        <v>2083</v>
      </c>
      <c r="S932" s="10">
        <v>1</v>
      </c>
      <c r="T932" s="21" t="s">
        <v>32</v>
      </c>
      <c r="U932" s="21" t="s">
        <v>32</v>
      </c>
      <c r="V932" s="21" t="s">
        <v>32</v>
      </c>
      <c r="W932" s="21" t="s">
        <v>32</v>
      </c>
      <c r="X932" s="10"/>
      <c r="Y932" s="28">
        <f>IF(M932&lt;25,1,1+(M932-25)/M932)</f>
        <v>1.5901639344262295</v>
      </c>
      <c r="Z932" s="10"/>
      <c r="AA932" s="28"/>
      <c r="AB932" s="28"/>
      <c r="AC932" s="28">
        <f>32*Y932*F932</f>
        <v>101.77049180327869</v>
      </c>
      <c r="AD932" s="10"/>
      <c r="AE932" s="50"/>
      <c r="AF932" s="45"/>
      <c r="AG932" s="45"/>
      <c r="AH932" s="45"/>
      <c r="AI932" s="45"/>
      <c r="AJ932" s="45"/>
      <c r="AK932" s="45"/>
      <c r="AL932" s="45"/>
      <c r="AM932" s="45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5"/>
      <c r="BS932" s="45"/>
      <c r="BT932" s="45"/>
      <c r="BU932" s="45"/>
      <c r="BV932" s="45"/>
      <c r="BW932" s="45"/>
      <c r="BX932" s="45"/>
      <c r="BY932" s="45"/>
      <c r="BZ932" s="45"/>
      <c r="CA932" s="45"/>
      <c r="CB932" s="45"/>
      <c r="CC932" s="45"/>
      <c r="CD932" s="45"/>
      <c r="CE932" s="45"/>
      <c r="CF932" s="45"/>
      <c r="CG932" s="45"/>
    </row>
    <row r="933" spans="1:85" s="46" customFormat="1" outlineLevel="1">
      <c r="A933" s="10"/>
      <c r="B933" s="21"/>
      <c r="C933" s="26"/>
      <c r="D933" s="21"/>
      <c r="E933" s="21"/>
      <c r="F933" s="10"/>
      <c r="G933" s="47" t="s">
        <v>2922</v>
      </c>
      <c r="H933" s="21"/>
      <c r="I933" s="21"/>
      <c r="J933" s="21"/>
      <c r="K933" s="21"/>
      <c r="L933" s="10"/>
      <c r="M933" s="10"/>
      <c r="N933" s="21"/>
      <c r="O933" s="21"/>
      <c r="P933" s="21"/>
      <c r="Q933" s="21"/>
      <c r="R933" s="21"/>
      <c r="S933" s="10"/>
      <c r="T933" s="21"/>
      <c r="U933" s="21"/>
      <c r="V933" s="21"/>
      <c r="W933" s="21"/>
      <c r="X933" s="10"/>
      <c r="Y933" s="28"/>
      <c r="Z933" s="10"/>
      <c r="AA933" s="28"/>
      <c r="AB933" s="28"/>
      <c r="AC933" s="28">
        <f>SUBTOTAL(9,AC927:AC932)</f>
        <v>327.61669393761639</v>
      </c>
      <c r="AD933" s="10"/>
      <c r="AE933" s="50"/>
      <c r="AF933" s="45"/>
      <c r="AG933" s="45"/>
      <c r="AH933" s="45"/>
      <c r="AI933" s="45"/>
      <c r="AJ933" s="45"/>
      <c r="AK933" s="45"/>
      <c r="AL933" s="45"/>
      <c r="AM933" s="45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5"/>
      <c r="BS933" s="45"/>
      <c r="BT933" s="45"/>
      <c r="BU933" s="45"/>
      <c r="BV933" s="45"/>
      <c r="BW933" s="45"/>
      <c r="BX933" s="45"/>
      <c r="BY933" s="45"/>
      <c r="BZ933" s="45"/>
      <c r="CA933" s="45"/>
      <c r="CB933" s="45"/>
      <c r="CC933" s="45"/>
      <c r="CD933" s="45"/>
      <c r="CE933" s="45"/>
      <c r="CF933" s="45"/>
      <c r="CG933" s="45"/>
    </row>
    <row r="934" spans="1:85" s="46" customFormat="1" outlineLevel="2">
      <c r="A934" s="10">
        <v>2015</v>
      </c>
      <c r="B934" s="21" t="s">
        <v>1373</v>
      </c>
      <c r="C934" s="26" t="s">
        <v>1374</v>
      </c>
      <c r="D934" s="21" t="s">
        <v>1383</v>
      </c>
      <c r="E934" s="21" t="s">
        <v>2286</v>
      </c>
      <c r="F934" s="10">
        <v>3</v>
      </c>
      <c r="G934" s="21" t="s">
        <v>1375</v>
      </c>
      <c r="H934" s="21" t="s">
        <v>1376</v>
      </c>
      <c r="I934" s="21" t="s">
        <v>42</v>
      </c>
      <c r="J934" s="21" t="s">
        <v>25</v>
      </c>
      <c r="K934" s="21" t="s">
        <v>26</v>
      </c>
      <c r="L934" s="10">
        <v>75</v>
      </c>
      <c r="M934" s="10">
        <v>41</v>
      </c>
      <c r="N934" s="21" t="s">
        <v>47</v>
      </c>
      <c r="O934" s="21" t="s">
        <v>1250</v>
      </c>
      <c r="P934" s="21" t="s">
        <v>29</v>
      </c>
      <c r="Q934" s="21" t="s">
        <v>77</v>
      </c>
      <c r="R934" s="21" t="s">
        <v>1377</v>
      </c>
      <c r="S934" s="10">
        <v>1</v>
      </c>
      <c r="T934" s="10">
        <v>48</v>
      </c>
      <c r="U934" s="10">
        <v>48</v>
      </c>
      <c r="V934" s="21" t="s">
        <v>32</v>
      </c>
      <c r="W934" s="21" t="s">
        <v>32</v>
      </c>
      <c r="X934" s="10"/>
      <c r="Y934" s="28">
        <f>IF(M934&lt;25,1,1+(M934-25)/M934)</f>
        <v>1.3902439024390243</v>
      </c>
      <c r="Z934" s="10">
        <v>1</v>
      </c>
      <c r="AA934" s="28">
        <f>U934*Y934*Z934</f>
        <v>66.731707317073159</v>
      </c>
      <c r="AB934" s="28"/>
      <c r="AC934" s="28">
        <f>AA934+AB934</f>
        <v>66.731707317073159</v>
      </c>
      <c r="AD934" s="10"/>
      <c r="AE934" s="50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5"/>
      <c r="BS934" s="45"/>
      <c r="BT934" s="45"/>
      <c r="BU934" s="45"/>
      <c r="BV934" s="45"/>
      <c r="BW934" s="45"/>
      <c r="BX934" s="45"/>
      <c r="BY934" s="45"/>
      <c r="BZ934" s="45"/>
      <c r="CA934" s="45"/>
      <c r="CB934" s="45"/>
      <c r="CC934" s="45"/>
      <c r="CD934" s="45"/>
      <c r="CE934" s="45"/>
      <c r="CF934" s="45"/>
      <c r="CG934" s="45"/>
    </row>
    <row r="935" spans="1:85" s="46" customFormat="1" outlineLevel="2">
      <c r="A935" s="10">
        <v>2015</v>
      </c>
      <c r="B935" s="21" t="s">
        <v>1964</v>
      </c>
      <c r="C935" s="26" t="s">
        <v>1965</v>
      </c>
      <c r="D935" s="21" t="s">
        <v>1417</v>
      </c>
      <c r="E935" s="21" t="s">
        <v>2286</v>
      </c>
      <c r="F935" s="10">
        <v>3</v>
      </c>
      <c r="G935" s="21" t="s">
        <v>1375</v>
      </c>
      <c r="H935" s="21" t="s">
        <v>1376</v>
      </c>
      <c r="I935" s="21" t="s">
        <v>42</v>
      </c>
      <c r="J935" s="21" t="s">
        <v>25</v>
      </c>
      <c r="K935" s="21" t="s">
        <v>26</v>
      </c>
      <c r="L935" s="10">
        <v>42</v>
      </c>
      <c r="M935" s="10">
        <v>51</v>
      </c>
      <c r="N935" s="21" t="s">
        <v>1453</v>
      </c>
      <c r="O935" s="21" t="s">
        <v>460</v>
      </c>
      <c r="P935" s="21" t="s">
        <v>29</v>
      </c>
      <c r="Q935" s="21" t="s">
        <v>1653</v>
      </c>
      <c r="R935" s="21" t="s">
        <v>1966</v>
      </c>
      <c r="S935" s="10">
        <v>1</v>
      </c>
      <c r="T935" s="10">
        <v>48</v>
      </c>
      <c r="U935" s="10">
        <v>48</v>
      </c>
      <c r="V935" s="21" t="s">
        <v>32</v>
      </c>
      <c r="W935" s="21" t="s">
        <v>32</v>
      </c>
      <c r="X935" s="10"/>
      <c r="Y935" s="28">
        <f>IF(M935&lt;25,1,1+(M935-25)/M935)</f>
        <v>1.5098039215686274</v>
      </c>
      <c r="Z935" s="10">
        <v>1</v>
      </c>
      <c r="AA935" s="28">
        <f>U935*Y935*Z935</f>
        <v>72.470588235294116</v>
      </c>
      <c r="AB935" s="28"/>
      <c r="AC935" s="28">
        <f>AA935+AB935</f>
        <v>72.470588235294116</v>
      </c>
      <c r="AD935" s="10"/>
      <c r="AE935" s="50"/>
      <c r="AF935" s="45"/>
      <c r="AG935" s="45"/>
      <c r="AH935" s="45"/>
      <c r="AI935" s="45"/>
      <c r="AJ935" s="45"/>
      <c r="AK935" s="45"/>
      <c r="AL935" s="45"/>
      <c r="AM935" s="45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5"/>
      <c r="BS935" s="45"/>
      <c r="BT935" s="45"/>
      <c r="BU935" s="45"/>
      <c r="BV935" s="45"/>
      <c r="BW935" s="45"/>
      <c r="BX935" s="45"/>
      <c r="BY935" s="45"/>
      <c r="BZ935" s="45"/>
      <c r="CA935" s="45"/>
      <c r="CB935" s="45"/>
      <c r="CC935" s="45"/>
      <c r="CD935" s="45"/>
      <c r="CE935" s="45"/>
      <c r="CF935" s="45"/>
      <c r="CG935" s="45"/>
    </row>
    <row r="936" spans="1:85" s="46" customFormat="1" outlineLevel="2">
      <c r="A936" s="21"/>
      <c r="B936" s="21"/>
      <c r="C936" s="21" t="s">
        <v>2696</v>
      </c>
      <c r="D936" s="21" t="s">
        <v>2594</v>
      </c>
      <c r="E936" s="21" t="s">
        <v>2595</v>
      </c>
      <c r="F936" s="21"/>
      <c r="G936" s="21" t="s">
        <v>1375</v>
      </c>
      <c r="H936" s="21" t="s">
        <v>2697</v>
      </c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 t="s">
        <v>30</v>
      </c>
      <c r="AC936" s="21" t="s">
        <v>2602</v>
      </c>
      <c r="AD936" s="21" t="s">
        <v>2597</v>
      </c>
      <c r="AE936" s="50"/>
      <c r="AF936" s="45"/>
      <c r="AG936" s="45"/>
      <c r="AH936" s="45"/>
      <c r="AI936" s="45"/>
      <c r="AJ936" s="45"/>
      <c r="AK936" s="45"/>
      <c r="AL936" s="45"/>
      <c r="AM936" s="45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5"/>
      <c r="BS936" s="45"/>
      <c r="BT936" s="45"/>
      <c r="BU936" s="45"/>
      <c r="BV936" s="45"/>
      <c r="BW936" s="45"/>
      <c r="BX936" s="45"/>
      <c r="BY936" s="45"/>
      <c r="BZ936" s="45"/>
      <c r="CA936" s="45"/>
      <c r="CB936" s="45"/>
      <c r="CC936" s="45"/>
      <c r="CD936" s="45"/>
      <c r="CE936" s="45"/>
      <c r="CF936" s="45"/>
      <c r="CG936" s="45"/>
    </row>
    <row r="937" spans="1:85" s="46" customFormat="1" outlineLevel="2">
      <c r="A937" s="21"/>
      <c r="B937" s="21"/>
      <c r="C937" s="21" t="s">
        <v>1928</v>
      </c>
      <c r="D937" s="21" t="s">
        <v>1384</v>
      </c>
      <c r="E937" s="21" t="s">
        <v>2592</v>
      </c>
      <c r="F937" s="21"/>
      <c r="G937" s="21" t="s">
        <v>1375</v>
      </c>
      <c r="H937" s="21" t="s">
        <v>2584</v>
      </c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>
        <v>32</v>
      </c>
      <c r="AD937" s="21" t="s">
        <v>2588</v>
      </c>
      <c r="AE937" s="50"/>
      <c r="AF937" s="45"/>
      <c r="AG937" s="45"/>
      <c r="AH937" s="45"/>
      <c r="AI937" s="45"/>
      <c r="AJ937" s="45"/>
      <c r="AK937" s="45"/>
      <c r="AL937" s="45"/>
      <c r="AM937" s="45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5"/>
      <c r="BS937" s="45"/>
      <c r="BT937" s="45"/>
      <c r="BU937" s="45"/>
      <c r="BV937" s="45"/>
      <c r="BW937" s="45"/>
      <c r="BX937" s="45"/>
      <c r="BY937" s="45"/>
      <c r="BZ937" s="45"/>
      <c r="CA937" s="45"/>
      <c r="CB937" s="45"/>
      <c r="CC937" s="45"/>
      <c r="CD937" s="45"/>
      <c r="CE937" s="45"/>
      <c r="CF937" s="45"/>
      <c r="CG937" s="45"/>
    </row>
    <row r="938" spans="1:85" s="46" customFormat="1" outlineLevel="2">
      <c r="A938" s="10"/>
      <c r="B938" s="10"/>
      <c r="C938" s="25"/>
      <c r="D938" s="10"/>
      <c r="E938" s="27" t="s">
        <v>2329</v>
      </c>
      <c r="F938" s="10"/>
      <c r="G938" s="21" t="s">
        <v>1375</v>
      </c>
      <c r="H938" s="29" t="s">
        <v>1376</v>
      </c>
      <c r="I938" s="10"/>
      <c r="J938" s="10"/>
      <c r="K938" s="10"/>
      <c r="L938" s="10"/>
      <c r="M938" s="29">
        <v>5</v>
      </c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28"/>
      <c r="Z938" s="10"/>
      <c r="AA938" s="28"/>
      <c r="AB938" s="28"/>
      <c r="AC938" s="28">
        <f>M938*14</f>
        <v>70</v>
      </c>
      <c r="AD938" s="10"/>
      <c r="AE938" s="50"/>
      <c r="AF938" s="45"/>
      <c r="AG938" s="45"/>
      <c r="AH938" s="45"/>
      <c r="AI938" s="45"/>
      <c r="AJ938" s="45"/>
      <c r="AK938" s="45"/>
      <c r="AL938" s="45"/>
      <c r="AM938" s="45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5"/>
      <c r="BS938" s="45"/>
      <c r="BT938" s="45"/>
      <c r="BU938" s="45"/>
      <c r="BV938" s="45"/>
      <c r="BW938" s="45"/>
      <c r="BX938" s="45"/>
      <c r="BY938" s="45"/>
      <c r="BZ938" s="45"/>
      <c r="CA938" s="45"/>
      <c r="CB938" s="45"/>
      <c r="CC938" s="45"/>
      <c r="CD938" s="45"/>
      <c r="CE938" s="45"/>
      <c r="CF938" s="45"/>
      <c r="CG938" s="45"/>
    </row>
    <row r="939" spans="1:85" s="46" customFormat="1" ht="27" outlineLevel="2">
      <c r="A939" s="21"/>
      <c r="B939" s="21"/>
      <c r="C939" s="26" t="s">
        <v>2357</v>
      </c>
      <c r="D939" s="21"/>
      <c r="E939" s="21" t="s">
        <v>2394</v>
      </c>
      <c r="F939" s="21"/>
      <c r="G939" s="21" t="s">
        <v>1375</v>
      </c>
      <c r="H939" s="21" t="s">
        <v>2388</v>
      </c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8">
        <v>15</v>
      </c>
      <c r="AD939" s="10"/>
      <c r="AE939" s="50"/>
      <c r="AF939" s="45"/>
      <c r="AG939" s="45"/>
      <c r="AH939" s="45"/>
      <c r="AI939" s="45"/>
      <c r="AJ939" s="45"/>
      <c r="AK939" s="45"/>
      <c r="AL939" s="45"/>
      <c r="AM939" s="45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5"/>
      <c r="BS939" s="45"/>
      <c r="BT939" s="45"/>
      <c r="BU939" s="45"/>
      <c r="BV939" s="45"/>
      <c r="BW939" s="45"/>
      <c r="BX939" s="45"/>
      <c r="BY939" s="45"/>
      <c r="BZ939" s="45"/>
      <c r="CA939" s="45"/>
      <c r="CB939" s="45"/>
      <c r="CC939" s="45"/>
      <c r="CD939" s="45"/>
      <c r="CE939" s="45"/>
      <c r="CF939" s="45"/>
      <c r="CG939" s="45"/>
    </row>
    <row r="940" spans="1:85" s="46" customFormat="1" outlineLevel="1">
      <c r="A940" s="21"/>
      <c r="B940" s="21"/>
      <c r="C940" s="26"/>
      <c r="D940" s="21"/>
      <c r="E940" s="21"/>
      <c r="F940" s="21"/>
      <c r="G940" s="47" t="s">
        <v>2923</v>
      </c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8">
        <f>SUBTOTAL(9,AC934:AC939)</f>
        <v>256.20229555236727</v>
      </c>
      <c r="AD940" s="10"/>
      <c r="AE940" s="50"/>
      <c r="AF940" s="45"/>
      <c r="AG940" s="45"/>
      <c r="AH940" s="45"/>
      <c r="AI940" s="45"/>
      <c r="AJ940" s="45"/>
      <c r="AK940" s="45"/>
      <c r="AL940" s="45"/>
      <c r="AM940" s="45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5"/>
      <c r="BS940" s="45"/>
      <c r="BT940" s="45"/>
      <c r="BU940" s="45"/>
      <c r="BV940" s="45"/>
      <c r="BW940" s="45"/>
      <c r="BX940" s="45"/>
      <c r="BY940" s="45"/>
      <c r="BZ940" s="45"/>
      <c r="CA940" s="45"/>
      <c r="CB940" s="45"/>
      <c r="CC940" s="45"/>
      <c r="CD940" s="45"/>
      <c r="CE940" s="45"/>
      <c r="CF940" s="45"/>
      <c r="CG940" s="45"/>
    </row>
    <row r="941" spans="1:85" s="46" customFormat="1" outlineLevel="2">
      <c r="A941" s="10">
        <v>2015</v>
      </c>
      <c r="B941" s="21" t="s">
        <v>984</v>
      </c>
      <c r="C941" s="26" t="s">
        <v>985</v>
      </c>
      <c r="D941" s="21" t="s">
        <v>1383</v>
      </c>
      <c r="E941" s="21" t="s">
        <v>2286</v>
      </c>
      <c r="F941" s="10">
        <v>3</v>
      </c>
      <c r="G941" s="21" t="s">
        <v>986</v>
      </c>
      <c r="H941" s="21" t="s">
        <v>987</v>
      </c>
      <c r="I941" s="21" t="s">
        <v>42</v>
      </c>
      <c r="J941" s="21" t="s">
        <v>25</v>
      </c>
      <c r="K941" s="21" t="s">
        <v>26</v>
      </c>
      <c r="L941" s="10">
        <v>129</v>
      </c>
      <c r="M941" s="10">
        <v>76</v>
      </c>
      <c r="N941" s="21" t="s">
        <v>304</v>
      </c>
      <c r="O941" s="21" t="s">
        <v>988</v>
      </c>
      <c r="P941" s="21" t="s">
        <v>29</v>
      </c>
      <c r="Q941" s="21" t="s">
        <v>989</v>
      </c>
      <c r="R941" s="21" t="s">
        <v>990</v>
      </c>
      <c r="S941" s="10">
        <v>1</v>
      </c>
      <c r="T941" s="10">
        <v>48</v>
      </c>
      <c r="U941" s="10">
        <v>48</v>
      </c>
      <c r="V941" s="21" t="s">
        <v>32</v>
      </c>
      <c r="W941" s="21" t="s">
        <v>32</v>
      </c>
      <c r="X941" s="10"/>
      <c r="Y941" s="28">
        <f>IF(M941&lt;25,1,1+(M941-25)/M941)</f>
        <v>1.6710526315789473</v>
      </c>
      <c r="Z941" s="10">
        <v>1</v>
      </c>
      <c r="AA941" s="28">
        <f>U941*Y941*Z941</f>
        <v>80.21052631578948</v>
      </c>
      <c r="AB941" s="28"/>
      <c r="AC941" s="28">
        <f>AA941+AB941</f>
        <v>80.21052631578948</v>
      </c>
      <c r="AD941" s="10"/>
      <c r="AE941" s="50"/>
      <c r="AF941" s="45"/>
      <c r="AG941" s="45"/>
      <c r="AH941" s="45"/>
      <c r="AI941" s="45"/>
      <c r="AJ941" s="45"/>
      <c r="AK941" s="45"/>
      <c r="AL941" s="45"/>
      <c r="AM941" s="45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5"/>
      <c r="BS941" s="45"/>
      <c r="BT941" s="45"/>
      <c r="BU941" s="45"/>
      <c r="BV941" s="45"/>
      <c r="BW941" s="45"/>
      <c r="BX941" s="45"/>
      <c r="BY941" s="45"/>
      <c r="BZ941" s="45"/>
      <c r="CA941" s="45"/>
      <c r="CB941" s="45"/>
      <c r="CC941" s="45"/>
      <c r="CD941" s="45"/>
      <c r="CE941" s="45"/>
      <c r="CF941" s="45"/>
      <c r="CG941" s="45"/>
    </row>
    <row r="942" spans="1:85" s="46" customFormat="1" outlineLevel="2">
      <c r="A942" s="21"/>
      <c r="B942" s="21"/>
      <c r="C942" s="21" t="s">
        <v>2690</v>
      </c>
      <c r="D942" s="21" t="s">
        <v>2594</v>
      </c>
      <c r="E942" s="21" t="s">
        <v>2595</v>
      </c>
      <c r="F942" s="21"/>
      <c r="G942" s="21" t="s">
        <v>986</v>
      </c>
      <c r="H942" s="21" t="s">
        <v>2691</v>
      </c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 t="s">
        <v>30</v>
      </c>
      <c r="AC942" s="21" t="s">
        <v>2602</v>
      </c>
      <c r="AD942" s="21" t="s">
        <v>2597</v>
      </c>
      <c r="AE942" s="50"/>
      <c r="AF942" s="45"/>
      <c r="AG942" s="45"/>
      <c r="AH942" s="45"/>
      <c r="AI942" s="45"/>
      <c r="AJ942" s="45"/>
      <c r="AK942" s="45"/>
      <c r="AL942" s="45"/>
      <c r="AM942" s="45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5"/>
      <c r="BS942" s="45"/>
      <c r="BT942" s="45"/>
      <c r="BU942" s="45"/>
      <c r="BV942" s="45"/>
      <c r="BW942" s="45"/>
      <c r="BX942" s="45"/>
      <c r="BY942" s="45"/>
      <c r="BZ942" s="45"/>
      <c r="CA942" s="45"/>
      <c r="CB942" s="45"/>
      <c r="CC942" s="45"/>
      <c r="CD942" s="45"/>
      <c r="CE942" s="45"/>
      <c r="CF942" s="45"/>
      <c r="CG942" s="45"/>
    </row>
    <row r="943" spans="1:85" s="46" customFormat="1" ht="27" outlineLevel="2">
      <c r="A943" s="21"/>
      <c r="B943" s="21"/>
      <c r="C943" s="26" t="s">
        <v>2356</v>
      </c>
      <c r="D943" s="21"/>
      <c r="E943" s="21" t="s">
        <v>2394</v>
      </c>
      <c r="F943" s="21"/>
      <c r="G943" s="21" t="s">
        <v>986</v>
      </c>
      <c r="H943" s="21" t="s">
        <v>2387</v>
      </c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8">
        <v>15</v>
      </c>
      <c r="AD943" s="10"/>
      <c r="AE943" s="50"/>
      <c r="AF943" s="45"/>
      <c r="AG943" s="45"/>
      <c r="AH943" s="45"/>
      <c r="AI943" s="45"/>
      <c r="AJ943" s="45"/>
      <c r="AK943" s="45"/>
      <c r="AL943" s="45"/>
      <c r="AM943" s="45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5"/>
      <c r="BS943" s="45"/>
      <c r="BT943" s="45"/>
      <c r="BU943" s="45"/>
      <c r="BV943" s="45"/>
      <c r="BW943" s="45"/>
      <c r="BX943" s="45"/>
      <c r="BY943" s="45"/>
      <c r="BZ943" s="45"/>
      <c r="CA943" s="45"/>
      <c r="CB943" s="45"/>
      <c r="CC943" s="45"/>
      <c r="CD943" s="45"/>
      <c r="CE943" s="45"/>
      <c r="CF943" s="45"/>
      <c r="CG943" s="45"/>
    </row>
    <row r="944" spans="1:85" s="46" customFormat="1" ht="27" outlineLevel="2">
      <c r="A944" s="21"/>
      <c r="B944" s="21"/>
      <c r="C944" s="26" t="s">
        <v>2421</v>
      </c>
      <c r="D944" s="21"/>
      <c r="E944" s="21" t="s">
        <v>2394</v>
      </c>
      <c r="F944" s="21"/>
      <c r="G944" s="21" t="s">
        <v>986</v>
      </c>
      <c r="H944" s="21" t="s">
        <v>2473</v>
      </c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8">
        <v>15</v>
      </c>
      <c r="AD944" s="10"/>
      <c r="AE944" s="50"/>
      <c r="AF944" s="45"/>
      <c r="AG944" s="45"/>
      <c r="AH944" s="45"/>
      <c r="AI944" s="45"/>
      <c r="AJ944" s="45"/>
      <c r="AK944" s="45"/>
      <c r="AL944" s="45"/>
      <c r="AM944" s="45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5"/>
      <c r="BS944" s="45"/>
      <c r="BT944" s="45"/>
      <c r="BU944" s="45"/>
      <c r="BV944" s="45"/>
      <c r="BW944" s="45"/>
      <c r="BX944" s="45"/>
      <c r="BY944" s="45"/>
      <c r="BZ944" s="45"/>
      <c r="CA944" s="45"/>
      <c r="CB944" s="45"/>
      <c r="CC944" s="45"/>
      <c r="CD944" s="45"/>
      <c r="CE944" s="45"/>
      <c r="CF944" s="45"/>
      <c r="CG944" s="45"/>
    </row>
    <row r="945" spans="1:85" s="46" customFormat="1" outlineLevel="2">
      <c r="A945" s="21"/>
      <c r="B945" s="21"/>
      <c r="C945" s="26" t="s">
        <v>2409</v>
      </c>
      <c r="D945" s="21"/>
      <c r="E945" s="21" t="s">
        <v>2394</v>
      </c>
      <c r="F945" s="21"/>
      <c r="G945" s="21" t="s">
        <v>986</v>
      </c>
      <c r="H945" s="21" t="s">
        <v>2473</v>
      </c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8">
        <v>15</v>
      </c>
      <c r="AD945" s="10"/>
      <c r="AE945" s="50"/>
      <c r="AF945" s="45"/>
      <c r="AG945" s="45"/>
      <c r="AH945" s="45"/>
      <c r="AI945" s="45"/>
      <c r="AJ945" s="45"/>
      <c r="AK945" s="45"/>
      <c r="AL945" s="45"/>
      <c r="AM945" s="45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5"/>
      <c r="BS945" s="45"/>
      <c r="BT945" s="45"/>
      <c r="BU945" s="45"/>
      <c r="BV945" s="45"/>
      <c r="BW945" s="45"/>
      <c r="BX945" s="45"/>
      <c r="BY945" s="45"/>
      <c r="BZ945" s="45"/>
      <c r="CA945" s="45"/>
      <c r="CB945" s="45"/>
      <c r="CC945" s="45"/>
      <c r="CD945" s="45"/>
      <c r="CE945" s="45"/>
      <c r="CF945" s="45"/>
      <c r="CG945" s="45"/>
    </row>
    <row r="946" spans="1:85" s="46" customFormat="1" outlineLevel="2">
      <c r="A946" s="10">
        <v>2014</v>
      </c>
      <c r="B946" s="21" t="s">
        <v>1351</v>
      </c>
      <c r="C946" s="26" t="s">
        <v>1352</v>
      </c>
      <c r="D946" s="21" t="s">
        <v>1383</v>
      </c>
      <c r="E946" s="19" t="s">
        <v>2541</v>
      </c>
      <c r="F946" s="10" t="s">
        <v>2542</v>
      </c>
      <c r="G946" s="21" t="s">
        <v>986</v>
      </c>
      <c r="H946" s="21" t="s">
        <v>2548</v>
      </c>
      <c r="I946" s="21"/>
      <c r="J946" s="21"/>
      <c r="K946" s="21"/>
      <c r="L946" s="10"/>
      <c r="M946" s="10">
        <v>2</v>
      </c>
      <c r="N946" s="21"/>
      <c r="O946" s="21"/>
      <c r="P946" s="21"/>
      <c r="Q946" s="21"/>
      <c r="R946" s="21"/>
      <c r="S946" s="10"/>
      <c r="T946" s="21"/>
      <c r="U946" s="21"/>
      <c r="V946" s="21"/>
      <c r="W946" s="21"/>
      <c r="X946" s="10"/>
      <c r="Y946" s="28">
        <f>IF(M946&lt;25,1,1+(M946-25)/M946)</f>
        <v>1</v>
      </c>
      <c r="Z946" s="10"/>
      <c r="AA946" s="28"/>
      <c r="AB946" s="28"/>
      <c r="AC946" s="28">
        <f>0.3*13*M946</f>
        <v>7.8</v>
      </c>
      <c r="AD946" s="10"/>
      <c r="AE946" s="50"/>
      <c r="AF946" s="45"/>
      <c r="AG946" s="45"/>
      <c r="AH946" s="45"/>
      <c r="AI946" s="45"/>
      <c r="AJ946" s="45"/>
      <c r="AK946" s="45"/>
      <c r="AL946" s="45"/>
      <c r="AM946" s="45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5"/>
      <c r="BS946" s="45"/>
      <c r="BT946" s="45"/>
      <c r="BU946" s="45"/>
      <c r="BV946" s="45"/>
      <c r="BW946" s="45"/>
      <c r="BX946" s="45"/>
      <c r="BY946" s="45"/>
      <c r="BZ946" s="45"/>
      <c r="CA946" s="45"/>
      <c r="CB946" s="45"/>
      <c r="CC946" s="45"/>
      <c r="CD946" s="45"/>
      <c r="CE946" s="45"/>
      <c r="CF946" s="45"/>
      <c r="CG946" s="45"/>
    </row>
    <row r="947" spans="1:85" s="46" customFormat="1" outlineLevel="1">
      <c r="A947" s="10"/>
      <c r="B947" s="21"/>
      <c r="C947" s="26"/>
      <c r="D947" s="21"/>
      <c r="E947" s="19"/>
      <c r="F947" s="10"/>
      <c r="G947" s="47" t="s">
        <v>2924</v>
      </c>
      <c r="H947" s="21"/>
      <c r="I947" s="21"/>
      <c r="J947" s="21"/>
      <c r="K947" s="21"/>
      <c r="L947" s="10"/>
      <c r="M947" s="10"/>
      <c r="N947" s="21"/>
      <c r="O947" s="21"/>
      <c r="P947" s="21"/>
      <c r="Q947" s="21"/>
      <c r="R947" s="21"/>
      <c r="S947" s="10"/>
      <c r="T947" s="21"/>
      <c r="U947" s="21"/>
      <c r="V947" s="21"/>
      <c r="W947" s="21"/>
      <c r="X947" s="10"/>
      <c r="Y947" s="28"/>
      <c r="Z947" s="10"/>
      <c r="AA947" s="28"/>
      <c r="AB947" s="28"/>
      <c r="AC947" s="28">
        <f>SUBTOTAL(9,AC941:AC946)</f>
        <v>133.01052631578949</v>
      </c>
      <c r="AD947" s="10"/>
      <c r="AE947" s="50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5"/>
      <c r="BS947" s="45"/>
      <c r="BT947" s="45"/>
      <c r="BU947" s="45"/>
      <c r="BV947" s="45"/>
      <c r="BW947" s="45"/>
      <c r="BX947" s="45"/>
      <c r="BY947" s="45"/>
      <c r="BZ947" s="45"/>
      <c r="CA947" s="45"/>
      <c r="CB947" s="45"/>
      <c r="CC947" s="45"/>
      <c r="CD947" s="45"/>
      <c r="CE947" s="45"/>
      <c r="CF947" s="45"/>
      <c r="CG947" s="45"/>
    </row>
    <row r="948" spans="1:85" s="46" customFormat="1" outlineLevel="2">
      <c r="A948" s="10">
        <v>2014</v>
      </c>
      <c r="B948" s="21" t="s">
        <v>1560</v>
      </c>
      <c r="C948" s="26" t="s">
        <v>1561</v>
      </c>
      <c r="D948" s="21" t="s">
        <v>1417</v>
      </c>
      <c r="E948" s="19" t="s">
        <v>2276</v>
      </c>
      <c r="F948" s="10">
        <v>2</v>
      </c>
      <c r="G948" s="21" t="s">
        <v>1881</v>
      </c>
      <c r="H948" s="21" t="s">
        <v>1882</v>
      </c>
      <c r="I948" s="21" t="s">
        <v>24</v>
      </c>
      <c r="J948" s="21" t="s">
        <v>25</v>
      </c>
      <c r="K948" s="21" t="s">
        <v>26</v>
      </c>
      <c r="L948" s="10">
        <v>24</v>
      </c>
      <c r="M948" s="10">
        <v>43</v>
      </c>
      <c r="N948" s="21" t="s">
        <v>1562</v>
      </c>
      <c r="O948" s="21" t="s">
        <v>1270</v>
      </c>
      <c r="P948" s="21" t="s">
        <v>29</v>
      </c>
      <c r="Q948" s="21" t="s">
        <v>1358</v>
      </c>
      <c r="R948" s="21" t="s">
        <v>1883</v>
      </c>
      <c r="S948" s="10">
        <v>1</v>
      </c>
      <c r="T948" s="10">
        <v>32</v>
      </c>
      <c r="U948" s="10">
        <v>32</v>
      </c>
      <c r="V948" s="21" t="s">
        <v>32</v>
      </c>
      <c r="W948" s="21" t="s">
        <v>32</v>
      </c>
      <c r="X948" s="10"/>
      <c r="Y948" s="28">
        <f>IF(M948&lt;25,1,1+(M948-25)/M948)</f>
        <v>1.4186046511627908</v>
      </c>
      <c r="Z948" s="10">
        <v>1</v>
      </c>
      <c r="AA948" s="28">
        <f>U948*Y948*Z948</f>
        <v>45.395348837209305</v>
      </c>
      <c r="AB948" s="28"/>
      <c r="AC948" s="28">
        <f>AA948+AB948</f>
        <v>45.395348837209305</v>
      </c>
      <c r="AD948" s="10"/>
      <c r="AE948" s="50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5"/>
      <c r="BS948" s="45"/>
      <c r="BT948" s="45"/>
      <c r="BU948" s="45"/>
      <c r="BV948" s="45"/>
      <c r="BW948" s="45"/>
      <c r="BX948" s="45"/>
      <c r="BY948" s="45"/>
      <c r="BZ948" s="45"/>
      <c r="CA948" s="45"/>
      <c r="CB948" s="45"/>
      <c r="CC948" s="45"/>
      <c r="CD948" s="45"/>
      <c r="CE948" s="45"/>
      <c r="CF948" s="45"/>
      <c r="CG948" s="45"/>
    </row>
    <row r="949" spans="1:85" s="46" customFormat="1" outlineLevel="2">
      <c r="A949" s="10">
        <v>2016</v>
      </c>
      <c r="B949" s="21" t="s">
        <v>408</v>
      </c>
      <c r="C949" s="26" t="s">
        <v>409</v>
      </c>
      <c r="D949" s="21" t="s">
        <v>1417</v>
      </c>
      <c r="E949" s="21" t="s">
        <v>2301</v>
      </c>
      <c r="F949" s="10">
        <v>3</v>
      </c>
      <c r="G949" s="21" t="s">
        <v>1881</v>
      </c>
      <c r="H949" s="21" t="s">
        <v>1882</v>
      </c>
      <c r="I949" s="21" t="s">
        <v>24</v>
      </c>
      <c r="J949" s="21" t="s">
        <v>25</v>
      </c>
      <c r="K949" s="21" t="s">
        <v>26</v>
      </c>
      <c r="L949" s="10">
        <v>88</v>
      </c>
      <c r="M949" s="10">
        <v>88</v>
      </c>
      <c r="N949" s="21" t="s">
        <v>1992</v>
      </c>
      <c r="O949" s="21" t="s">
        <v>2189</v>
      </c>
      <c r="P949" s="21" t="s">
        <v>29</v>
      </c>
      <c r="Q949" s="21" t="s">
        <v>30</v>
      </c>
      <c r="R949" s="21" t="s">
        <v>2204</v>
      </c>
      <c r="S949" s="10">
        <v>1</v>
      </c>
      <c r="T949" s="10">
        <v>48</v>
      </c>
      <c r="U949" s="10">
        <v>32</v>
      </c>
      <c r="V949" s="10"/>
      <c r="W949" s="10">
        <v>16</v>
      </c>
      <c r="X949" s="27">
        <v>1</v>
      </c>
      <c r="Y949" s="28">
        <f>IF(M949&lt;25,1,1+(M949-25)/M949)</f>
        <v>1.7159090909090908</v>
      </c>
      <c r="Z949" s="10">
        <v>1</v>
      </c>
      <c r="AA949" s="28">
        <f>U949*Y949*Z949</f>
        <v>54.909090909090907</v>
      </c>
      <c r="AB949" s="28">
        <f>X949*W949*Y949</f>
        <v>27.454545454545453</v>
      </c>
      <c r="AC949" s="28">
        <f>AA949+AB949</f>
        <v>82.36363636363636</v>
      </c>
      <c r="AD949" s="10"/>
      <c r="AE949" s="50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5"/>
      <c r="BS949" s="45"/>
      <c r="BT949" s="45"/>
      <c r="BU949" s="45"/>
      <c r="BV949" s="45"/>
      <c r="BW949" s="45"/>
      <c r="BX949" s="45"/>
      <c r="BY949" s="45"/>
      <c r="BZ949" s="45"/>
      <c r="CA949" s="45"/>
      <c r="CB949" s="45"/>
      <c r="CC949" s="45"/>
      <c r="CD949" s="45"/>
      <c r="CE949" s="45"/>
      <c r="CF949" s="45"/>
      <c r="CG949" s="45"/>
    </row>
    <row r="950" spans="1:85" s="46" customFormat="1" outlineLevel="2">
      <c r="A950" s="10"/>
      <c r="B950" s="10"/>
      <c r="C950" s="25"/>
      <c r="D950" s="10"/>
      <c r="E950" s="27" t="s">
        <v>2329</v>
      </c>
      <c r="F950" s="10"/>
      <c r="G950" s="21" t="s">
        <v>1881</v>
      </c>
      <c r="H950" s="29" t="s">
        <v>1882</v>
      </c>
      <c r="I950" s="10"/>
      <c r="J950" s="10"/>
      <c r="K950" s="10"/>
      <c r="L950" s="10"/>
      <c r="M950" s="29">
        <v>3</v>
      </c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28"/>
      <c r="Z950" s="10"/>
      <c r="AA950" s="28"/>
      <c r="AB950" s="28"/>
      <c r="AC950" s="28">
        <f>M950*14</f>
        <v>42</v>
      </c>
      <c r="AD950" s="10"/>
      <c r="AE950" s="50"/>
      <c r="AF950" s="45"/>
      <c r="AG950" s="45"/>
      <c r="AH950" s="45"/>
      <c r="AI950" s="45"/>
      <c r="AJ950" s="45"/>
      <c r="AK950" s="45"/>
      <c r="AL950" s="45"/>
      <c r="AM950" s="45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5"/>
      <c r="BS950" s="45"/>
      <c r="BT950" s="45"/>
      <c r="BU950" s="45"/>
      <c r="BV950" s="45"/>
      <c r="BW950" s="45"/>
      <c r="BX950" s="45"/>
      <c r="BY950" s="45"/>
      <c r="BZ950" s="45"/>
      <c r="CA950" s="45"/>
      <c r="CB950" s="45"/>
      <c r="CC950" s="45"/>
      <c r="CD950" s="45"/>
      <c r="CE950" s="45"/>
      <c r="CF950" s="45"/>
      <c r="CG950" s="45"/>
    </row>
    <row r="951" spans="1:85" s="46" customFormat="1" outlineLevel="1">
      <c r="A951" s="10"/>
      <c r="B951" s="10"/>
      <c r="C951" s="25"/>
      <c r="D951" s="10"/>
      <c r="E951" s="27"/>
      <c r="F951" s="10"/>
      <c r="G951" s="47" t="s">
        <v>2925</v>
      </c>
      <c r="H951" s="29"/>
      <c r="I951" s="10"/>
      <c r="J951" s="10"/>
      <c r="K951" s="10"/>
      <c r="L951" s="10"/>
      <c r="M951" s="29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28"/>
      <c r="Z951" s="10"/>
      <c r="AA951" s="28"/>
      <c r="AB951" s="28"/>
      <c r="AC951" s="28">
        <f>SUBTOTAL(9,AC948:AC950)</f>
        <v>169.75898520084567</v>
      </c>
      <c r="AD951" s="10"/>
      <c r="AE951" s="50"/>
      <c r="AF951" s="45"/>
      <c r="AG951" s="45"/>
      <c r="AH951" s="45"/>
      <c r="AI951" s="45"/>
      <c r="AJ951" s="45"/>
      <c r="AK951" s="45"/>
      <c r="AL951" s="45"/>
      <c r="AM951" s="45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5"/>
      <c r="BS951" s="45"/>
      <c r="BT951" s="45"/>
      <c r="BU951" s="45"/>
      <c r="BV951" s="45"/>
      <c r="BW951" s="45"/>
      <c r="BX951" s="45"/>
      <c r="BY951" s="45"/>
      <c r="BZ951" s="45"/>
      <c r="CA951" s="45"/>
      <c r="CB951" s="45"/>
      <c r="CC951" s="45"/>
      <c r="CD951" s="45"/>
      <c r="CE951" s="45"/>
      <c r="CF951" s="45"/>
      <c r="CG951" s="45"/>
    </row>
    <row r="952" spans="1:85" s="46" customFormat="1" outlineLevel="2">
      <c r="A952" s="10">
        <v>2014</v>
      </c>
      <c r="B952" s="21" t="s">
        <v>1351</v>
      </c>
      <c r="C952" s="26" t="s">
        <v>1352</v>
      </c>
      <c r="D952" s="21" t="s">
        <v>1383</v>
      </c>
      <c r="E952" s="19" t="s">
        <v>2541</v>
      </c>
      <c r="F952" s="10" t="s">
        <v>2542</v>
      </c>
      <c r="G952" s="61" t="s">
        <v>2755</v>
      </c>
      <c r="H952" s="51" t="s">
        <v>2754</v>
      </c>
      <c r="I952" s="53"/>
      <c r="J952" s="53"/>
      <c r="K952" s="53"/>
      <c r="L952" s="53"/>
      <c r="M952" s="52">
        <v>2</v>
      </c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5"/>
      <c r="Y952" s="56"/>
      <c r="Z952" s="55"/>
      <c r="AA952" s="56"/>
      <c r="AB952" s="56"/>
      <c r="AC952" s="56">
        <v>7.8</v>
      </c>
      <c r="AD952" s="55"/>
      <c r="AE952" s="50"/>
      <c r="AF952" s="45"/>
      <c r="AG952" s="45"/>
      <c r="AH952" s="45"/>
      <c r="AI952" s="45"/>
      <c r="AJ952" s="45"/>
      <c r="AK952" s="45"/>
      <c r="AL952" s="45"/>
      <c r="AM952" s="45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5"/>
      <c r="BS952" s="45"/>
      <c r="BT952" s="45"/>
      <c r="BU952" s="45"/>
      <c r="BV952" s="45"/>
      <c r="BW952" s="45"/>
      <c r="BX952" s="45"/>
      <c r="BY952" s="45"/>
      <c r="BZ952" s="45"/>
      <c r="CA952" s="45"/>
      <c r="CB952" s="45"/>
      <c r="CC952" s="45"/>
      <c r="CD952" s="45"/>
      <c r="CE952" s="45"/>
      <c r="CF952" s="45"/>
      <c r="CG952" s="45"/>
    </row>
    <row r="953" spans="1:85" s="46" customFormat="1" outlineLevel="1">
      <c r="A953" s="10"/>
      <c r="B953" s="21"/>
      <c r="C953" s="26"/>
      <c r="D953" s="21"/>
      <c r="E953" s="19"/>
      <c r="F953" s="10"/>
      <c r="G953" s="66" t="s">
        <v>2926</v>
      </c>
      <c r="H953" s="51"/>
      <c r="I953" s="53"/>
      <c r="J953" s="53"/>
      <c r="K953" s="53"/>
      <c r="L953" s="53"/>
      <c r="M953" s="52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5"/>
      <c r="Y953" s="56"/>
      <c r="Z953" s="55"/>
      <c r="AA953" s="56"/>
      <c r="AB953" s="56"/>
      <c r="AC953" s="56">
        <f>SUBTOTAL(9,AC952:AC952)</f>
        <v>7.8</v>
      </c>
      <c r="AD953" s="55"/>
      <c r="AE953" s="50"/>
      <c r="AF953" s="45"/>
      <c r="AG953" s="45"/>
      <c r="AH953" s="45"/>
      <c r="AI953" s="45"/>
      <c r="AJ953" s="45"/>
      <c r="AK953" s="45"/>
      <c r="AL953" s="45"/>
      <c r="AM953" s="45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5"/>
      <c r="BS953" s="45"/>
      <c r="BT953" s="45"/>
      <c r="BU953" s="45"/>
      <c r="BV953" s="45"/>
      <c r="BW953" s="45"/>
      <c r="BX953" s="45"/>
      <c r="BY953" s="45"/>
      <c r="BZ953" s="45"/>
      <c r="CA953" s="45"/>
      <c r="CB953" s="45"/>
      <c r="CC953" s="45"/>
      <c r="CD953" s="45"/>
      <c r="CE953" s="45"/>
      <c r="CF953" s="45"/>
      <c r="CG953" s="45"/>
    </row>
    <row r="954" spans="1:85" s="46" customFormat="1" outlineLevel="2">
      <c r="A954" s="10">
        <v>2015</v>
      </c>
      <c r="B954" s="21" t="s">
        <v>2007</v>
      </c>
      <c r="C954" s="26" t="s">
        <v>927</v>
      </c>
      <c r="D954" s="21" t="s">
        <v>1417</v>
      </c>
      <c r="E954" s="21" t="s">
        <v>2286</v>
      </c>
      <c r="F954" s="10">
        <v>3</v>
      </c>
      <c r="G954" s="21" t="s">
        <v>723</v>
      </c>
      <c r="H954" s="21" t="s">
        <v>724</v>
      </c>
      <c r="I954" s="21" t="s">
        <v>24</v>
      </c>
      <c r="J954" s="21" t="s">
        <v>25</v>
      </c>
      <c r="K954" s="21" t="s">
        <v>26</v>
      </c>
      <c r="L954" s="10">
        <v>47</v>
      </c>
      <c r="M954" s="10">
        <v>67</v>
      </c>
      <c r="N954" s="21" t="s">
        <v>1543</v>
      </c>
      <c r="O954" s="21" t="s">
        <v>587</v>
      </c>
      <c r="P954" s="21" t="s">
        <v>29</v>
      </c>
      <c r="Q954" s="21" t="s">
        <v>1741</v>
      </c>
      <c r="R954" s="21" t="s">
        <v>2118</v>
      </c>
      <c r="S954" s="10">
        <v>1</v>
      </c>
      <c r="T954" s="10">
        <v>48</v>
      </c>
      <c r="U954" s="10">
        <v>48</v>
      </c>
      <c r="V954" s="21" t="s">
        <v>32</v>
      </c>
      <c r="W954" s="21" t="s">
        <v>32</v>
      </c>
      <c r="X954" s="10"/>
      <c r="Y954" s="28">
        <f>IF(M954&lt;25,1,1+(M954-25)/M954)</f>
        <v>1.6268656716417911</v>
      </c>
      <c r="Z954" s="10">
        <v>1</v>
      </c>
      <c r="AA954" s="28">
        <f>U954*Y954*Z954</f>
        <v>78.089552238805965</v>
      </c>
      <c r="AB954" s="28"/>
      <c r="AC954" s="28">
        <f>AA954+AB954</f>
        <v>78.089552238805965</v>
      </c>
      <c r="AD954" s="10"/>
      <c r="AE954" s="50"/>
      <c r="AF954" s="45"/>
      <c r="AG954" s="45"/>
      <c r="AH954" s="45"/>
      <c r="AI954" s="45"/>
      <c r="AJ954" s="45"/>
      <c r="AK954" s="45"/>
      <c r="AL954" s="45"/>
      <c r="AM954" s="45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5"/>
      <c r="BS954" s="45"/>
      <c r="BT954" s="45"/>
      <c r="BU954" s="45"/>
      <c r="BV954" s="45"/>
      <c r="BW954" s="45"/>
      <c r="BX954" s="45"/>
      <c r="BY954" s="45"/>
      <c r="BZ954" s="45"/>
      <c r="CA954" s="45"/>
      <c r="CB954" s="45"/>
      <c r="CC954" s="45"/>
      <c r="CD954" s="45"/>
      <c r="CE954" s="45"/>
      <c r="CF954" s="45"/>
      <c r="CG954" s="45"/>
    </row>
    <row r="955" spans="1:85" s="46" customFormat="1" outlineLevel="2">
      <c r="A955" s="10">
        <v>2015</v>
      </c>
      <c r="B955" s="21" t="s">
        <v>2007</v>
      </c>
      <c r="C955" s="26" t="s">
        <v>927</v>
      </c>
      <c r="D955" s="21" t="s">
        <v>1417</v>
      </c>
      <c r="E955" s="21" t="s">
        <v>2286</v>
      </c>
      <c r="F955" s="10">
        <v>3</v>
      </c>
      <c r="G955" s="21" t="s">
        <v>723</v>
      </c>
      <c r="H955" s="21" t="s">
        <v>724</v>
      </c>
      <c r="I955" s="21" t="s">
        <v>24</v>
      </c>
      <c r="J955" s="21" t="s">
        <v>25</v>
      </c>
      <c r="K955" s="21" t="s">
        <v>26</v>
      </c>
      <c r="L955" s="10">
        <v>38</v>
      </c>
      <c r="M955" s="10">
        <v>90</v>
      </c>
      <c r="N955" s="21" t="s">
        <v>1429</v>
      </c>
      <c r="O955" s="21" t="s">
        <v>587</v>
      </c>
      <c r="P955" s="21" t="s">
        <v>29</v>
      </c>
      <c r="Q955" s="21" t="s">
        <v>1079</v>
      </c>
      <c r="R955" s="21" t="s">
        <v>2223</v>
      </c>
      <c r="S955" s="10">
        <v>1</v>
      </c>
      <c r="T955" s="10">
        <v>48</v>
      </c>
      <c r="U955" s="10">
        <v>48</v>
      </c>
      <c r="V955" s="21" t="s">
        <v>32</v>
      </c>
      <c r="W955" s="21" t="s">
        <v>32</v>
      </c>
      <c r="X955" s="10"/>
      <c r="Y955" s="28">
        <f>IF(M955&lt;25,1,1+(M955-25)/M955)</f>
        <v>1.7222222222222223</v>
      </c>
      <c r="Z955" s="10">
        <v>1</v>
      </c>
      <c r="AA955" s="28">
        <f>U955*Y955*Z955</f>
        <v>82.666666666666671</v>
      </c>
      <c r="AB955" s="28"/>
      <c r="AC955" s="28">
        <f>AA955+AB955</f>
        <v>82.666666666666671</v>
      </c>
      <c r="AD955" s="10"/>
      <c r="AE955" s="50"/>
      <c r="AF955" s="45"/>
      <c r="AG955" s="45"/>
      <c r="AH955" s="45"/>
      <c r="AI955" s="45"/>
      <c r="AJ955" s="45"/>
      <c r="AK955" s="45"/>
      <c r="AL955" s="45"/>
      <c r="AM955" s="45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5"/>
      <c r="BS955" s="45"/>
      <c r="BT955" s="45"/>
      <c r="BU955" s="45"/>
      <c r="BV955" s="45"/>
      <c r="BW955" s="45"/>
      <c r="BX955" s="45"/>
      <c r="BY955" s="45"/>
      <c r="BZ955" s="45"/>
      <c r="CA955" s="45"/>
      <c r="CB955" s="45"/>
      <c r="CC955" s="45"/>
      <c r="CD955" s="45"/>
      <c r="CE955" s="45"/>
      <c r="CF955" s="45"/>
      <c r="CG955" s="45"/>
    </row>
    <row r="956" spans="1:85" s="46" customFormat="1" outlineLevel="2">
      <c r="A956" s="10">
        <v>2016</v>
      </c>
      <c r="B956" s="21" t="s">
        <v>922</v>
      </c>
      <c r="C956" s="26" t="s">
        <v>923</v>
      </c>
      <c r="D956" s="21" t="s">
        <v>1383</v>
      </c>
      <c r="E956" s="21" t="s">
        <v>2287</v>
      </c>
      <c r="F956" s="10">
        <v>4</v>
      </c>
      <c r="G956" s="21" t="s">
        <v>723</v>
      </c>
      <c r="H956" s="21" t="s">
        <v>724</v>
      </c>
      <c r="I956" s="21" t="s">
        <v>24</v>
      </c>
      <c r="J956" s="21" t="s">
        <v>25</v>
      </c>
      <c r="K956" s="21" t="s">
        <v>26</v>
      </c>
      <c r="L956" s="10">
        <v>35</v>
      </c>
      <c r="M956" s="10">
        <v>33</v>
      </c>
      <c r="N956" s="21" t="s">
        <v>924</v>
      </c>
      <c r="O956" s="21" t="s">
        <v>534</v>
      </c>
      <c r="P956" s="21" t="s">
        <v>29</v>
      </c>
      <c r="Q956" s="21" t="s">
        <v>193</v>
      </c>
      <c r="R956" s="21" t="s">
        <v>925</v>
      </c>
      <c r="S956" s="10">
        <v>1</v>
      </c>
      <c r="T956" s="10">
        <v>64</v>
      </c>
      <c r="U956" s="10">
        <v>64</v>
      </c>
      <c r="V956" s="21" t="s">
        <v>32</v>
      </c>
      <c r="W956" s="21" t="s">
        <v>32</v>
      </c>
      <c r="X956" s="10"/>
      <c r="Y956" s="28">
        <f>IF(M956&lt;25,1,1+(M956-25)/M956)</f>
        <v>1.2424242424242424</v>
      </c>
      <c r="Z956" s="10">
        <v>2</v>
      </c>
      <c r="AA956" s="28">
        <f>U956*Y956*Z956</f>
        <v>159.03030303030303</v>
      </c>
      <c r="AB956" s="28"/>
      <c r="AC956" s="28">
        <f>AA956+AB956</f>
        <v>159.03030303030303</v>
      </c>
      <c r="AD956" s="10"/>
      <c r="AE956" s="50"/>
      <c r="AF956" s="45"/>
      <c r="AG956" s="45"/>
      <c r="AH956" s="45"/>
      <c r="AI956" s="45"/>
      <c r="AJ956" s="45"/>
      <c r="AK956" s="45"/>
      <c r="AL956" s="45"/>
      <c r="AM956" s="45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5"/>
      <c r="BS956" s="45"/>
      <c r="BT956" s="45"/>
      <c r="BU956" s="45"/>
      <c r="BV956" s="45"/>
      <c r="BW956" s="45"/>
      <c r="BX956" s="45"/>
      <c r="BY956" s="45"/>
      <c r="BZ956" s="45"/>
      <c r="CA956" s="45"/>
      <c r="CB956" s="45"/>
      <c r="CC956" s="45"/>
      <c r="CD956" s="45"/>
      <c r="CE956" s="45"/>
      <c r="CF956" s="45"/>
      <c r="CG956" s="45"/>
    </row>
    <row r="957" spans="1:85" s="46" customFormat="1" outlineLevel="2">
      <c r="A957" s="10">
        <v>2014</v>
      </c>
      <c r="B957" s="21" t="s">
        <v>721</v>
      </c>
      <c r="C957" s="26" t="s">
        <v>722</v>
      </c>
      <c r="D957" s="21" t="s">
        <v>1383</v>
      </c>
      <c r="E957" s="21" t="s">
        <v>35</v>
      </c>
      <c r="F957" s="10">
        <v>2</v>
      </c>
      <c r="G957" s="21" t="s">
        <v>723</v>
      </c>
      <c r="H957" s="21" t="s">
        <v>724</v>
      </c>
      <c r="I957" s="21" t="s">
        <v>24</v>
      </c>
      <c r="J957" s="21" t="s">
        <v>25</v>
      </c>
      <c r="K957" s="21" t="s">
        <v>26</v>
      </c>
      <c r="L957" s="10">
        <v>28</v>
      </c>
      <c r="M957" s="10">
        <v>28</v>
      </c>
      <c r="N957" s="21" t="s">
        <v>30</v>
      </c>
      <c r="O957" s="21" t="s">
        <v>30</v>
      </c>
      <c r="P957" s="21" t="s">
        <v>29</v>
      </c>
      <c r="Q957" s="21" t="s">
        <v>725</v>
      </c>
      <c r="R957" s="21" t="s">
        <v>726</v>
      </c>
      <c r="S957" s="10">
        <v>1</v>
      </c>
      <c r="T957" s="21" t="s">
        <v>32</v>
      </c>
      <c r="U957" s="10">
        <v>2</v>
      </c>
      <c r="V957" s="21" t="s">
        <v>32</v>
      </c>
      <c r="W957" s="21" t="s">
        <v>32</v>
      </c>
      <c r="X957" s="10"/>
      <c r="Y957" s="28">
        <f>IF(M957&lt;25,1,1+(M957-25)/M957)</f>
        <v>1.1071428571428572</v>
      </c>
      <c r="Z957" s="10"/>
      <c r="AA957" s="28"/>
      <c r="AB957" s="28"/>
      <c r="AC957" s="28">
        <f>32*Y957*F957</f>
        <v>70.857142857142861</v>
      </c>
      <c r="AD957" s="10" t="s">
        <v>2279</v>
      </c>
      <c r="AE957" s="50"/>
      <c r="AF957" s="45"/>
      <c r="AG957" s="45"/>
      <c r="AH957" s="45"/>
      <c r="AI957" s="45"/>
      <c r="AJ957" s="45"/>
      <c r="AK957" s="45"/>
      <c r="AL957" s="45"/>
      <c r="AM957" s="45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5"/>
      <c r="BS957" s="45"/>
      <c r="BT957" s="45"/>
      <c r="BU957" s="45"/>
      <c r="BV957" s="45"/>
      <c r="BW957" s="45"/>
      <c r="BX957" s="45"/>
      <c r="BY957" s="45"/>
      <c r="BZ957" s="45"/>
      <c r="CA957" s="45"/>
      <c r="CB957" s="45"/>
      <c r="CC957" s="45"/>
      <c r="CD957" s="45"/>
      <c r="CE957" s="45"/>
      <c r="CF957" s="45"/>
      <c r="CG957" s="45"/>
    </row>
    <row r="958" spans="1:85" s="46" customFormat="1" outlineLevel="2">
      <c r="A958" s="10"/>
      <c r="B958" s="10"/>
      <c r="C958" s="25"/>
      <c r="D958" s="10"/>
      <c r="E958" s="27" t="s">
        <v>2329</v>
      </c>
      <c r="F958" s="10"/>
      <c r="G958" s="21" t="s">
        <v>723</v>
      </c>
      <c r="H958" s="29" t="s">
        <v>724</v>
      </c>
      <c r="I958" s="10"/>
      <c r="J958" s="10"/>
      <c r="K958" s="10"/>
      <c r="L958" s="10"/>
      <c r="M958" s="29">
        <v>4</v>
      </c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28"/>
      <c r="Z958" s="10"/>
      <c r="AA958" s="28"/>
      <c r="AB958" s="28"/>
      <c r="AC958" s="28">
        <f>M958*14</f>
        <v>56</v>
      </c>
      <c r="AD958" s="10"/>
      <c r="AE958" s="50"/>
      <c r="AF958" s="45"/>
      <c r="AG958" s="45"/>
      <c r="AH958" s="45"/>
      <c r="AI958" s="45"/>
      <c r="AJ958" s="45"/>
      <c r="AK958" s="45"/>
      <c r="AL958" s="45"/>
      <c r="AM958" s="45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5"/>
      <c r="BS958" s="45"/>
      <c r="BT958" s="45"/>
      <c r="BU958" s="45"/>
      <c r="BV958" s="45"/>
      <c r="BW958" s="45"/>
      <c r="BX958" s="45"/>
      <c r="BY958" s="45"/>
      <c r="BZ958" s="45"/>
      <c r="CA958" s="45"/>
      <c r="CB958" s="45"/>
      <c r="CC958" s="45"/>
      <c r="CD958" s="45"/>
      <c r="CE958" s="45"/>
      <c r="CF958" s="45"/>
      <c r="CG958" s="45"/>
    </row>
    <row r="959" spans="1:85" s="46" customFormat="1" outlineLevel="2">
      <c r="A959" s="21">
        <v>2016</v>
      </c>
      <c r="B959" s="21" t="s">
        <v>727</v>
      </c>
      <c r="C959" s="21" t="s">
        <v>728</v>
      </c>
      <c r="D959" s="21"/>
      <c r="E959" s="21" t="s">
        <v>2592</v>
      </c>
      <c r="F959" s="21"/>
      <c r="G959" s="21" t="s">
        <v>723</v>
      </c>
      <c r="H959" s="21" t="s">
        <v>2326</v>
      </c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>
        <v>40</v>
      </c>
      <c r="AD959" s="21" t="s">
        <v>2588</v>
      </c>
      <c r="AE959" s="50"/>
      <c r="AF959" s="45"/>
      <c r="AG959" s="45"/>
      <c r="AH959" s="45"/>
      <c r="AI959" s="45"/>
      <c r="AJ959" s="45"/>
      <c r="AK959" s="45"/>
      <c r="AL959" s="45"/>
      <c r="AM959" s="45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5"/>
      <c r="BS959" s="45"/>
      <c r="BT959" s="45"/>
      <c r="BU959" s="45"/>
      <c r="BV959" s="45"/>
      <c r="BW959" s="45"/>
      <c r="BX959" s="45"/>
      <c r="BY959" s="45"/>
      <c r="BZ959" s="45"/>
      <c r="CA959" s="45"/>
      <c r="CB959" s="45"/>
      <c r="CC959" s="45"/>
      <c r="CD959" s="45"/>
      <c r="CE959" s="45"/>
      <c r="CF959" s="45"/>
      <c r="CG959" s="45"/>
    </row>
    <row r="960" spans="1:85" s="46" customFormat="1" outlineLevel="2">
      <c r="A960" s="10"/>
      <c r="B960" s="10"/>
      <c r="C960" s="25"/>
      <c r="D960" s="10"/>
      <c r="E960" s="27" t="s">
        <v>2329</v>
      </c>
      <c r="F960" s="10"/>
      <c r="G960" s="21" t="s">
        <v>723</v>
      </c>
      <c r="H960" s="29" t="s">
        <v>2326</v>
      </c>
      <c r="I960" s="10"/>
      <c r="J960" s="10"/>
      <c r="K960" s="10"/>
      <c r="L960" s="10"/>
      <c r="M960" s="29">
        <v>6</v>
      </c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28"/>
      <c r="Z960" s="10"/>
      <c r="AA960" s="28"/>
      <c r="AB960" s="28"/>
      <c r="AC960" s="28">
        <f>M960*14</f>
        <v>84</v>
      </c>
      <c r="AD960" s="10"/>
      <c r="AE960" s="50"/>
      <c r="AF960" s="45"/>
      <c r="AG960" s="45"/>
      <c r="AH960" s="45"/>
      <c r="AI960" s="45"/>
      <c r="AJ960" s="45"/>
      <c r="AK960" s="45"/>
      <c r="AL960" s="45"/>
      <c r="AM960" s="45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5"/>
      <c r="BS960" s="45"/>
      <c r="BT960" s="45"/>
      <c r="BU960" s="45"/>
      <c r="BV960" s="45"/>
      <c r="BW960" s="45"/>
      <c r="BX960" s="45"/>
      <c r="BY960" s="45"/>
      <c r="BZ960" s="45"/>
      <c r="CA960" s="45"/>
      <c r="CB960" s="45"/>
      <c r="CC960" s="45"/>
      <c r="CD960" s="45"/>
      <c r="CE960" s="45"/>
      <c r="CF960" s="45"/>
      <c r="CG960" s="45"/>
    </row>
    <row r="961" spans="1:85" s="46" customFormat="1" outlineLevel="1">
      <c r="A961" s="10"/>
      <c r="B961" s="10"/>
      <c r="C961" s="25"/>
      <c r="D961" s="10"/>
      <c r="E961" s="27"/>
      <c r="F961" s="10"/>
      <c r="G961" s="47" t="s">
        <v>2927</v>
      </c>
      <c r="H961" s="29"/>
      <c r="I961" s="10"/>
      <c r="J961" s="10"/>
      <c r="K961" s="10"/>
      <c r="L961" s="10"/>
      <c r="M961" s="29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28"/>
      <c r="Z961" s="10"/>
      <c r="AA961" s="28"/>
      <c r="AB961" s="28"/>
      <c r="AC961" s="28">
        <f>SUBTOTAL(9,AC954:AC960)</f>
        <v>570.64366479291857</v>
      </c>
      <c r="AD961" s="10"/>
      <c r="AE961" s="50"/>
      <c r="AF961" s="45"/>
      <c r="AG961" s="45"/>
      <c r="AH961" s="45"/>
      <c r="AI961" s="45"/>
      <c r="AJ961" s="45"/>
      <c r="AK961" s="45"/>
      <c r="AL961" s="45"/>
      <c r="AM961" s="45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5"/>
      <c r="BS961" s="45"/>
      <c r="BT961" s="45"/>
      <c r="BU961" s="45"/>
      <c r="BV961" s="45"/>
      <c r="BW961" s="45"/>
      <c r="BX961" s="45"/>
      <c r="BY961" s="45"/>
      <c r="BZ961" s="45"/>
      <c r="CA961" s="45"/>
      <c r="CB961" s="45"/>
      <c r="CC961" s="45"/>
      <c r="CD961" s="45"/>
      <c r="CE961" s="45"/>
      <c r="CF961" s="45"/>
      <c r="CG961" s="45"/>
    </row>
    <row r="962" spans="1:85" s="46" customFormat="1" outlineLevel="2">
      <c r="A962" s="10">
        <v>2016</v>
      </c>
      <c r="B962" s="21" t="s">
        <v>586</v>
      </c>
      <c r="C962" s="26" t="s">
        <v>577</v>
      </c>
      <c r="D962" s="21" t="s">
        <v>1383</v>
      </c>
      <c r="E962" s="21" t="s">
        <v>2286</v>
      </c>
      <c r="F962" s="10">
        <v>3</v>
      </c>
      <c r="G962" s="21" t="s">
        <v>583</v>
      </c>
      <c r="H962" s="21" t="s">
        <v>584</v>
      </c>
      <c r="I962" s="21" t="s">
        <v>42</v>
      </c>
      <c r="J962" s="21" t="s">
        <v>25</v>
      </c>
      <c r="K962" s="21" t="s">
        <v>81</v>
      </c>
      <c r="L962" s="10">
        <v>50</v>
      </c>
      <c r="M962" s="10">
        <v>55</v>
      </c>
      <c r="N962" s="21" t="s">
        <v>88</v>
      </c>
      <c r="O962" s="21" t="s">
        <v>587</v>
      </c>
      <c r="P962" s="21" t="s">
        <v>29</v>
      </c>
      <c r="Q962" s="21" t="s">
        <v>585</v>
      </c>
      <c r="R962" s="21" t="s">
        <v>588</v>
      </c>
      <c r="S962" s="10">
        <v>1</v>
      </c>
      <c r="T962" s="10">
        <v>48</v>
      </c>
      <c r="U962" s="10">
        <v>48</v>
      </c>
      <c r="V962" s="21" t="s">
        <v>32</v>
      </c>
      <c r="W962" s="21" t="s">
        <v>32</v>
      </c>
      <c r="X962" s="10"/>
      <c r="Y962" s="28">
        <f>IF(M962&lt;25,1,1+(M962-25)/M962)</f>
        <v>1.5454545454545454</v>
      </c>
      <c r="Z962" s="10">
        <v>1</v>
      </c>
      <c r="AA962" s="28">
        <f>U962*Y962*Z962</f>
        <v>74.181818181818187</v>
      </c>
      <c r="AB962" s="28"/>
      <c r="AC962" s="28">
        <f>AA962+AB962</f>
        <v>74.181818181818187</v>
      </c>
      <c r="AD962" s="10"/>
      <c r="AE962" s="50"/>
      <c r="AF962" s="45"/>
      <c r="AG962" s="45"/>
      <c r="AH962" s="45"/>
      <c r="AI962" s="45"/>
      <c r="AJ962" s="45"/>
      <c r="AK962" s="45"/>
      <c r="AL962" s="45"/>
      <c r="AM962" s="45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5"/>
      <c r="BS962" s="45"/>
      <c r="BT962" s="45"/>
      <c r="BU962" s="45"/>
      <c r="BV962" s="45"/>
      <c r="BW962" s="45"/>
      <c r="BX962" s="45"/>
      <c r="BY962" s="45"/>
      <c r="BZ962" s="45"/>
      <c r="CA962" s="45"/>
      <c r="CB962" s="45"/>
      <c r="CC962" s="45"/>
      <c r="CD962" s="45"/>
      <c r="CE962" s="45"/>
      <c r="CF962" s="45"/>
      <c r="CG962" s="45"/>
    </row>
    <row r="963" spans="1:85" s="46" customFormat="1" outlineLevel="2">
      <c r="A963" s="10">
        <v>2015</v>
      </c>
      <c r="B963" s="21" t="s">
        <v>1072</v>
      </c>
      <c r="C963" s="26" t="s">
        <v>1073</v>
      </c>
      <c r="D963" s="21" t="s">
        <v>1417</v>
      </c>
      <c r="E963" s="21" t="s">
        <v>2286</v>
      </c>
      <c r="F963" s="10">
        <v>3</v>
      </c>
      <c r="G963" s="21" t="s">
        <v>583</v>
      </c>
      <c r="H963" s="21" t="s">
        <v>584</v>
      </c>
      <c r="I963" s="21" t="s">
        <v>42</v>
      </c>
      <c r="J963" s="21" t="s">
        <v>25</v>
      </c>
      <c r="K963" s="21" t="s">
        <v>81</v>
      </c>
      <c r="L963" s="10">
        <v>60</v>
      </c>
      <c r="M963" s="10">
        <v>70</v>
      </c>
      <c r="N963" s="21" t="s">
        <v>1992</v>
      </c>
      <c r="O963" s="21" t="s">
        <v>2124</v>
      </c>
      <c r="P963" s="21" t="s">
        <v>29</v>
      </c>
      <c r="Q963" s="21" t="s">
        <v>1858</v>
      </c>
      <c r="R963" s="21" t="s">
        <v>2126</v>
      </c>
      <c r="S963" s="10">
        <v>1</v>
      </c>
      <c r="T963" s="10">
        <v>48</v>
      </c>
      <c r="U963" s="10">
        <v>48</v>
      </c>
      <c r="V963" s="21" t="s">
        <v>32</v>
      </c>
      <c r="W963" s="21" t="s">
        <v>32</v>
      </c>
      <c r="X963" s="10"/>
      <c r="Y963" s="28">
        <f>IF(M963&lt;25,1,1+(M963-25)/M963)</f>
        <v>1.6428571428571428</v>
      </c>
      <c r="Z963" s="10">
        <v>1</v>
      </c>
      <c r="AA963" s="28">
        <f>U963*Y963*Z963</f>
        <v>78.857142857142861</v>
      </c>
      <c r="AB963" s="28"/>
      <c r="AC963" s="28">
        <f>AA963+AB963</f>
        <v>78.857142857142861</v>
      </c>
      <c r="AD963" s="10"/>
      <c r="AE963" s="50"/>
      <c r="AF963" s="45"/>
      <c r="AG963" s="45"/>
      <c r="AH963" s="45"/>
      <c r="AI963" s="45"/>
      <c r="AJ963" s="45"/>
      <c r="AK963" s="45"/>
      <c r="AL963" s="45"/>
      <c r="AM963" s="45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5"/>
      <c r="BS963" s="45"/>
      <c r="BT963" s="45"/>
      <c r="BU963" s="45"/>
      <c r="BV963" s="45"/>
      <c r="BW963" s="45"/>
      <c r="BX963" s="45"/>
      <c r="BY963" s="45"/>
      <c r="BZ963" s="45"/>
      <c r="CA963" s="45"/>
      <c r="CB963" s="45"/>
      <c r="CC963" s="45"/>
      <c r="CD963" s="45"/>
      <c r="CE963" s="45"/>
      <c r="CF963" s="45"/>
      <c r="CG963" s="45"/>
    </row>
    <row r="964" spans="1:85" s="46" customFormat="1" outlineLevel="2">
      <c r="A964" s="10">
        <v>2015</v>
      </c>
      <c r="B964" s="21" t="s">
        <v>1072</v>
      </c>
      <c r="C964" s="26" t="s">
        <v>1073</v>
      </c>
      <c r="D964" s="21" t="s">
        <v>1417</v>
      </c>
      <c r="E964" s="21" t="s">
        <v>2286</v>
      </c>
      <c r="F964" s="10">
        <v>3</v>
      </c>
      <c r="G964" s="21" t="s">
        <v>583</v>
      </c>
      <c r="H964" s="21" t="s">
        <v>584</v>
      </c>
      <c r="I964" s="21" t="s">
        <v>42</v>
      </c>
      <c r="J964" s="21" t="s">
        <v>25</v>
      </c>
      <c r="K964" s="21" t="s">
        <v>81</v>
      </c>
      <c r="L964" s="10">
        <v>60</v>
      </c>
      <c r="M964" s="10">
        <v>70</v>
      </c>
      <c r="N964" s="21" t="s">
        <v>1453</v>
      </c>
      <c r="O964" s="21" t="s">
        <v>2124</v>
      </c>
      <c r="P964" s="21" t="s">
        <v>29</v>
      </c>
      <c r="Q964" s="21" t="s">
        <v>1858</v>
      </c>
      <c r="R964" s="21" t="s">
        <v>2125</v>
      </c>
      <c r="S964" s="10">
        <v>1</v>
      </c>
      <c r="T964" s="10">
        <v>48</v>
      </c>
      <c r="U964" s="10">
        <v>48</v>
      </c>
      <c r="V964" s="21" t="s">
        <v>32</v>
      </c>
      <c r="W964" s="21" t="s">
        <v>32</v>
      </c>
      <c r="X964" s="10"/>
      <c r="Y964" s="28">
        <f>IF(M964&lt;25,1,1+(M964-25)/M964)</f>
        <v>1.6428571428571428</v>
      </c>
      <c r="Z964" s="10">
        <v>1</v>
      </c>
      <c r="AA964" s="28">
        <f>U964*Y964*Z964</f>
        <v>78.857142857142861</v>
      </c>
      <c r="AB964" s="28"/>
      <c r="AC964" s="28">
        <f>AA964+AB964</f>
        <v>78.857142857142861</v>
      </c>
      <c r="AD964" s="10"/>
      <c r="AE964" s="50"/>
      <c r="AF964" s="45"/>
      <c r="AG964" s="45"/>
      <c r="AH964" s="45"/>
      <c r="AI964" s="45"/>
      <c r="AJ964" s="45"/>
      <c r="AK964" s="45"/>
      <c r="AL964" s="45"/>
      <c r="AM964" s="45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5"/>
      <c r="BS964" s="45"/>
      <c r="BT964" s="45"/>
      <c r="BU964" s="45"/>
      <c r="BV964" s="45"/>
      <c r="BW964" s="45"/>
      <c r="BX964" s="45"/>
      <c r="BY964" s="45"/>
      <c r="BZ964" s="45"/>
      <c r="CA964" s="45"/>
      <c r="CB964" s="45"/>
      <c r="CC964" s="45"/>
      <c r="CD964" s="45"/>
      <c r="CE964" s="45"/>
      <c r="CF964" s="45"/>
      <c r="CG964" s="45"/>
    </row>
    <row r="965" spans="1:85" s="46" customFormat="1" outlineLevel="2">
      <c r="A965" s="10"/>
      <c r="B965" s="10"/>
      <c r="C965" s="25"/>
      <c r="D965" s="10"/>
      <c r="E965" s="27" t="s">
        <v>2329</v>
      </c>
      <c r="F965" s="10"/>
      <c r="G965" s="21" t="s">
        <v>583</v>
      </c>
      <c r="H965" s="29" t="s">
        <v>584</v>
      </c>
      <c r="I965" s="10"/>
      <c r="J965" s="10"/>
      <c r="K965" s="10"/>
      <c r="L965" s="10"/>
      <c r="M965" s="29">
        <v>6</v>
      </c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28"/>
      <c r="Z965" s="10"/>
      <c r="AA965" s="28"/>
      <c r="AB965" s="28"/>
      <c r="AC965" s="28">
        <f>M965*14</f>
        <v>84</v>
      </c>
      <c r="AD965" s="10"/>
      <c r="AE965" s="50"/>
      <c r="AF965" s="45"/>
      <c r="AG965" s="45"/>
      <c r="AH965" s="45"/>
      <c r="AI965" s="45"/>
      <c r="AJ965" s="45"/>
      <c r="AK965" s="45"/>
      <c r="AL965" s="45"/>
      <c r="AM965" s="45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5"/>
      <c r="BS965" s="45"/>
      <c r="BT965" s="45"/>
      <c r="BU965" s="45"/>
      <c r="BV965" s="45"/>
      <c r="BW965" s="45"/>
      <c r="BX965" s="45"/>
      <c r="BY965" s="45"/>
      <c r="BZ965" s="45"/>
      <c r="CA965" s="45"/>
      <c r="CB965" s="45"/>
      <c r="CC965" s="45"/>
      <c r="CD965" s="45"/>
      <c r="CE965" s="45"/>
      <c r="CF965" s="45"/>
      <c r="CG965" s="45"/>
    </row>
    <row r="966" spans="1:85" s="46" customFormat="1" outlineLevel="1">
      <c r="A966" s="10"/>
      <c r="B966" s="10"/>
      <c r="C966" s="25"/>
      <c r="D966" s="10"/>
      <c r="E966" s="27"/>
      <c r="F966" s="10"/>
      <c r="G966" s="47" t="s">
        <v>2928</v>
      </c>
      <c r="H966" s="29"/>
      <c r="I966" s="10"/>
      <c r="J966" s="10"/>
      <c r="K966" s="10"/>
      <c r="L966" s="10"/>
      <c r="M966" s="29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28"/>
      <c r="Z966" s="10"/>
      <c r="AA966" s="28"/>
      <c r="AB966" s="28"/>
      <c r="AC966" s="28">
        <f>SUBTOTAL(9,AC962:AC965)</f>
        <v>315.89610389610391</v>
      </c>
      <c r="AD966" s="10"/>
      <c r="AE966" s="50"/>
      <c r="AF966" s="45"/>
      <c r="AG966" s="45"/>
      <c r="AH966" s="45"/>
      <c r="AI966" s="45"/>
      <c r="AJ966" s="45"/>
      <c r="AK966" s="45"/>
      <c r="AL966" s="45"/>
      <c r="AM966" s="45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5"/>
      <c r="BS966" s="45"/>
      <c r="BT966" s="45"/>
      <c r="BU966" s="45"/>
      <c r="BV966" s="45"/>
      <c r="BW966" s="45"/>
      <c r="BX966" s="45"/>
      <c r="BY966" s="45"/>
      <c r="BZ966" s="45"/>
      <c r="CA966" s="45"/>
      <c r="CB966" s="45"/>
      <c r="CC966" s="45"/>
      <c r="CD966" s="45"/>
      <c r="CE966" s="45"/>
      <c r="CF966" s="45"/>
      <c r="CG966" s="45"/>
    </row>
    <row r="967" spans="1:85" s="46" customFormat="1" outlineLevel="2">
      <c r="A967" s="10">
        <v>2016</v>
      </c>
      <c r="B967" s="21" t="s">
        <v>1056</v>
      </c>
      <c r="C967" s="26" t="s">
        <v>1057</v>
      </c>
      <c r="D967" s="21" t="s">
        <v>1383</v>
      </c>
      <c r="E967" s="21" t="s">
        <v>140</v>
      </c>
      <c r="F967" s="10">
        <v>3</v>
      </c>
      <c r="G967" s="21" t="s">
        <v>220</v>
      </c>
      <c r="H967" s="21" t="s">
        <v>221</v>
      </c>
      <c r="I967" s="21" t="s">
        <v>24</v>
      </c>
      <c r="J967" s="21" t="s">
        <v>25</v>
      </c>
      <c r="K967" s="21" t="s">
        <v>26</v>
      </c>
      <c r="L967" s="10">
        <v>100</v>
      </c>
      <c r="M967" s="10">
        <v>13</v>
      </c>
      <c r="N967" s="21" t="s">
        <v>953</v>
      </c>
      <c r="O967" s="21" t="s">
        <v>1058</v>
      </c>
      <c r="P967" s="21" t="s">
        <v>29</v>
      </c>
      <c r="Q967" s="21" t="s">
        <v>30</v>
      </c>
      <c r="R967" s="21" t="s">
        <v>1059</v>
      </c>
      <c r="S967" s="10">
        <v>1</v>
      </c>
      <c r="T967" s="10">
        <v>48</v>
      </c>
      <c r="U967" s="10">
        <v>48</v>
      </c>
      <c r="V967" s="21" t="s">
        <v>32</v>
      </c>
      <c r="W967" s="21" t="s">
        <v>32</v>
      </c>
      <c r="X967" s="10"/>
      <c r="Y967" s="28">
        <f>IF(M967&lt;25,1,1+(M967-25)/M967)</f>
        <v>1</v>
      </c>
      <c r="Z967" s="10">
        <v>1</v>
      </c>
      <c r="AA967" s="28"/>
      <c r="AB967" s="28"/>
      <c r="AC967" s="28">
        <f>T967*Z967</f>
        <v>48</v>
      </c>
      <c r="AD967" s="10"/>
      <c r="AE967" s="50"/>
      <c r="AF967" s="45"/>
      <c r="AG967" s="45"/>
      <c r="AH967" s="45"/>
      <c r="AI967" s="45"/>
      <c r="AJ967" s="45"/>
      <c r="AK967" s="45"/>
      <c r="AL967" s="45"/>
      <c r="AM967" s="45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5"/>
      <c r="BS967" s="45"/>
      <c r="BT967" s="45"/>
      <c r="BU967" s="45"/>
      <c r="BV967" s="45"/>
      <c r="BW967" s="45"/>
      <c r="BX967" s="45"/>
      <c r="BY967" s="45"/>
      <c r="BZ967" s="45"/>
      <c r="CA967" s="45"/>
      <c r="CB967" s="45"/>
      <c r="CC967" s="45"/>
      <c r="CD967" s="45"/>
      <c r="CE967" s="45"/>
      <c r="CF967" s="45"/>
      <c r="CG967" s="45"/>
    </row>
    <row r="968" spans="1:85" s="46" customFormat="1" outlineLevel="2">
      <c r="A968" s="10">
        <v>2015</v>
      </c>
      <c r="B968" s="21" t="s">
        <v>1245</v>
      </c>
      <c r="C968" s="26" t="s">
        <v>1246</v>
      </c>
      <c r="D968" s="21" t="s">
        <v>1383</v>
      </c>
      <c r="E968" s="21" t="s">
        <v>2286</v>
      </c>
      <c r="F968" s="10">
        <v>3</v>
      </c>
      <c r="G968" s="21" t="s">
        <v>220</v>
      </c>
      <c r="H968" s="21" t="s">
        <v>221</v>
      </c>
      <c r="I968" s="21" t="s">
        <v>24</v>
      </c>
      <c r="J968" s="21" t="s">
        <v>25</v>
      </c>
      <c r="K968" s="21" t="s">
        <v>26</v>
      </c>
      <c r="L968" s="10">
        <v>32</v>
      </c>
      <c r="M968" s="10">
        <v>19</v>
      </c>
      <c r="N968" s="21" t="s">
        <v>199</v>
      </c>
      <c r="O968" s="21" t="s">
        <v>962</v>
      </c>
      <c r="P968" s="21" t="s">
        <v>29</v>
      </c>
      <c r="Q968" s="21" t="s">
        <v>864</v>
      </c>
      <c r="R968" s="21" t="s">
        <v>1247</v>
      </c>
      <c r="S968" s="10">
        <v>1</v>
      </c>
      <c r="T968" s="10">
        <v>48</v>
      </c>
      <c r="U968" s="10">
        <v>48</v>
      </c>
      <c r="V968" s="21" t="s">
        <v>32</v>
      </c>
      <c r="W968" s="21" t="s">
        <v>32</v>
      </c>
      <c r="X968" s="10"/>
      <c r="Y968" s="28">
        <f>IF(M968&lt;25,1,1+(M968-25)/M968)</f>
        <v>1</v>
      </c>
      <c r="Z968" s="10">
        <v>1</v>
      </c>
      <c r="AA968" s="28">
        <f>U968*Y968*Z968</f>
        <v>48</v>
      </c>
      <c r="AB968" s="28"/>
      <c r="AC968" s="28">
        <f>AA968+AB968</f>
        <v>48</v>
      </c>
      <c r="AD968" s="10"/>
      <c r="AE968" s="50"/>
      <c r="AF968" s="45"/>
      <c r="AG968" s="45"/>
      <c r="AH968" s="45"/>
      <c r="AI968" s="45"/>
      <c r="AJ968" s="45"/>
      <c r="AK968" s="45"/>
      <c r="AL968" s="45"/>
      <c r="AM968" s="45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5"/>
      <c r="BS968" s="45"/>
      <c r="BT968" s="45"/>
      <c r="BU968" s="45"/>
      <c r="BV968" s="45"/>
      <c r="BW968" s="45"/>
      <c r="BX968" s="45"/>
      <c r="BY968" s="45"/>
      <c r="BZ968" s="45"/>
      <c r="CA968" s="45"/>
      <c r="CB968" s="45"/>
      <c r="CC968" s="45"/>
      <c r="CD968" s="45"/>
      <c r="CE968" s="45"/>
      <c r="CF968" s="45"/>
      <c r="CG968" s="45"/>
    </row>
    <row r="969" spans="1:85" s="46" customFormat="1" outlineLevel="2">
      <c r="A969" s="10">
        <v>2017</v>
      </c>
      <c r="B969" s="21" t="s">
        <v>1347</v>
      </c>
      <c r="C969" s="26" t="s">
        <v>1348</v>
      </c>
      <c r="D969" s="21" t="s">
        <v>1383</v>
      </c>
      <c r="E969" s="21" t="s">
        <v>2277</v>
      </c>
      <c r="F969" s="10">
        <v>1</v>
      </c>
      <c r="G969" s="21" t="s">
        <v>220</v>
      </c>
      <c r="H969" s="21" t="s">
        <v>221</v>
      </c>
      <c r="I969" s="21" t="s">
        <v>24</v>
      </c>
      <c r="J969" s="21" t="s">
        <v>25</v>
      </c>
      <c r="K969" s="21" t="s">
        <v>26</v>
      </c>
      <c r="L969" s="10">
        <v>600</v>
      </c>
      <c r="M969" s="10">
        <v>64</v>
      </c>
      <c r="N969" s="21" t="s">
        <v>713</v>
      </c>
      <c r="O969" s="21" t="s">
        <v>1349</v>
      </c>
      <c r="P969" s="21" t="s">
        <v>29</v>
      </c>
      <c r="Q969" s="21" t="s">
        <v>385</v>
      </c>
      <c r="R969" s="21" t="s">
        <v>1350</v>
      </c>
      <c r="S969" s="10">
        <v>1</v>
      </c>
      <c r="T969" s="10">
        <v>16</v>
      </c>
      <c r="U969" s="10">
        <v>16</v>
      </c>
      <c r="V969" s="21" t="s">
        <v>32</v>
      </c>
      <c r="W969" s="21" t="s">
        <v>32</v>
      </c>
      <c r="X969" s="10"/>
      <c r="Y969" s="28">
        <f>IF(M969&lt;25,1,1+(M969-25)/M969)</f>
        <v>1.609375</v>
      </c>
      <c r="Z969" s="10">
        <v>1</v>
      </c>
      <c r="AA969" s="28">
        <f>U969*Y969*Z969</f>
        <v>25.75</v>
      </c>
      <c r="AB969" s="28"/>
      <c r="AC969" s="28">
        <f>AA969+AB969</f>
        <v>25.75</v>
      </c>
      <c r="AD969" s="10"/>
      <c r="AE969" s="50"/>
      <c r="AF969" s="45"/>
      <c r="AG969" s="45"/>
      <c r="AH969" s="45"/>
      <c r="AI969" s="45"/>
      <c r="AJ969" s="45"/>
      <c r="AK969" s="45"/>
      <c r="AL969" s="45"/>
      <c r="AM969" s="45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5"/>
      <c r="BS969" s="45"/>
      <c r="BT969" s="45"/>
      <c r="BU969" s="45"/>
      <c r="BV969" s="45"/>
      <c r="BW969" s="45"/>
      <c r="BX969" s="45"/>
      <c r="BY969" s="45"/>
      <c r="BZ969" s="45"/>
      <c r="CA969" s="45"/>
      <c r="CB969" s="45"/>
      <c r="CC969" s="45"/>
      <c r="CD969" s="45"/>
      <c r="CE969" s="45"/>
      <c r="CF969" s="45"/>
      <c r="CG969" s="45"/>
    </row>
    <row r="970" spans="1:85" s="46" customFormat="1" outlineLevel="2">
      <c r="A970" s="10">
        <v>2014</v>
      </c>
      <c r="B970" s="21" t="s">
        <v>1523</v>
      </c>
      <c r="C970" s="26" t="s">
        <v>1524</v>
      </c>
      <c r="D970" s="21" t="s">
        <v>1417</v>
      </c>
      <c r="E970" s="19" t="s">
        <v>2276</v>
      </c>
      <c r="F970" s="10">
        <v>2</v>
      </c>
      <c r="G970" s="21" t="s">
        <v>220</v>
      </c>
      <c r="H970" s="21" t="s">
        <v>221</v>
      </c>
      <c r="I970" s="21" t="s">
        <v>24</v>
      </c>
      <c r="J970" s="21" t="s">
        <v>25</v>
      </c>
      <c r="K970" s="21" t="s">
        <v>26</v>
      </c>
      <c r="L970" s="10">
        <v>70</v>
      </c>
      <c r="M970" s="10">
        <v>20</v>
      </c>
      <c r="N970" s="21" t="s">
        <v>1387</v>
      </c>
      <c r="O970" s="21" t="s">
        <v>426</v>
      </c>
      <c r="P970" s="21" t="s">
        <v>29</v>
      </c>
      <c r="Q970" s="21" t="s">
        <v>1525</v>
      </c>
      <c r="R970" s="21" t="s">
        <v>1526</v>
      </c>
      <c r="S970" s="10">
        <v>1</v>
      </c>
      <c r="T970" s="10">
        <v>32</v>
      </c>
      <c r="U970" s="10">
        <v>32</v>
      </c>
      <c r="V970" s="21" t="s">
        <v>32</v>
      </c>
      <c r="W970" s="21" t="s">
        <v>32</v>
      </c>
      <c r="X970" s="10"/>
      <c r="Y970" s="28">
        <f>IF(M970&lt;25,1,1+(M970-25)/M970)</f>
        <v>1</v>
      </c>
      <c r="Z970" s="10">
        <v>1</v>
      </c>
      <c r="AA970" s="28">
        <f>U970*Y970*Z970</f>
        <v>32</v>
      </c>
      <c r="AB970" s="28"/>
      <c r="AC970" s="28">
        <f>AA970+AB970</f>
        <v>32</v>
      </c>
      <c r="AD970" s="10"/>
      <c r="AE970" s="50"/>
      <c r="AF970" s="45"/>
      <c r="AG970" s="45"/>
      <c r="AH970" s="45"/>
      <c r="AI970" s="45"/>
      <c r="AJ970" s="45"/>
      <c r="AK970" s="45"/>
      <c r="AL970" s="45"/>
      <c r="AM970" s="45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5"/>
      <c r="BS970" s="45"/>
      <c r="BT970" s="45"/>
      <c r="BU970" s="45"/>
      <c r="BV970" s="45"/>
      <c r="BW970" s="45"/>
      <c r="BX970" s="45"/>
      <c r="BY970" s="45"/>
      <c r="BZ970" s="45"/>
      <c r="CA970" s="45"/>
      <c r="CB970" s="45"/>
      <c r="CC970" s="45"/>
      <c r="CD970" s="45"/>
      <c r="CE970" s="45"/>
      <c r="CF970" s="45"/>
      <c r="CG970" s="45"/>
    </row>
    <row r="971" spans="1:85" s="46" customFormat="1" outlineLevel="2">
      <c r="A971" s="21"/>
      <c r="B971" s="21"/>
      <c r="C971" s="21" t="s">
        <v>1427</v>
      </c>
      <c r="D971" s="21" t="s">
        <v>1384</v>
      </c>
      <c r="E971" s="21" t="s">
        <v>2592</v>
      </c>
      <c r="F971" s="21"/>
      <c r="G971" s="21" t="s">
        <v>220</v>
      </c>
      <c r="H971" s="21" t="s">
        <v>221</v>
      </c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>
        <v>16</v>
      </c>
      <c r="AD971" s="21" t="s">
        <v>2588</v>
      </c>
      <c r="AE971" s="50"/>
      <c r="AF971" s="45"/>
      <c r="AG971" s="45"/>
      <c r="AH971" s="45"/>
      <c r="AI971" s="45"/>
      <c r="AJ971" s="45"/>
      <c r="AK971" s="45"/>
      <c r="AL971" s="45"/>
      <c r="AM971" s="45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5"/>
      <c r="BS971" s="45"/>
      <c r="BT971" s="45"/>
      <c r="BU971" s="45"/>
      <c r="BV971" s="45"/>
      <c r="BW971" s="45"/>
      <c r="BX971" s="45"/>
      <c r="BY971" s="45"/>
      <c r="BZ971" s="45"/>
      <c r="CA971" s="45"/>
      <c r="CB971" s="45"/>
      <c r="CC971" s="45"/>
      <c r="CD971" s="45"/>
      <c r="CE971" s="45"/>
      <c r="CF971" s="45"/>
      <c r="CG971" s="45"/>
    </row>
    <row r="972" spans="1:85" s="46" customFormat="1" outlineLevel="2">
      <c r="A972" s="21"/>
      <c r="B972" s="21"/>
      <c r="C972" s="21" t="s">
        <v>2653</v>
      </c>
      <c r="D972" s="21" t="s">
        <v>2594</v>
      </c>
      <c r="E972" s="21" t="s">
        <v>2595</v>
      </c>
      <c r="F972" s="21"/>
      <c r="G972" s="21" t="s">
        <v>220</v>
      </c>
      <c r="H972" s="21" t="s">
        <v>2655</v>
      </c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 t="s">
        <v>30</v>
      </c>
      <c r="AC972" s="21" t="s">
        <v>2602</v>
      </c>
      <c r="AD972" s="21" t="s">
        <v>2597</v>
      </c>
      <c r="AE972" s="50"/>
      <c r="AF972" s="45"/>
      <c r="AG972" s="45"/>
      <c r="AH972" s="45"/>
      <c r="AI972" s="45"/>
      <c r="AJ972" s="45"/>
      <c r="AK972" s="45"/>
      <c r="AL972" s="45"/>
      <c r="AM972" s="45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5"/>
      <c r="BS972" s="45"/>
      <c r="BT972" s="45"/>
      <c r="BU972" s="45"/>
      <c r="BV972" s="45"/>
      <c r="BW972" s="45"/>
      <c r="BX972" s="45"/>
      <c r="BY972" s="45"/>
      <c r="BZ972" s="45"/>
      <c r="CA972" s="45"/>
      <c r="CB972" s="45"/>
      <c r="CC972" s="45"/>
      <c r="CD972" s="45"/>
      <c r="CE972" s="45"/>
      <c r="CF972" s="45"/>
      <c r="CG972" s="45"/>
    </row>
    <row r="973" spans="1:85" s="46" customFormat="1" outlineLevel="2">
      <c r="A973" s="10"/>
      <c r="B973" s="10"/>
      <c r="C973" s="25"/>
      <c r="D973" s="10"/>
      <c r="E973" s="27" t="s">
        <v>2329</v>
      </c>
      <c r="F973" s="10"/>
      <c r="G973" s="21" t="s">
        <v>220</v>
      </c>
      <c r="H973" s="29" t="s">
        <v>221</v>
      </c>
      <c r="I973" s="10"/>
      <c r="J973" s="10"/>
      <c r="K973" s="10"/>
      <c r="L973" s="10"/>
      <c r="M973" s="29">
        <v>3</v>
      </c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28"/>
      <c r="Z973" s="10"/>
      <c r="AA973" s="28"/>
      <c r="AB973" s="28"/>
      <c r="AC973" s="28">
        <f>M973*14</f>
        <v>42</v>
      </c>
      <c r="AD973" s="10"/>
      <c r="AE973" s="50"/>
      <c r="AF973" s="45"/>
      <c r="AG973" s="45"/>
      <c r="AH973" s="45"/>
      <c r="AI973" s="45"/>
      <c r="AJ973" s="45"/>
      <c r="AK973" s="45"/>
      <c r="AL973" s="45"/>
      <c r="AM973" s="45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5"/>
      <c r="BS973" s="45"/>
      <c r="BT973" s="45"/>
      <c r="BU973" s="45"/>
      <c r="BV973" s="45"/>
      <c r="BW973" s="45"/>
      <c r="BX973" s="45"/>
      <c r="BY973" s="45"/>
      <c r="BZ973" s="45"/>
      <c r="CA973" s="45"/>
      <c r="CB973" s="45"/>
      <c r="CC973" s="45"/>
      <c r="CD973" s="45"/>
      <c r="CE973" s="45"/>
      <c r="CF973" s="45"/>
      <c r="CG973" s="45"/>
    </row>
    <row r="974" spans="1:85" s="46" customFormat="1" ht="40.5" outlineLevel="2">
      <c r="A974" s="21"/>
      <c r="B974" s="21"/>
      <c r="C974" s="26" t="s">
        <v>2434</v>
      </c>
      <c r="D974" s="21"/>
      <c r="E974" s="21" t="s">
        <v>2394</v>
      </c>
      <c r="F974" s="21"/>
      <c r="G974" s="21" t="s">
        <v>220</v>
      </c>
      <c r="H974" s="21" t="s">
        <v>2488</v>
      </c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8">
        <v>15</v>
      </c>
      <c r="AD974" s="10"/>
      <c r="AE974" s="50"/>
      <c r="AF974" s="45"/>
      <c r="AG974" s="45"/>
      <c r="AH974" s="45"/>
      <c r="AI974" s="45"/>
      <c r="AJ974" s="45"/>
      <c r="AK974" s="45"/>
      <c r="AL974" s="45"/>
      <c r="AM974" s="45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5"/>
      <c r="BS974" s="45"/>
      <c r="BT974" s="45"/>
      <c r="BU974" s="45"/>
      <c r="BV974" s="45"/>
      <c r="BW974" s="45"/>
      <c r="BX974" s="45"/>
      <c r="BY974" s="45"/>
      <c r="BZ974" s="45"/>
      <c r="CA974" s="45"/>
      <c r="CB974" s="45"/>
      <c r="CC974" s="45"/>
      <c r="CD974" s="45"/>
      <c r="CE974" s="45"/>
      <c r="CF974" s="45"/>
      <c r="CG974" s="45"/>
    </row>
    <row r="975" spans="1:85" s="46" customFormat="1" outlineLevel="2">
      <c r="A975" s="10">
        <v>2014</v>
      </c>
      <c r="B975" s="21" t="s">
        <v>1351</v>
      </c>
      <c r="C975" s="26" t="s">
        <v>1352</v>
      </c>
      <c r="D975" s="21" t="s">
        <v>1383</v>
      </c>
      <c r="E975" s="19" t="s">
        <v>2541</v>
      </c>
      <c r="F975" s="10" t="s">
        <v>2542</v>
      </c>
      <c r="G975" s="21" t="s">
        <v>220</v>
      </c>
      <c r="H975" s="21" t="s">
        <v>2540</v>
      </c>
      <c r="I975" s="21"/>
      <c r="J975" s="21"/>
      <c r="K975" s="21"/>
      <c r="L975" s="10"/>
      <c r="M975" s="10">
        <v>4</v>
      </c>
      <c r="N975" s="21"/>
      <c r="O975" s="21"/>
      <c r="P975" s="21"/>
      <c r="Q975" s="21"/>
      <c r="R975" s="21"/>
      <c r="S975" s="10"/>
      <c r="T975" s="21"/>
      <c r="U975" s="21"/>
      <c r="V975" s="21"/>
      <c r="W975" s="21"/>
      <c r="X975" s="10"/>
      <c r="Y975" s="28">
        <f>IF(M975&lt;25,1,1+(M975-25)/M975)</f>
        <v>1</v>
      </c>
      <c r="Z975" s="10"/>
      <c r="AA975" s="28"/>
      <c r="AB975" s="28"/>
      <c r="AC975" s="28">
        <f>0.3*13*M975</f>
        <v>15.6</v>
      </c>
      <c r="AD975" s="10"/>
      <c r="AE975" s="50"/>
      <c r="AF975" s="45"/>
      <c r="AG975" s="45"/>
      <c r="AH975" s="45"/>
      <c r="AI975" s="45"/>
      <c r="AJ975" s="45"/>
      <c r="AK975" s="45"/>
      <c r="AL975" s="45"/>
      <c r="AM975" s="45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5"/>
      <c r="BS975" s="45"/>
      <c r="BT975" s="45"/>
      <c r="BU975" s="45"/>
      <c r="BV975" s="45"/>
      <c r="BW975" s="45"/>
      <c r="BX975" s="45"/>
      <c r="BY975" s="45"/>
      <c r="BZ975" s="45"/>
      <c r="CA975" s="45"/>
      <c r="CB975" s="45"/>
      <c r="CC975" s="45"/>
      <c r="CD975" s="45"/>
      <c r="CE975" s="45"/>
      <c r="CF975" s="45"/>
      <c r="CG975" s="45"/>
    </row>
    <row r="976" spans="1:85" s="46" customFormat="1" outlineLevel="2">
      <c r="A976" s="10">
        <v>2014</v>
      </c>
      <c r="B976" s="21" t="s">
        <v>1351</v>
      </c>
      <c r="C976" s="26" t="s">
        <v>1352</v>
      </c>
      <c r="D976" s="21" t="s">
        <v>1383</v>
      </c>
      <c r="E976" s="19" t="s">
        <v>2500</v>
      </c>
      <c r="F976" s="10" t="s">
        <v>2539</v>
      </c>
      <c r="G976" s="21" t="s">
        <v>220</v>
      </c>
      <c r="H976" s="21" t="s">
        <v>2540</v>
      </c>
      <c r="I976" s="21" t="s">
        <v>24</v>
      </c>
      <c r="J976" s="21" t="s">
        <v>25</v>
      </c>
      <c r="K976" s="21" t="s">
        <v>46</v>
      </c>
      <c r="L976" s="10">
        <v>30</v>
      </c>
      <c r="M976" s="10">
        <v>30</v>
      </c>
      <c r="N976" s="21" t="s">
        <v>30</v>
      </c>
      <c r="O976" s="21" t="s">
        <v>30</v>
      </c>
      <c r="P976" s="21" t="s">
        <v>29</v>
      </c>
      <c r="Q976" s="21" t="s">
        <v>1359</v>
      </c>
      <c r="R976" s="21" t="s">
        <v>1360</v>
      </c>
      <c r="S976" s="10">
        <v>1</v>
      </c>
      <c r="T976" s="21" t="s">
        <v>32</v>
      </c>
      <c r="U976" s="21" t="s">
        <v>32</v>
      </c>
      <c r="V976" s="21" t="s">
        <v>32</v>
      </c>
      <c r="W976" s="21" t="s">
        <v>32</v>
      </c>
      <c r="X976" s="10"/>
      <c r="Y976" s="28">
        <f>IF(M976&lt;25,1,1+(M976-25)/M976)</f>
        <v>1.1666666666666667</v>
      </c>
      <c r="Z976" s="10"/>
      <c r="AA976" s="28"/>
      <c r="AB976" s="28"/>
      <c r="AC976" s="28">
        <f>6*Y976*1</f>
        <v>7</v>
      </c>
      <c r="AD976" s="10"/>
      <c r="AE976" s="50"/>
      <c r="AF976" s="45"/>
      <c r="AG976" s="45"/>
      <c r="AH976" s="45"/>
      <c r="AI976" s="45"/>
      <c r="AJ976" s="45"/>
      <c r="AK976" s="45"/>
      <c r="AL976" s="45"/>
      <c r="AM976" s="45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5"/>
      <c r="BS976" s="45"/>
      <c r="BT976" s="45"/>
      <c r="BU976" s="45"/>
      <c r="BV976" s="45"/>
      <c r="BW976" s="45"/>
      <c r="BX976" s="45"/>
      <c r="BY976" s="45"/>
      <c r="BZ976" s="45"/>
      <c r="CA976" s="45"/>
      <c r="CB976" s="45"/>
      <c r="CC976" s="45"/>
      <c r="CD976" s="45"/>
      <c r="CE976" s="45"/>
      <c r="CF976" s="45"/>
      <c r="CG976" s="45"/>
    </row>
    <row r="977" spans="1:85" s="46" customFormat="1" outlineLevel="1">
      <c r="A977" s="10"/>
      <c r="B977" s="21"/>
      <c r="C977" s="26"/>
      <c r="D977" s="21"/>
      <c r="E977" s="19"/>
      <c r="F977" s="10"/>
      <c r="G977" s="47" t="s">
        <v>2929</v>
      </c>
      <c r="H977" s="21"/>
      <c r="I977" s="21"/>
      <c r="J977" s="21"/>
      <c r="K977" s="21"/>
      <c r="L977" s="10"/>
      <c r="M977" s="10"/>
      <c r="N977" s="21"/>
      <c r="O977" s="21"/>
      <c r="P977" s="21"/>
      <c r="Q977" s="21"/>
      <c r="R977" s="21"/>
      <c r="S977" s="10"/>
      <c r="T977" s="21"/>
      <c r="U977" s="21"/>
      <c r="V977" s="21"/>
      <c r="W977" s="21"/>
      <c r="X977" s="10"/>
      <c r="Y977" s="28"/>
      <c r="Z977" s="10"/>
      <c r="AA977" s="28"/>
      <c r="AB977" s="28"/>
      <c r="AC977" s="28">
        <f>SUBTOTAL(9,AC967:AC976)</f>
        <v>249.35</v>
      </c>
      <c r="AD977" s="10"/>
      <c r="AE977" s="50"/>
      <c r="AF977" s="45"/>
      <c r="AG977" s="45"/>
      <c r="AH977" s="45"/>
      <c r="AI977" s="45"/>
      <c r="AJ977" s="45"/>
      <c r="AK977" s="45"/>
      <c r="AL977" s="45"/>
      <c r="AM977" s="45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5"/>
      <c r="BS977" s="45"/>
      <c r="BT977" s="45"/>
      <c r="BU977" s="45"/>
      <c r="BV977" s="45"/>
      <c r="BW977" s="45"/>
      <c r="BX977" s="45"/>
      <c r="BY977" s="45"/>
      <c r="BZ977" s="45"/>
      <c r="CA977" s="45"/>
      <c r="CB977" s="45"/>
      <c r="CC977" s="45"/>
      <c r="CD977" s="45"/>
      <c r="CE977" s="45"/>
      <c r="CF977" s="45"/>
      <c r="CG977" s="45"/>
    </row>
    <row r="978" spans="1:85" s="46" customFormat="1" outlineLevel="2">
      <c r="A978" s="10">
        <v>2015</v>
      </c>
      <c r="B978" s="21" t="s">
        <v>195</v>
      </c>
      <c r="C978" s="26" t="s">
        <v>196</v>
      </c>
      <c r="D978" s="21" t="s">
        <v>1383</v>
      </c>
      <c r="E978" s="21" t="s">
        <v>2286</v>
      </c>
      <c r="F978" s="10">
        <v>3</v>
      </c>
      <c r="G978" s="21" t="s">
        <v>202</v>
      </c>
      <c r="H978" s="21" t="s">
        <v>203</v>
      </c>
      <c r="I978" s="21" t="s">
        <v>42</v>
      </c>
      <c r="J978" s="21" t="s">
        <v>25</v>
      </c>
      <c r="K978" s="21" t="s">
        <v>46</v>
      </c>
      <c r="L978" s="10">
        <v>20</v>
      </c>
      <c r="M978" s="10">
        <v>31</v>
      </c>
      <c r="N978" s="21" t="s">
        <v>199</v>
      </c>
      <c r="O978" s="21" t="s">
        <v>204</v>
      </c>
      <c r="P978" s="21" t="s">
        <v>29</v>
      </c>
      <c r="Q978" s="21" t="s">
        <v>77</v>
      </c>
      <c r="R978" s="21" t="s">
        <v>205</v>
      </c>
      <c r="S978" s="10">
        <v>1</v>
      </c>
      <c r="T978" s="10">
        <v>48</v>
      </c>
      <c r="U978" s="10">
        <v>48</v>
      </c>
      <c r="V978" s="21" t="s">
        <v>32</v>
      </c>
      <c r="W978" s="21" t="s">
        <v>32</v>
      </c>
      <c r="X978" s="10"/>
      <c r="Y978" s="28">
        <f>IF(M978&lt;25,1,1+(M978-25)/M978)</f>
        <v>1.1935483870967742</v>
      </c>
      <c r="Z978" s="10">
        <v>1</v>
      </c>
      <c r="AA978" s="28">
        <f>U978*Y978*Z978</f>
        <v>57.290322580645167</v>
      </c>
      <c r="AB978" s="28"/>
      <c r="AC978" s="28">
        <f>AA978+AB978</f>
        <v>57.290322580645167</v>
      </c>
      <c r="AD978" s="10"/>
      <c r="AE978" s="50"/>
      <c r="AF978" s="45"/>
      <c r="AG978" s="45"/>
      <c r="AH978" s="45"/>
      <c r="AI978" s="45"/>
      <c r="AJ978" s="45"/>
      <c r="AK978" s="45"/>
      <c r="AL978" s="45"/>
      <c r="AM978" s="45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5"/>
      <c r="BS978" s="45"/>
      <c r="BT978" s="45"/>
      <c r="BU978" s="45"/>
      <c r="BV978" s="45"/>
      <c r="BW978" s="45"/>
      <c r="BX978" s="45"/>
      <c r="BY978" s="45"/>
      <c r="BZ978" s="45"/>
      <c r="CA978" s="45"/>
      <c r="CB978" s="45"/>
      <c r="CC978" s="45"/>
      <c r="CD978" s="45"/>
      <c r="CE978" s="45"/>
      <c r="CF978" s="45"/>
      <c r="CG978" s="45"/>
    </row>
    <row r="979" spans="1:85" s="46" customFormat="1" outlineLevel="2">
      <c r="A979" s="10">
        <v>2015</v>
      </c>
      <c r="B979" s="21" t="s">
        <v>1535</v>
      </c>
      <c r="C979" s="26" t="s">
        <v>1536</v>
      </c>
      <c r="D979" s="21" t="s">
        <v>1417</v>
      </c>
      <c r="E979" s="21" t="s">
        <v>2286</v>
      </c>
      <c r="F979" s="10">
        <v>3</v>
      </c>
      <c r="G979" s="21" t="s">
        <v>202</v>
      </c>
      <c r="H979" s="21" t="s">
        <v>203</v>
      </c>
      <c r="I979" s="21" t="s">
        <v>42</v>
      </c>
      <c r="J979" s="21" t="s">
        <v>25</v>
      </c>
      <c r="K979" s="21" t="s">
        <v>46</v>
      </c>
      <c r="L979" s="10">
        <v>139</v>
      </c>
      <c r="M979" s="10">
        <v>42</v>
      </c>
      <c r="N979" s="21" t="s">
        <v>1429</v>
      </c>
      <c r="O979" s="21" t="s">
        <v>988</v>
      </c>
      <c r="P979" s="21" t="s">
        <v>29</v>
      </c>
      <c r="Q979" s="21" t="s">
        <v>1873</v>
      </c>
      <c r="R979" s="21" t="s">
        <v>1874</v>
      </c>
      <c r="S979" s="10">
        <v>1</v>
      </c>
      <c r="T979" s="10">
        <v>48</v>
      </c>
      <c r="U979" s="10">
        <v>48</v>
      </c>
      <c r="V979" s="21" t="s">
        <v>32</v>
      </c>
      <c r="W979" s="21" t="s">
        <v>32</v>
      </c>
      <c r="X979" s="10"/>
      <c r="Y979" s="28">
        <f>IF(M979&lt;25,1,1+(M979-25)/M979)</f>
        <v>1.4047619047619047</v>
      </c>
      <c r="Z979" s="10">
        <v>1</v>
      </c>
      <c r="AA979" s="28">
        <f>U979*Y979*Z979</f>
        <v>67.428571428571416</v>
      </c>
      <c r="AB979" s="28"/>
      <c r="AC979" s="28">
        <f>AA979+AB979</f>
        <v>67.428571428571416</v>
      </c>
      <c r="AD979" s="10"/>
      <c r="AE979" s="50"/>
      <c r="AF979" s="45"/>
      <c r="AG979" s="45"/>
      <c r="AH979" s="45"/>
      <c r="AI979" s="45"/>
      <c r="AJ979" s="45"/>
      <c r="AK979" s="45"/>
      <c r="AL979" s="45"/>
      <c r="AM979" s="45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5"/>
      <c r="BS979" s="45"/>
      <c r="BT979" s="45"/>
      <c r="BU979" s="45"/>
      <c r="BV979" s="45"/>
      <c r="BW979" s="45"/>
      <c r="BX979" s="45"/>
      <c r="BY979" s="45"/>
      <c r="BZ979" s="45"/>
      <c r="CA979" s="45"/>
      <c r="CB979" s="45"/>
      <c r="CC979" s="45"/>
      <c r="CD979" s="45"/>
      <c r="CE979" s="45"/>
      <c r="CF979" s="45"/>
      <c r="CG979" s="45"/>
    </row>
    <row r="980" spans="1:85" s="46" customFormat="1" outlineLevel="2">
      <c r="A980" s="21"/>
      <c r="B980" s="21"/>
      <c r="C980" s="21" t="s">
        <v>2612</v>
      </c>
      <c r="D980" s="21" t="s">
        <v>2594</v>
      </c>
      <c r="E980" s="21" t="s">
        <v>2595</v>
      </c>
      <c r="F980" s="21"/>
      <c r="G980" s="21" t="s">
        <v>202</v>
      </c>
      <c r="H980" s="21" t="s">
        <v>2614</v>
      </c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 t="s">
        <v>30</v>
      </c>
      <c r="AC980" s="21" t="s">
        <v>2602</v>
      </c>
      <c r="AD980" s="21" t="s">
        <v>2597</v>
      </c>
      <c r="AE980" s="50"/>
      <c r="AF980" s="45"/>
      <c r="AG980" s="45"/>
      <c r="AH980" s="45"/>
      <c r="AI980" s="45"/>
      <c r="AJ980" s="45"/>
      <c r="AK980" s="45"/>
      <c r="AL980" s="45"/>
      <c r="AM980" s="45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5"/>
      <c r="BS980" s="45"/>
      <c r="BT980" s="45"/>
      <c r="BU980" s="45"/>
      <c r="BV980" s="45"/>
      <c r="BW980" s="45"/>
      <c r="BX980" s="45"/>
      <c r="BY980" s="45"/>
      <c r="BZ980" s="45"/>
      <c r="CA980" s="45"/>
      <c r="CB980" s="45"/>
      <c r="CC980" s="45"/>
      <c r="CD980" s="45"/>
      <c r="CE980" s="45"/>
      <c r="CF980" s="45"/>
      <c r="CG980" s="45"/>
    </row>
    <row r="981" spans="1:85" s="46" customFormat="1" outlineLevel="2">
      <c r="A981" s="21"/>
      <c r="B981" s="21"/>
      <c r="C981" s="21" t="s">
        <v>1798</v>
      </c>
      <c r="D981" s="21" t="s">
        <v>1384</v>
      </c>
      <c r="E981" s="21" t="s">
        <v>2592</v>
      </c>
      <c r="F981" s="21"/>
      <c r="G981" s="21" t="s">
        <v>202</v>
      </c>
      <c r="H981" s="21" t="s">
        <v>2550</v>
      </c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  <c r="AB981" s="21"/>
      <c r="AC981" s="21">
        <v>16</v>
      </c>
      <c r="AD981" s="21" t="s">
        <v>2588</v>
      </c>
      <c r="AE981" s="50"/>
      <c r="AF981" s="45"/>
      <c r="AG981" s="45"/>
      <c r="AH981" s="45"/>
      <c r="AI981" s="45"/>
      <c r="AJ981" s="45"/>
      <c r="AK981" s="45"/>
      <c r="AL981" s="45"/>
      <c r="AM981" s="45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5"/>
      <c r="BS981" s="45"/>
      <c r="BT981" s="45"/>
      <c r="BU981" s="45"/>
      <c r="BV981" s="45"/>
      <c r="BW981" s="45"/>
      <c r="BX981" s="45"/>
      <c r="BY981" s="45"/>
      <c r="BZ981" s="45"/>
      <c r="CA981" s="45"/>
      <c r="CB981" s="45"/>
      <c r="CC981" s="45"/>
      <c r="CD981" s="45"/>
      <c r="CE981" s="45"/>
      <c r="CF981" s="45"/>
      <c r="CG981" s="45"/>
    </row>
    <row r="982" spans="1:85" s="46" customFormat="1" outlineLevel="2">
      <c r="A982" s="10"/>
      <c r="B982" s="10"/>
      <c r="C982" s="25"/>
      <c r="D982" s="10"/>
      <c r="E982" s="27" t="s">
        <v>2329</v>
      </c>
      <c r="F982" s="10"/>
      <c r="G982" s="21" t="s">
        <v>202</v>
      </c>
      <c r="H982" s="29" t="s">
        <v>203</v>
      </c>
      <c r="I982" s="10"/>
      <c r="J982" s="10"/>
      <c r="K982" s="10"/>
      <c r="L982" s="10"/>
      <c r="M982" s="29">
        <v>4</v>
      </c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28"/>
      <c r="Z982" s="10"/>
      <c r="AA982" s="28"/>
      <c r="AB982" s="28"/>
      <c r="AC982" s="28">
        <f>M982*14</f>
        <v>56</v>
      </c>
      <c r="AD982" s="10"/>
      <c r="AE982" s="50"/>
      <c r="AF982" s="45"/>
      <c r="AG982" s="45"/>
      <c r="AH982" s="45"/>
      <c r="AI982" s="45"/>
      <c r="AJ982" s="45"/>
      <c r="AK982" s="45"/>
      <c r="AL982" s="45"/>
      <c r="AM982" s="45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5"/>
      <c r="BS982" s="45"/>
      <c r="BT982" s="45"/>
      <c r="BU982" s="45"/>
      <c r="BV982" s="45"/>
      <c r="BW982" s="45"/>
      <c r="BX982" s="45"/>
      <c r="BY982" s="45"/>
      <c r="BZ982" s="45"/>
      <c r="CA982" s="45"/>
      <c r="CB982" s="45"/>
      <c r="CC982" s="45"/>
      <c r="CD982" s="45"/>
      <c r="CE982" s="45"/>
      <c r="CF982" s="45"/>
      <c r="CG982" s="45"/>
    </row>
    <row r="983" spans="1:85" s="46" customFormat="1" outlineLevel="1">
      <c r="A983" s="10"/>
      <c r="B983" s="10"/>
      <c r="C983" s="25"/>
      <c r="D983" s="10"/>
      <c r="E983" s="27"/>
      <c r="F983" s="10"/>
      <c r="G983" s="47" t="s">
        <v>2930</v>
      </c>
      <c r="H983" s="29"/>
      <c r="I983" s="10"/>
      <c r="J983" s="10"/>
      <c r="K983" s="10"/>
      <c r="L983" s="10"/>
      <c r="M983" s="29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28"/>
      <c r="Z983" s="10"/>
      <c r="AA983" s="28"/>
      <c r="AB983" s="28"/>
      <c r="AC983" s="28">
        <f>SUBTOTAL(9,AC978:AC982)</f>
        <v>196.71889400921657</v>
      </c>
      <c r="AD983" s="10"/>
      <c r="AE983" s="50"/>
      <c r="AF983" s="45"/>
      <c r="AG983" s="45"/>
      <c r="AH983" s="45"/>
      <c r="AI983" s="45"/>
      <c r="AJ983" s="45"/>
      <c r="AK983" s="45"/>
      <c r="AL983" s="45"/>
      <c r="AM983" s="45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5"/>
      <c r="BS983" s="45"/>
      <c r="BT983" s="45"/>
      <c r="BU983" s="45"/>
      <c r="BV983" s="45"/>
      <c r="BW983" s="45"/>
      <c r="BX983" s="45"/>
      <c r="BY983" s="45"/>
      <c r="BZ983" s="45"/>
      <c r="CA983" s="45"/>
      <c r="CB983" s="45"/>
      <c r="CC983" s="45"/>
      <c r="CD983" s="45"/>
      <c r="CE983" s="45"/>
      <c r="CF983" s="45"/>
      <c r="CG983" s="45"/>
    </row>
    <row r="984" spans="1:85" s="46" customFormat="1" outlineLevel="2">
      <c r="A984" s="10">
        <v>2014</v>
      </c>
      <c r="B984" s="21" t="s">
        <v>798</v>
      </c>
      <c r="C984" s="26" t="s">
        <v>799</v>
      </c>
      <c r="D984" s="21" t="s">
        <v>1417</v>
      </c>
      <c r="E984" s="21" t="s">
        <v>2286</v>
      </c>
      <c r="F984" s="10">
        <v>3</v>
      </c>
      <c r="G984" s="21" t="s">
        <v>1329</v>
      </c>
      <c r="H984" s="21" t="s">
        <v>1330</v>
      </c>
      <c r="I984" s="21" t="s">
        <v>42</v>
      </c>
      <c r="J984" s="21" t="s">
        <v>26</v>
      </c>
      <c r="K984" s="21" t="s">
        <v>165</v>
      </c>
      <c r="L984" s="10">
        <v>28</v>
      </c>
      <c r="M984" s="10">
        <v>19</v>
      </c>
      <c r="N984" s="21" t="s">
        <v>1453</v>
      </c>
      <c r="O984" s="21" t="s">
        <v>1506</v>
      </c>
      <c r="P984" s="21" t="s">
        <v>29</v>
      </c>
      <c r="Q984" s="21" t="s">
        <v>1355</v>
      </c>
      <c r="R984" s="21" t="s">
        <v>1507</v>
      </c>
      <c r="S984" s="10">
        <v>1</v>
      </c>
      <c r="T984" s="10">
        <v>48</v>
      </c>
      <c r="U984" s="10">
        <v>48</v>
      </c>
      <c r="V984" s="21" t="s">
        <v>32</v>
      </c>
      <c r="W984" s="21" t="s">
        <v>32</v>
      </c>
      <c r="X984" s="10"/>
      <c r="Y984" s="28">
        <f>IF(M984&lt;25,1,1+(M984-25)/M984)</f>
        <v>1</v>
      </c>
      <c r="Z984" s="10">
        <v>1</v>
      </c>
      <c r="AA984" s="28">
        <f>U984*Y984*Z984</f>
        <v>48</v>
      </c>
      <c r="AB984" s="28"/>
      <c r="AC984" s="28">
        <f>AA984+AB984</f>
        <v>48</v>
      </c>
      <c r="AD984" s="10"/>
      <c r="AE984" s="50"/>
      <c r="AF984" s="45"/>
      <c r="AG984" s="45"/>
      <c r="AH984" s="45"/>
      <c r="AI984" s="45"/>
      <c r="AJ984" s="45"/>
      <c r="AK984" s="45"/>
      <c r="AL984" s="45"/>
      <c r="AM984" s="45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5"/>
      <c r="BS984" s="45"/>
      <c r="BT984" s="45"/>
      <c r="BU984" s="45"/>
      <c r="BV984" s="45"/>
      <c r="BW984" s="45"/>
      <c r="BX984" s="45"/>
      <c r="BY984" s="45"/>
      <c r="BZ984" s="45"/>
      <c r="CA984" s="45"/>
      <c r="CB984" s="45"/>
      <c r="CC984" s="45"/>
      <c r="CD984" s="45"/>
      <c r="CE984" s="45"/>
      <c r="CF984" s="45"/>
      <c r="CG984" s="45"/>
    </row>
    <row r="985" spans="1:85" s="46" customFormat="1" outlineLevel="2">
      <c r="A985" s="10">
        <v>2015</v>
      </c>
      <c r="B985" s="21" t="s">
        <v>1323</v>
      </c>
      <c r="C985" s="26" t="s">
        <v>1324</v>
      </c>
      <c r="D985" s="21" t="s">
        <v>1383</v>
      </c>
      <c r="E985" s="21" t="s">
        <v>2286</v>
      </c>
      <c r="F985" s="10">
        <v>3</v>
      </c>
      <c r="G985" s="21" t="s">
        <v>1329</v>
      </c>
      <c r="H985" s="21" t="s">
        <v>1330</v>
      </c>
      <c r="I985" s="21" t="s">
        <v>42</v>
      </c>
      <c r="J985" s="21" t="s">
        <v>26</v>
      </c>
      <c r="K985" s="21" t="s">
        <v>165</v>
      </c>
      <c r="L985" s="10">
        <v>22</v>
      </c>
      <c r="M985" s="10">
        <v>32</v>
      </c>
      <c r="N985" s="21" t="s">
        <v>784</v>
      </c>
      <c r="O985" s="21" t="s">
        <v>114</v>
      </c>
      <c r="P985" s="21" t="s">
        <v>29</v>
      </c>
      <c r="Q985" s="21" t="s">
        <v>234</v>
      </c>
      <c r="R985" s="21" t="s">
        <v>1331</v>
      </c>
      <c r="S985" s="10">
        <v>1</v>
      </c>
      <c r="T985" s="10">
        <v>48</v>
      </c>
      <c r="U985" s="10">
        <v>48</v>
      </c>
      <c r="V985" s="21" t="s">
        <v>32</v>
      </c>
      <c r="W985" s="21" t="s">
        <v>32</v>
      </c>
      <c r="X985" s="10"/>
      <c r="Y985" s="28">
        <f>IF(M985&lt;25,1,1+(M985-25)/M985)</f>
        <v>1.21875</v>
      </c>
      <c r="Z985" s="10">
        <v>1</v>
      </c>
      <c r="AA985" s="28">
        <f>U985*Y985*Z985</f>
        <v>58.5</v>
      </c>
      <c r="AB985" s="28"/>
      <c r="AC985" s="28">
        <f>AA985+AB985</f>
        <v>58.5</v>
      </c>
      <c r="AD985" s="10"/>
      <c r="AE985" s="50"/>
      <c r="AF985" s="45"/>
      <c r="AG985" s="45"/>
      <c r="AH985" s="45"/>
      <c r="AI985" s="45"/>
      <c r="AJ985" s="45"/>
      <c r="AK985" s="45"/>
      <c r="AL985" s="45"/>
      <c r="AM985" s="45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5"/>
      <c r="BS985" s="45"/>
      <c r="BT985" s="45"/>
      <c r="BU985" s="45"/>
      <c r="BV985" s="45"/>
      <c r="BW985" s="45"/>
      <c r="BX985" s="45"/>
      <c r="BY985" s="45"/>
      <c r="BZ985" s="45"/>
      <c r="CA985" s="45"/>
      <c r="CB985" s="45"/>
      <c r="CC985" s="45"/>
      <c r="CD985" s="45"/>
      <c r="CE985" s="45"/>
      <c r="CF985" s="45"/>
      <c r="CG985" s="45"/>
    </row>
    <row r="986" spans="1:85" s="46" customFormat="1" outlineLevel="2">
      <c r="A986" s="21"/>
      <c r="B986" s="21"/>
      <c r="C986" s="21" t="s">
        <v>1766</v>
      </c>
      <c r="D986" s="21" t="s">
        <v>1384</v>
      </c>
      <c r="E986" s="21" t="s">
        <v>2592</v>
      </c>
      <c r="F986" s="21"/>
      <c r="G986" s="21" t="s">
        <v>1329</v>
      </c>
      <c r="H986" s="21" t="s">
        <v>1330</v>
      </c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  <c r="AB986" s="21"/>
      <c r="AC986" s="21">
        <v>64</v>
      </c>
      <c r="AD986" s="21" t="s">
        <v>2588</v>
      </c>
      <c r="AE986" s="50"/>
      <c r="AF986" s="45"/>
      <c r="AG986" s="45"/>
      <c r="AH986" s="45"/>
      <c r="AI986" s="45"/>
      <c r="AJ986" s="45"/>
      <c r="AK986" s="45"/>
      <c r="AL986" s="45"/>
      <c r="AM986" s="45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5"/>
      <c r="BS986" s="45"/>
      <c r="BT986" s="45"/>
      <c r="BU986" s="45"/>
      <c r="BV986" s="45"/>
      <c r="BW986" s="45"/>
      <c r="BX986" s="45"/>
      <c r="BY986" s="45"/>
      <c r="BZ986" s="45"/>
      <c r="CA986" s="45"/>
      <c r="CB986" s="45"/>
      <c r="CC986" s="45"/>
      <c r="CD986" s="45"/>
      <c r="CE986" s="45"/>
      <c r="CF986" s="45"/>
      <c r="CG986" s="45"/>
    </row>
    <row r="987" spans="1:85" s="46" customFormat="1" outlineLevel="2">
      <c r="A987" s="21"/>
      <c r="B987" s="21"/>
      <c r="C987" s="21" t="s">
        <v>2731</v>
      </c>
      <c r="D987" s="21" t="s">
        <v>2594</v>
      </c>
      <c r="E987" s="21" t="s">
        <v>2595</v>
      </c>
      <c r="F987" s="21"/>
      <c r="G987" s="21" t="s">
        <v>1329</v>
      </c>
      <c r="H987" s="21" t="s">
        <v>2734</v>
      </c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  <c r="AB987" s="21" t="s">
        <v>30</v>
      </c>
      <c r="AC987" s="21" t="s">
        <v>2732</v>
      </c>
      <c r="AD987" s="21" t="s">
        <v>2597</v>
      </c>
      <c r="AE987" s="50"/>
      <c r="AF987" s="45"/>
      <c r="AG987" s="45"/>
      <c r="AH987" s="45"/>
      <c r="AI987" s="45"/>
      <c r="AJ987" s="45"/>
      <c r="AK987" s="45"/>
      <c r="AL987" s="45"/>
      <c r="AM987" s="45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5"/>
      <c r="BS987" s="45"/>
      <c r="BT987" s="45"/>
      <c r="BU987" s="45"/>
      <c r="BV987" s="45"/>
      <c r="BW987" s="45"/>
      <c r="BX987" s="45"/>
      <c r="BY987" s="45"/>
      <c r="BZ987" s="45"/>
      <c r="CA987" s="45"/>
      <c r="CB987" s="45"/>
      <c r="CC987" s="45"/>
      <c r="CD987" s="45"/>
      <c r="CE987" s="45"/>
      <c r="CF987" s="45"/>
      <c r="CG987" s="45"/>
    </row>
    <row r="988" spans="1:85" s="46" customFormat="1" outlineLevel="2">
      <c r="A988" s="10"/>
      <c r="B988" s="10"/>
      <c r="C988" s="25"/>
      <c r="D988" s="10"/>
      <c r="E988" s="27" t="s">
        <v>2329</v>
      </c>
      <c r="F988" s="10"/>
      <c r="G988" s="21" t="s">
        <v>1329</v>
      </c>
      <c r="H988" s="29" t="s">
        <v>1330</v>
      </c>
      <c r="I988" s="10"/>
      <c r="J988" s="10"/>
      <c r="K988" s="10"/>
      <c r="L988" s="10"/>
      <c r="M988" s="29">
        <v>4</v>
      </c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28"/>
      <c r="Z988" s="10"/>
      <c r="AA988" s="28"/>
      <c r="AB988" s="28"/>
      <c r="AC988" s="28">
        <f>M988*14</f>
        <v>56</v>
      </c>
      <c r="AD988" s="10"/>
      <c r="AE988" s="50"/>
      <c r="AF988" s="45"/>
      <c r="AG988" s="45"/>
      <c r="AH988" s="45"/>
      <c r="AI988" s="45"/>
      <c r="AJ988" s="45"/>
      <c r="AK988" s="45"/>
      <c r="AL988" s="45"/>
      <c r="AM988" s="45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5"/>
      <c r="BS988" s="45"/>
      <c r="BT988" s="45"/>
      <c r="BU988" s="45"/>
      <c r="BV988" s="45"/>
      <c r="BW988" s="45"/>
      <c r="BX988" s="45"/>
      <c r="BY988" s="45"/>
      <c r="BZ988" s="45"/>
      <c r="CA988" s="45"/>
      <c r="CB988" s="45"/>
      <c r="CC988" s="45"/>
      <c r="CD988" s="45"/>
      <c r="CE988" s="45"/>
      <c r="CF988" s="45"/>
      <c r="CG988" s="45"/>
    </row>
    <row r="989" spans="1:85" s="46" customFormat="1" outlineLevel="2">
      <c r="A989" s="10">
        <v>2014</v>
      </c>
      <c r="B989" s="21" t="s">
        <v>1655</v>
      </c>
      <c r="C989" s="26" t="s">
        <v>1656</v>
      </c>
      <c r="D989" s="21" t="s">
        <v>1417</v>
      </c>
      <c r="E989" s="21" t="s">
        <v>2283</v>
      </c>
      <c r="F989" s="10">
        <v>2</v>
      </c>
      <c r="G989" s="21" t="s">
        <v>1329</v>
      </c>
      <c r="H989" s="21" t="s">
        <v>1330</v>
      </c>
      <c r="I989" s="21" t="s">
        <v>42</v>
      </c>
      <c r="J989" s="21" t="s">
        <v>26</v>
      </c>
      <c r="K989" s="21" t="s">
        <v>165</v>
      </c>
      <c r="L989" s="10">
        <v>103</v>
      </c>
      <c r="M989" s="10">
        <v>116</v>
      </c>
      <c r="N989" s="21" t="s">
        <v>1602</v>
      </c>
      <c r="O989" s="21" t="s">
        <v>2264</v>
      </c>
      <c r="P989" s="21" t="s">
        <v>29</v>
      </c>
      <c r="Q989" s="21" t="s">
        <v>1707</v>
      </c>
      <c r="R989" s="21" t="s">
        <v>2265</v>
      </c>
      <c r="S989" s="10">
        <v>1</v>
      </c>
      <c r="T989" s="21" t="s">
        <v>32</v>
      </c>
      <c r="U989" s="21" t="s">
        <v>32</v>
      </c>
      <c r="V989" s="21" t="s">
        <v>32</v>
      </c>
      <c r="W989" s="21" t="s">
        <v>32</v>
      </c>
      <c r="X989" s="10"/>
      <c r="Y989" s="28">
        <f>IF(M989&lt;25,1,1+(M989-25)/M989)</f>
        <v>1.7844827586206895</v>
      </c>
      <c r="Z989" s="10"/>
      <c r="AA989" s="28"/>
      <c r="AB989" s="28"/>
      <c r="AC989" s="28">
        <f>32*Y989*F989</f>
        <v>114.20689655172413</v>
      </c>
      <c r="AD989" s="10"/>
      <c r="AE989" s="50"/>
      <c r="AF989" s="45"/>
      <c r="AG989" s="45"/>
      <c r="AH989" s="45"/>
      <c r="AI989" s="45"/>
      <c r="AJ989" s="45"/>
      <c r="AK989" s="45"/>
      <c r="AL989" s="45"/>
      <c r="AM989" s="45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5"/>
      <c r="BS989" s="45"/>
      <c r="BT989" s="45"/>
      <c r="BU989" s="45"/>
      <c r="BV989" s="45"/>
      <c r="BW989" s="45"/>
      <c r="BX989" s="45"/>
      <c r="BY989" s="45"/>
      <c r="BZ989" s="45"/>
      <c r="CA989" s="45"/>
      <c r="CB989" s="45"/>
      <c r="CC989" s="45"/>
      <c r="CD989" s="45"/>
      <c r="CE989" s="45"/>
      <c r="CF989" s="45"/>
      <c r="CG989" s="45"/>
    </row>
    <row r="990" spans="1:85" s="46" customFormat="1" outlineLevel="1">
      <c r="A990" s="10"/>
      <c r="B990" s="21"/>
      <c r="C990" s="26"/>
      <c r="D990" s="21"/>
      <c r="E990" s="21"/>
      <c r="F990" s="10"/>
      <c r="G990" s="47" t="s">
        <v>2931</v>
      </c>
      <c r="H990" s="21"/>
      <c r="I990" s="21"/>
      <c r="J990" s="21"/>
      <c r="K990" s="21"/>
      <c r="L990" s="10"/>
      <c r="M990" s="10"/>
      <c r="N990" s="21"/>
      <c r="O990" s="21"/>
      <c r="P990" s="21"/>
      <c r="Q990" s="21"/>
      <c r="R990" s="21"/>
      <c r="S990" s="10"/>
      <c r="T990" s="21"/>
      <c r="U990" s="21"/>
      <c r="V990" s="21"/>
      <c r="W990" s="21"/>
      <c r="X990" s="10"/>
      <c r="Y990" s="28"/>
      <c r="Z990" s="10"/>
      <c r="AA990" s="28"/>
      <c r="AB990" s="28"/>
      <c r="AC990" s="28">
        <f>SUBTOTAL(9,AC984:AC989)</f>
        <v>340.70689655172413</v>
      </c>
      <c r="AD990" s="10"/>
      <c r="AE990" s="50"/>
      <c r="AF990" s="45"/>
      <c r="AG990" s="45"/>
      <c r="AH990" s="45"/>
      <c r="AI990" s="45"/>
      <c r="AJ990" s="45"/>
      <c r="AK990" s="45"/>
      <c r="AL990" s="45"/>
      <c r="AM990" s="45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5"/>
      <c r="BS990" s="45"/>
      <c r="BT990" s="45"/>
      <c r="BU990" s="45"/>
      <c r="BV990" s="45"/>
      <c r="BW990" s="45"/>
      <c r="BX990" s="45"/>
      <c r="BY990" s="45"/>
      <c r="BZ990" s="45"/>
      <c r="CA990" s="45"/>
      <c r="CB990" s="45"/>
      <c r="CC990" s="45"/>
      <c r="CD990" s="45"/>
      <c r="CE990" s="45"/>
      <c r="CF990" s="45"/>
      <c r="CG990" s="45"/>
    </row>
    <row r="991" spans="1:85" s="46" customFormat="1" outlineLevel="2">
      <c r="A991" s="10">
        <v>2015</v>
      </c>
      <c r="B991" s="21" t="s">
        <v>476</v>
      </c>
      <c r="C991" s="26" t="s">
        <v>477</v>
      </c>
      <c r="D991" s="21" t="s">
        <v>1383</v>
      </c>
      <c r="E991" s="21" t="s">
        <v>2286</v>
      </c>
      <c r="F991" s="10">
        <v>3</v>
      </c>
      <c r="G991" s="21" t="s">
        <v>185</v>
      </c>
      <c r="H991" s="21" t="s">
        <v>186</v>
      </c>
      <c r="I991" s="21" t="s">
        <v>42</v>
      </c>
      <c r="J991" s="21" t="s">
        <v>25</v>
      </c>
      <c r="K991" s="21" t="s">
        <v>46</v>
      </c>
      <c r="L991" s="10">
        <v>20</v>
      </c>
      <c r="M991" s="10">
        <v>38</v>
      </c>
      <c r="N991" s="21" t="s">
        <v>88</v>
      </c>
      <c r="O991" s="21" t="s">
        <v>242</v>
      </c>
      <c r="P991" s="21" t="s">
        <v>29</v>
      </c>
      <c r="Q991" s="21" t="s">
        <v>392</v>
      </c>
      <c r="R991" s="21" t="s">
        <v>495</v>
      </c>
      <c r="S991" s="10">
        <v>1</v>
      </c>
      <c r="T991" s="10">
        <v>48</v>
      </c>
      <c r="U991" s="10">
        <v>48</v>
      </c>
      <c r="V991" s="21" t="s">
        <v>32</v>
      </c>
      <c r="W991" s="21" t="s">
        <v>32</v>
      </c>
      <c r="X991" s="10"/>
      <c r="Y991" s="28">
        <f>IF(M991&lt;25,1,1+(M991-25)/M991)</f>
        <v>1.3421052631578947</v>
      </c>
      <c r="Z991" s="10">
        <v>1</v>
      </c>
      <c r="AA991" s="28">
        <f>U991*Y991*Z991</f>
        <v>64.421052631578945</v>
      </c>
      <c r="AB991" s="28"/>
      <c r="AC991" s="28">
        <f>AA991+AB991</f>
        <v>64.421052631578945</v>
      </c>
      <c r="AD991" s="10"/>
      <c r="AE991" s="50"/>
      <c r="AF991" s="45"/>
      <c r="AG991" s="45"/>
      <c r="AH991" s="45"/>
      <c r="AI991" s="45"/>
      <c r="AJ991" s="45"/>
      <c r="AK991" s="45"/>
      <c r="AL991" s="45"/>
      <c r="AM991" s="45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5"/>
      <c r="BS991" s="45"/>
      <c r="BT991" s="45"/>
      <c r="BU991" s="45"/>
      <c r="BV991" s="45"/>
      <c r="BW991" s="45"/>
      <c r="BX991" s="45"/>
      <c r="BY991" s="45"/>
      <c r="BZ991" s="45"/>
      <c r="CA991" s="45"/>
      <c r="CB991" s="45"/>
      <c r="CC991" s="45"/>
      <c r="CD991" s="45"/>
      <c r="CE991" s="45"/>
      <c r="CF991" s="45"/>
      <c r="CG991" s="45"/>
    </row>
    <row r="992" spans="1:85" s="46" customFormat="1" outlineLevel="2">
      <c r="A992" s="10">
        <v>2014</v>
      </c>
      <c r="B992" s="21" t="s">
        <v>1519</v>
      </c>
      <c r="C992" s="26" t="s">
        <v>1520</v>
      </c>
      <c r="D992" s="21" t="s">
        <v>1417</v>
      </c>
      <c r="E992" s="21" t="s">
        <v>2293</v>
      </c>
      <c r="F992" s="10">
        <v>2</v>
      </c>
      <c r="G992" s="21" t="s">
        <v>185</v>
      </c>
      <c r="H992" s="21" t="s">
        <v>186</v>
      </c>
      <c r="I992" s="21" t="s">
        <v>42</v>
      </c>
      <c r="J992" s="21" t="s">
        <v>25</v>
      </c>
      <c r="K992" s="21" t="s">
        <v>46</v>
      </c>
      <c r="L992" s="10">
        <v>38</v>
      </c>
      <c r="M992" s="10">
        <v>34</v>
      </c>
      <c r="N992" s="21" t="s">
        <v>1521</v>
      </c>
      <c r="O992" s="21" t="s">
        <v>1487</v>
      </c>
      <c r="P992" s="21" t="s">
        <v>29</v>
      </c>
      <c r="Q992" s="21" t="s">
        <v>1364</v>
      </c>
      <c r="R992" s="21" t="s">
        <v>1761</v>
      </c>
      <c r="S992" s="10">
        <v>1</v>
      </c>
      <c r="T992" s="10">
        <v>32</v>
      </c>
      <c r="U992" s="10">
        <v>14</v>
      </c>
      <c r="V992" s="10">
        <v>18</v>
      </c>
      <c r="W992" s="21" t="s">
        <v>32</v>
      </c>
      <c r="X992" s="10">
        <v>1</v>
      </c>
      <c r="Y992" s="28">
        <f>IF(M992&lt;25,1,1+(M992-25)/M992)</f>
        <v>1.2647058823529411</v>
      </c>
      <c r="Z992" s="10">
        <v>1</v>
      </c>
      <c r="AA992" s="28">
        <f>U992*Y992*Z992</f>
        <v>17.705882352941174</v>
      </c>
      <c r="AB992" s="28">
        <f>X992*V992*Y992</f>
        <v>22.764705882352942</v>
      </c>
      <c r="AC992" s="28">
        <f>AA992+AB992</f>
        <v>40.470588235294116</v>
      </c>
      <c r="AD992" s="10"/>
      <c r="AE992" s="50"/>
      <c r="AF992" s="45"/>
      <c r="AG992" s="45"/>
      <c r="AH992" s="45"/>
      <c r="AI992" s="45"/>
      <c r="AJ992" s="45"/>
      <c r="AK992" s="45"/>
      <c r="AL992" s="45"/>
      <c r="AM992" s="45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5"/>
      <c r="BS992" s="45"/>
      <c r="BT992" s="45"/>
      <c r="BU992" s="45"/>
      <c r="BV992" s="45"/>
      <c r="BW992" s="45"/>
      <c r="BX992" s="45"/>
      <c r="BY992" s="45"/>
      <c r="BZ992" s="45"/>
      <c r="CA992" s="45"/>
      <c r="CB992" s="45"/>
      <c r="CC992" s="45"/>
      <c r="CD992" s="45"/>
      <c r="CE992" s="45"/>
      <c r="CF992" s="45"/>
      <c r="CG992" s="45"/>
    </row>
    <row r="993" spans="1:85" s="46" customFormat="1" outlineLevel="2">
      <c r="A993" s="21"/>
      <c r="B993" s="21"/>
      <c r="C993" s="21" t="s">
        <v>2633</v>
      </c>
      <c r="D993" s="21" t="s">
        <v>2594</v>
      </c>
      <c r="E993" s="21" t="s">
        <v>2595</v>
      </c>
      <c r="F993" s="21"/>
      <c r="G993" s="21" t="s">
        <v>185</v>
      </c>
      <c r="H993" s="21" t="s">
        <v>2638</v>
      </c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  <c r="AB993" s="21" t="s">
        <v>30</v>
      </c>
      <c r="AC993" s="21" t="s">
        <v>2602</v>
      </c>
      <c r="AD993" s="21" t="s">
        <v>2597</v>
      </c>
      <c r="AE993" s="50"/>
      <c r="AF993" s="45"/>
      <c r="AG993" s="45"/>
      <c r="AH993" s="45"/>
      <c r="AI993" s="45"/>
      <c r="AJ993" s="45"/>
      <c r="AK993" s="45"/>
      <c r="AL993" s="45"/>
      <c r="AM993" s="45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5"/>
      <c r="BS993" s="45"/>
      <c r="BT993" s="45"/>
      <c r="BU993" s="45"/>
      <c r="BV993" s="45"/>
      <c r="BW993" s="45"/>
      <c r="BX993" s="45"/>
      <c r="BY993" s="45"/>
      <c r="BZ993" s="45"/>
      <c r="CA993" s="45"/>
      <c r="CB993" s="45"/>
      <c r="CC993" s="45"/>
      <c r="CD993" s="45"/>
      <c r="CE993" s="45"/>
      <c r="CF993" s="45"/>
      <c r="CG993" s="45"/>
    </row>
    <row r="994" spans="1:85" s="46" customFormat="1" outlineLevel="2">
      <c r="A994" s="10"/>
      <c r="B994" s="10"/>
      <c r="C994" s="25"/>
      <c r="D994" s="10"/>
      <c r="E994" s="27" t="s">
        <v>2329</v>
      </c>
      <c r="F994" s="10"/>
      <c r="G994" s="21" t="s">
        <v>185</v>
      </c>
      <c r="H994" s="29" t="s">
        <v>186</v>
      </c>
      <c r="I994" s="10"/>
      <c r="J994" s="10"/>
      <c r="K994" s="10"/>
      <c r="L994" s="10"/>
      <c r="M994" s="29">
        <v>2</v>
      </c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28"/>
      <c r="Z994" s="10"/>
      <c r="AA994" s="28"/>
      <c r="AB994" s="28"/>
      <c r="AC994" s="28">
        <f>M994*14</f>
        <v>28</v>
      </c>
      <c r="AD994" s="10"/>
      <c r="AE994" s="50"/>
      <c r="AF994" s="45"/>
      <c r="AG994" s="45"/>
      <c r="AH994" s="45"/>
      <c r="AI994" s="45"/>
      <c r="AJ994" s="45"/>
      <c r="AK994" s="45"/>
      <c r="AL994" s="45"/>
      <c r="AM994" s="45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5"/>
      <c r="BS994" s="45"/>
      <c r="BT994" s="45"/>
      <c r="BU994" s="45"/>
      <c r="BV994" s="45"/>
      <c r="BW994" s="45"/>
      <c r="BX994" s="45"/>
      <c r="BY994" s="45"/>
      <c r="BZ994" s="45"/>
      <c r="CA994" s="45"/>
      <c r="CB994" s="45"/>
      <c r="CC994" s="45"/>
      <c r="CD994" s="45"/>
      <c r="CE994" s="45"/>
      <c r="CF994" s="45"/>
      <c r="CG994" s="45"/>
    </row>
    <row r="995" spans="1:85" s="46" customFormat="1" outlineLevel="2">
      <c r="A995" s="10">
        <v>2014</v>
      </c>
      <c r="B995" s="21" t="s">
        <v>1351</v>
      </c>
      <c r="C995" s="26" t="s">
        <v>1352</v>
      </c>
      <c r="D995" s="21" t="s">
        <v>1383</v>
      </c>
      <c r="E995" s="19" t="s">
        <v>2541</v>
      </c>
      <c r="F995" s="10" t="s">
        <v>2542</v>
      </c>
      <c r="G995" s="21" t="s">
        <v>185</v>
      </c>
      <c r="H995" s="51" t="s">
        <v>186</v>
      </c>
      <c r="I995" s="53"/>
      <c r="J995" s="53"/>
      <c r="K995" s="53"/>
      <c r="L995" s="53"/>
      <c r="M995" s="52">
        <v>2</v>
      </c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5"/>
      <c r="Y995" s="56"/>
      <c r="Z995" s="55"/>
      <c r="AA995" s="56"/>
      <c r="AB995" s="56"/>
      <c r="AC995" s="56">
        <v>7.8</v>
      </c>
      <c r="AD995" s="55"/>
      <c r="AE995" s="50"/>
      <c r="AF995" s="45"/>
      <c r="AG995" s="45"/>
      <c r="AH995" s="45"/>
      <c r="AI995" s="45"/>
      <c r="AJ995" s="45"/>
      <c r="AK995" s="45"/>
      <c r="AL995" s="45"/>
      <c r="AM995" s="45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5"/>
      <c r="BS995" s="45"/>
      <c r="BT995" s="45"/>
      <c r="BU995" s="45"/>
      <c r="BV995" s="45"/>
      <c r="BW995" s="45"/>
      <c r="BX995" s="45"/>
      <c r="BY995" s="45"/>
      <c r="BZ995" s="45"/>
      <c r="CA995" s="45"/>
      <c r="CB995" s="45"/>
      <c r="CC995" s="45"/>
      <c r="CD995" s="45"/>
      <c r="CE995" s="45"/>
      <c r="CF995" s="45"/>
      <c r="CG995" s="45"/>
    </row>
    <row r="996" spans="1:85" s="46" customFormat="1" outlineLevel="1">
      <c r="A996" s="10"/>
      <c r="B996" s="21"/>
      <c r="C996" s="26"/>
      <c r="D996" s="21"/>
      <c r="E996" s="19"/>
      <c r="F996" s="10"/>
      <c r="G996" s="47" t="s">
        <v>2932</v>
      </c>
      <c r="H996" s="51"/>
      <c r="I996" s="53"/>
      <c r="J996" s="53"/>
      <c r="K996" s="53"/>
      <c r="L996" s="53"/>
      <c r="M996" s="52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5"/>
      <c r="Y996" s="56"/>
      <c r="Z996" s="55"/>
      <c r="AA996" s="56"/>
      <c r="AB996" s="56"/>
      <c r="AC996" s="56">
        <f>SUBTOTAL(9,AC991:AC995)</f>
        <v>140.69164086687306</v>
      </c>
      <c r="AD996" s="55"/>
      <c r="AE996" s="50"/>
      <c r="AF996" s="45"/>
      <c r="AG996" s="45"/>
      <c r="AH996" s="45"/>
      <c r="AI996" s="45"/>
      <c r="AJ996" s="45"/>
      <c r="AK996" s="45"/>
      <c r="AL996" s="45"/>
      <c r="AM996" s="45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5"/>
      <c r="BS996" s="45"/>
      <c r="BT996" s="45"/>
      <c r="BU996" s="45"/>
      <c r="BV996" s="45"/>
      <c r="BW996" s="45"/>
      <c r="BX996" s="45"/>
      <c r="BY996" s="45"/>
      <c r="BZ996" s="45"/>
      <c r="CA996" s="45"/>
      <c r="CB996" s="45"/>
      <c r="CC996" s="45"/>
      <c r="CD996" s="45"/>
      <c r="CE996" s="45"/>
      <c r="CF996" s="45"/>
      <c r="CG996" s="45"/>
    </row>
    <row r="997" spans="1:85" s="46" customFormat="1" outlineLevel="2">
      <c r="A997" s="10">
        <v>2015</v>
      </c>
      <c r="B997" s="21" t="s">
        <v>1401</v>
      </c>
      <c r="C997" s="26" t="s">
        <v>1402</v>
      </c>
      <c r="D997" s="21" t="s">
        <v>1384</v>
      </c>
      <c r="E997" s="21" t="s">
        <v>140</v>
      </c>
      <c r="F997" s="10">
        <v>3</v>
      </c>
      <c r="G997" s="21" t="s">
        <v>157</v>
      </c>
      <c r="H997" s="21" t="s">
        <v>158</v>
      </c>
      <c r="I997" s="21" t="s">
        <v>42</v>
      </c>
      <c r="J997" s="21" t="s">
        <v>25</v>
      </c>
      <c r="K997" s="21" t="s">
        <v>128</v>
      </c>
      <c r="L997" s="10">
        <v>50</v>
      </c>
      <c r="M997" s="10">
        <v>9</v>
      </c>
      <c r="N997" s="21" t="s">
        <v>1403</v>
      </c>
      <c r="O997" s="21" t="s">
        <v>1037</v>
      </c>
      <c r="P997" s="21" t="s">
        <v>29</v>
      </c>
      <c r="Q997" s="21" t="s">
        <v>30</v>
      </c>
      <c r="R997" s="21" t="s">
        <v>1404</v>
      </c>
      <c r="S997" s="10">
        <v>1</v>
      </c>
      <c r="T997" s="10">
        <v>48</v>
      </c>
      <c r="U997" s="10">
        <v>48</v>
      </c>
      <c r="V997" s="21" t="s">
        <v>32</v>
      </c>
      <c r="W997" s="21" t="s">
        <v>32</v>
      </c>
      <c r="X997" s="10"/>
      <c r="Y997" s="28">
        <f>IF(M997&lt;25,1,1+(M997-25)/M997)</f>
        <v>1</v>
      </c>
      <c r="Z997" s="10">
        <v>1</v>
      </c>
      <c r="AA997" s="28"/>
      <c r="AB997" s="28"/>
      <c r="AC997" s="28">
        <f>T997*Z997</f>
        <v>48</v>
      </c>
      <c r="AD997" s="10"/>
      <c r="AE997" s="50"/>
      <c r="AF997" s="45"/>
      <c r="AG997" s="45"/>
      <c r="AH997" s="45"/>
      <c r="AI997" s="45"/>
      <c r="AJ997" s="45"/>
      <c r="AK997" s="45"/>
      <c r="AL997" s="45"/>
      <c r="AM997" s="45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5"/>
      <c r="BS997" s="45"/>
      <c r="BT997" s="45"/>
      <c r="BU997" s="45"/>
      <c r="BV997" s="45"/>
      <c r="BW997" s="45"/>
      <c r="BX997" s="45"/>
      <c r="BY997" s="45"/>
      <c r="BZ997" s="45"/>
      <c r="CA997" s="45"/>
      <c r="CB997" s="45"/>
      <c r="CC997" s="45"/>
      <c r="CD997" s="45"/>
      <c r="CE997" s="45"/>
      <c r="CF997" s="45"/>
      <c r="CG997" s="45"/>
    </row>
    <row r="998" spans="1:85" s="46" customFormat="1" outlineLevel="2">
      <c r="A998" s="10"/>
      <c r="B998" s="10"/>
      <c r="C998" s="25"/>
      <c r="D998" s="10"/>
      <c r="E998" s="21" t="s">
        <v>2330</v>
      </c>
      <c r="F998" s="10"/>
      <c r="G998" s="21" t="s">
        <v>157</v>
      </c>
      <c r="H998" s="29" t="s">
        <v>158</v>
      </c>
      <c r="I998" s="10"/>
      <c r="J998" s="10"/>
      <c r="K998" s="10"/>
      <c r="L998" s="10"/>
      <c r="M998" s="29">
        <v>3</v>
      </c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28"/>
      <c r="Z998" s="10"/>
      <c r="AA998" s="28"/>
      <c r="AB998" s="28"/>
      <c r="AC998" s="28">
        <f>M998*14</f>
        <v>42</v>
      </c>
      <c r="AD998" s="10"/>
      <c r="AE998" s="50"/>
      <c r="AF998" s="45"/>
      <c r="AG998" s="45"/>
      <c r="AH998" s="45"/>
      <c r="AI998" s="45"/>
      <c r="AJ998" s="45"/>
      <c r="AK998" s="45"/>
      <c r="AL998" s="45"/>
      <c r="AM998" s="45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5"/>
      <c r="BS998" s="45"/>
      <c r="BT998" s="45"/>
      <c r="BU998" s="45"/>
      <c r="BV998" s="45"/>
      <c r="BW998" s="45"/>
      <c r="BX998" s="45"/>
      <c r="BY998" s="45"/>
      <c r="BZ998" s="45"/>
      <c r="CA998" s="45"/>
      <c r="CB998" s="45"/>
      <c r="CC998" s="45"/>
      <c r="CD998" s="45"/>
      <c r="CE998" s="45"/>
      <c r="CF998" s="45"/>
      <c r="CG998" s="45"/>
    </row>
    <row r="999" spans="1:85" s="46" customFormat="1" outlineLevel="2">
      <c r="A999" s="10">
        <v>2016</v>
      </c>
      <c r="B999" s="21" t="s">
        <v>146</v>
      </c>
      <c r="C999" s="26" t="s">
        <v>147</v>
      </c>
      <c r="D999" s="21" t="s">
        <v>1383</v>
      </c>
      <c r="E999" s="21" t="s">
        <v>2286</v>
      </c>
      <c r="F999" s="10">
        <v>4</v>
      </c>
      <c r="G999" s="21" t="s">
        <v>157</v>
      </c>
      <c r="H999" s="21" t="s">
        <v>158</v>
      </c>
      <c r="I999" s="21" t="s">
        <v>42</v>
      </c>
      <c r="J999" s="21" t="s">
        <v>25</v>
      </c>
      <c r="K999" s="21" t="s">
        <v>128</v>
      </c>
      <c r="L999" s="10">
        <v>150</v>
      </c>
      <c r="M999" s="10">
        <v>48</v>
      </c>
      <c r="N999" s="21" t="s">
        <v>150</v>
      </c>
      <c r="O999" s="21" t="s">
        <v>159</v>
      </c>
      <c r="P999" s="21" t="s">
        <v>29</v>
      </c>
      <c r="Q999" s="21" t="s">
        <v>160</v>
      </c>
      <c r="R999" s="21" t="s">
        <v>161</v>
      </c>
      <c r="S999" s="10">
        <v>1</v>
      </c>
      <c r="T999" s="10">
        <v>64</v>
      </c>
      <c r="U999" s="10">
        <v>64</v>
      </c>
      <c r="V999" s="21" t="s">
        <v>32</v>
      </c>
      <c r="W999" s="21" t="s">
        <v>32</v>
      </c>
      <c r="X999" s="10"/>
      <c r="Y999" s="28">
        <f>IF(M999&lt;25,1,1+(M999-25)/M999)</f>
        <v>1.4791666666666667</v>
      </c>
      <c r="Z999" s="10">
        <v>1</v>
      </c>
      <c r="AA999" s="28">
        <f>U999*Y999*Z999</f>
        <v>94.666666666666671</v>
      </c>
      <c r="AB999" s="28"/>
      <c r="AC999" s="28">
        <f>AA999+AB999</f>
        <v>94.666666666666671</v>
      </c>
      <c r="AD999" s="10"/>
      <c r="AE999" s="50"/>
      <c r="AF999" s="45"/>
      <c r="AG999" s="45"/>
      <c r="AH999" s="45"/>
      <c r="AI999" s="45"/>
      <c r="AJ999" s="45"/>
      <c r="AK999" s="45"/>
      <c r="AL999" s="45"/>
      <c r="AM999" s="45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5"/>
      <c r="BS999" s="45"/>
      <c r="BT999" s="45"/>
      <c r="BU999" s="45"/>
      <c r="BV999" s="45"/>
      <c r="BW999" s="45"/>
      <c r="BX999" s="45"/>
      <c r="BY999" s="45"/>
      <c r="BZ999" s="45"/>
      <c r="CA999" s="45"/>
      <c r="CB999" s="45"/>
      <c r="CC999" s="45"/>
      <c r="CD999" s="45"/>
      <c r="CE999" s="45"/>
      <c r="CF999" s="45"/>
      <c r="CG999" s="45"/>
    </row>
    <row r="1000" spans="1:85" s="46" customFormat="1" outlineLevel="2">
      <c r="A1000" s="10">
        <v>2016</v>
      </c>
      <c r="B1000" s="21" t="s">
        <v>314</v>
      </c>
      <c r="C1000" s="26" t="s">
        <v>315</v>
      </c>
      <c r="D1000" s="21" t="s">
        <v>1383</v>
      </c>
      <c r="E1000" s="21" t="s">
        <v>2286</v>
      </c>
      <c r="F1000" s="10">
        <v>4</v>
      </c>
      <c r="G1000" s="21" t="s">
        <v>157</v>
      </c>
      <c r="H1000" s="21" t="s">
        <v>158</v>
      </c>
      <c r="I1000" s="21" t="s">
        <v>42</v>
      </c>
      <c r="J1000" s="21" t="s">
        <v>25</v>
      </c>
      <c r="K1000" s="21" t="s">
        <v>128</v>
      </c>
      <c r="L1000" s="10">
        <v>200</v>
      </c>
      <c r="M1000" s="10">
        <v>60</v>
      </c>
      <c r="N1000" s="21" t="s">
        <v>316</v>
      </c>
      <c r="O1000" s="21" t="s">
        <v>76</v>
      </c>
      <c r="P1000" s="21" t="s">
        <v>29</v>
      </c>
      <c r="Q1000" s="21" t="s">
        <v>319</v>
      </c>
      <c r="R1000" s="21" t="s">
        <v>320</v>
      </c>
      <c r="S1000" s="10">
        <v>1</v>
      </c>
      <c r="T1000" s="10">
        <v>64</v>
      </c>
      <c r="U1000" s="10">
        <v>64</v>
      </c>
      <c r="V1000" s="21" t="s">
        <v>32</v>
      </c>
      <c r="W1000" s="21" t="s">
        <v>32</v>
      </c>
      <c r="X1000" s="10"/>
      <c r="Y1000" s="28">
        <f>IF(M1000&lt;25,1,1+(M1000-25)/M1000)</f>
        <v>1.5833333333333335</v>
      </c>
      <c r="Z1000" s="10">
        <v>1</v>
      </c>
      <c r="AA1000" s="28">
        <f>U1000*Y1000*Z1000</f>
        <v>101.33333333333334</v>
      </c>
      <c r="AB1000" s="28"/>
      <c r="AC1000" s="28">
        <f>AA1000+AB1000</f>
        <v>101.33333333333334</v>
      </c>
      <c r="AD1000" s="10"/>
      <c r="AE1000" s="50"/>
      <c r="AF1000" s="45"/>
      <c r="AG1000" s="45"/>
      <c r="AH1000" s="45"/>
      <c r="AI1000" s="45"/>
      <c r="AJ1000" s="45"/>
      <c r="AK1000" s="45"/>
      <c r="AL1000" s="45"/>
      <c r="AM1000" s="45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5"/>
      <c r="BS1000" s="45"/>
      <c r="BT1000" s="45"/>
      <c r="BU1000" s="45"/>
      <c r="BV1000" s="45"/>
      <c r="BW1000" s="45"/>
      <c r="BX1000" s="45"/>
      <c r="BY1000" s="45"/>
      <c r="BZ1000" s="45"/>
      <c r="CA1000" s="45"/>
      <c r="CB1000" s="45"/>
      <c r="CC1000" s="45"/>
      <c r="CD1000" s="45"/>
      <c r="CE1000" s="45"/>
      <c r="CF1000" s="45"/>
      <c r="CG1000" s="45"/>
    </row>
    <row r="1001" spans="1:85" s="46" customFormat="1" outlineLevel="2">
      <c r="A1001" s="10">
        <v>2015</v>
      </c>
      <c r="B1001" s="21" t="s">
        <v>2143</v>
      </c>
      <c r="C1001" s="26" t="s">
        <v>2144</v>
      </c>
      <c r="D1001" s="21" t="s">
        <v>1417</v>
      </c>
      <c r="E1001" s="21" t="s">
        <v>2286</v>
      </c>
      <c r="F1001" s="10">
        <v>3</v>
      </c>
      <c r="G1001" s="21" t="s">
        <v>157</v>
      </c>
      <c r="H1001" s="21" t="s">
        <v>158</v>
      </c>
      <c r="I1001" s="21" t="s">
        <v>42</v>
      </c>
      <c r="J1001" s="21" t="s">
        <v>25</v>
      </c>
      <c r="K1001" s="21" t="s">
        <v>128</v>
      </c>
      <c r="L1001" s="10">
        <v>258</v>
      </c>
      <c r="M1001" s="10">
        <v>72</v>
      </c>
      <c r="N1001" s="21" t="s">
        <v>1543</v>
      </c>
      <c r="O1001" s="21" t="s">
        <v>233</v>
      </c>
      <c r="P1001" s="21" t="s">
        <v>29</v>
      </c>
      <c r="Q1001" s="21" t="s">
        <v>1528</v>
      </c>
      <c r="R1001" s="21" t="s">
        <v>2145</v>
      </c>
      <c r="S1001" s="10">
        <v>1</v>
      </c>
      <c r="T1001" s="10">
        <v>48</v>
      </c>
      <c r="U1001" s="10">
        <v>48</v>
      </c>
      <c r="V1001" s="21" t="s">
        <v>32</v>
      </c>
      <c r="W1001" s="21" t="s">
        <v>32</v>
      </c>
      <c r="X1001" s="10"/>
      <c r="Y1001" s="28">
        <f>IF(M1001&lt;25,1,1+(M1001-25)/M1001)</f>
        <v>1.6527777777777777</v>
      </c>
      <c r="Z1001" s="10">
        <v>1</v>
      </c>
      <c r="AA1001" s="28">
        <f>U1001*Y1001*Z1001</f>
        <v>79.333333333333329</v>
      </c>
      <c r="AB1001" s="28"/>
      <c r="AC1001" s="28">
        <f>AA1001+AB1001</f>
        <v>79.333333333333329</v>
      </c>
      <c r="AD1001" s="10"/>
      <c r="AE1001" s="50"/>
      <c r="AF1001" s="45"/>
      <c r="AG1001" s="45"/>
      <c r="AH1001" s="45"/>
      <c r="AI1001" s="45"/>
      <c r="AJ1001" s="45"/>
      <c r="AK1001" s="45"/>
      <c r="AL1001" s="45"/>
      <c r="AM1001" s="45"/>
      <c r="AN1001" s="45"/>
      <c r="AO1001" s="45"/>
      <c r="AP1001" s="45"/>
      <c r="AQ1001" s="45"/>
      <c r="AR1001" s="45"/>
      <c r="AS1001" s="45"/>
      <c r="AT1001" s="45"/>
      <c r="AU1001" s="45"/>
      <c r="AV1001" s="45"/>
      <c r="AW1001" s="45"/>
      <c r="AX1001" s="45"/>
      <c r="AY1001" s="45"/>
      <c r="AZ1001" s="45"/>
      <c r="BA1001" s="45"/>
      <c r="BB1001" s="45"/>
      <c r="BC1001" s="45"/>
      <c r="BD1001" s="45"/>
      <c r="BE1001" s="45"/>
      <c r="BF1001" s="45"/>
      <c r="BG1001" s="45"/>
      <c r="BH1001" s="45"/>
      <c r="BI1001" s="45"/>
      <c r="BJ1001" s="45"/>
      <c r="BK1001" s="45"/>
      <c r="BL1001" s="45"/>
      <c r="BM1001" s="45"/>
      <c r="BN1001" s="45"/>
      <c r="BO1001" s="45"/>
      <c r="BP1001" s="45"/>
      <c r="BQ1001" s="45"/>
      <c r="BR1001" s="45"/>
      <c r="BS1001" s="45"/>
      <c r="BT1001" s="45"/>
      <c r="BU1001" s="45"/>
      <c r="BV1001" s="45"/>
      <c r="BW1001" s="45"/>
      <c r="BX1001" s="45"/>
      <c r="BY1001" s="45"/>
      <c r="BZ1001" s="45"/>
      <c r="CA1001" s="45"/>
      <c r="CB1001" s="45"/>
      <c r="CC1001" s="45"/>
      <c r="CD1001" s="45"/>
      <c r="CE1001" s="45"/>
      <c r="CF1001" s="45"/>
      <c r="CG1001" s="45"/>
    </row>
    <row r="1002" spans="1:85" s="46" customFormat="1" outlineLevel="2">
      <c r="A1002" s="21"/>
      <c r="B1002" s="21"/>
      <c r="C1002" s="21" t="s">
        <v>2670</v>
      </c>
      <c r="D1002" s="21" t="s">
        <v>2594</v>
      </c>
      <c r="E1002" s="21" t="s">
        <v>2595</v>
      </c>
      <c r="F1002" s="21"/>
      <c r="G1002" s="21" t="s">
        <v>157</v>
      </c>
      <c r="H1002" s="21" t="s">
        <v>2672</v>
      </c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  <c r="AA1002" s="21"/>
      <c r="AB1002" s="21" t="s">
        <v>30</v>
      </c>
      <c r="AC1002" s="21" t="s">
        <v>2602</v>
      </c>
      <c r="AD1002" s="21" t="s">
        <v>2597</v>
      </c>
      <c r="AE1002" s="50"/>
      <c r="AF1002" s="45"/>
      <c r="AG1002" s="45"/>
      <c r="AH1002" s="45"/>
      <c r="AI1002" s="45"/>
      <c r="AJ1002" s="45"/>
      <c r="AK1002" s="45"/>
      <c r="AL1002" s="45"/>
      <c r="AM1002" s="45"/>
      <c r="AN1002" s="45"/>
      <c r="AO1002" s="45"/>
      <c r="AP1002" s="45"/>
      <c r="AQ1002" s="45"/>
      <c r="AR1002" s="45"/>
      <c r="AS1002" s="45"/>
      <c r="AT1002" s="45"/>
      <c r="AU1002" s="45"/>
      <c r="AV1002" s="45"/>
      <c r="AW1002" s="45"/>
      <c r="AX1002" s="45"/>
      <c r="AY1002" s="45"/>
      <c r="AZ1002" s="45"/>
      <c r="BA1002" s="45"/>
      <c r="BB1002" s="45"/>
      <c r="BC1002" s="45"/>
      <c r="BD1002" s="45"/>
      <c r="BE1002" s="45"/>
      <c r="BF1002" s="45"/>
      <c r="BG1002" s="45"/>
      <c r="BH1002" s="45"/>
      <c r="BI1002" s="45"/>
      <c r="BJ1002" s="45"/>
      <c r="BK1002" s="45"/>
      <c r="BL1002" s="45"/>
      <c r="BM1002" s="45"/>
      <c r="BN1002" s="45"/>
      <c r="BO1002" s="45"/>
      <c r="BP1002" s="45"/>
      <c r="BQ1002" s="45"/>
      <c r="BR1002" s="45"/>
      <c r="BS1002" s="45"/>
      <c r="BT1002" s="45"/>
      <c r="BU1002" s="45"/>
      <c r="BV1002" s="45"/>
      <c r="BW1002" s="45"/>
      <c r="BX1002" s="45"/>
      <c r="BY1002" s="45"/>
      <c r="BZ1002" s="45"/>
      <c r="CA1002" s="45"/>
      <c r="CB1002" s="45"/>
      <c r="CC1002" s="45"/>
      <c r="CD1002" s="45"/>
      <c r="CE1002" s="45"/>
      <c r="CF1002" s="45"/>
      <c r="CG1002" s="45"/>
    </row>
    <row r="1003" spans="1:85" s="46" customFormat="1" outlineLevel="2">
      <c r="A1003" s="21"/>
      <c r="B1003" s="21"/>
      <c r="C1003" s="21" t="s">
        <v>2111</v>
      </c>
      <c r="D1003" s="21" t="s">
        <v>1384</v>
      </c>
      <c r="E1003" s="21" t="s">
        <v>2592</v>
      </c>
      <c r="F1003" s="21"/>
      <c r="G1003" s="21" t="s">
        <v>157</v>
      </c>
      <c r="H1003" s="21" t="s">
        <v>2569</v>
      </c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  <c r="AB1003" s="21"/>
      <c r="AC1003" s="21">
        <v>32</v>
      </c>
      <c r="AD1003" s="21" t="s">
        <v>2588</v>
      </c>
      <c r="AE1003" s="50"/>
      <c r="AF1003" s="45"/>
      <c r="AG1003" s="45"/>
      <c r="AH1003" s="45"/>
      <c r="AI1003" s="45"/>
      <c r="AJ1003" s="45"/>
      <c r="AK1003" s="45"/>
      <c r="AL1003" s="45"/>
      <c r="AM1003" s="45"/>
      <c r="AN1003" s="45"/>
      <c r="AO1003" s="45"/>
      <c r="AP1003" s="45"/>
      <c r="AQ1003" s="45"/>
      <c r="AR1003" s="45"/>
      <c r="AS1003" s="45"/>
      <c r="AT1003" s="45"/>
      <c r="AU1003" s="45"/>
      <c r="AV1003" s="45"/>
      <c r="AW1003" s="45"/>
      <c r="AX1003" s="45"/>
      <c r="AY1003" s="45"/>
      <c r="AZ1003" s="45"/>
      <c r="BA1003" s="45"/>
      <c r="BB1003" s="45"/>
      <c r="BC1003" s="45"/>
      <c r="BD1003" s="45"/>
      <c r="BE1003" s="45"/>
      <c r="BF1003" s="45"/>
      <c r="BG1003" s="45"/>
      <c r="BH1003" s="45"/>
      <c r="BI1003" s="45"/>
      <c r="BJ1003" s="45"/>
      <c r="BK1003" s="45"/>
      <c r="BL1003" s="45"/>
      <c r="BM1003" s="45"/>
      <c r="BN1003" s="45"/>
      <c r="BO1003" s="45"/>
      <c r="BP1003" s="45"/>
      <c r="BQ1003" s="45"/>
      <c r="BR1003" s="45"/>
      <c r="BS1003" s="45"/>
      <c r="BT1003" s="45"/>
      <c r="BU1003" s="45"/>
      <c r="BV1003" s="45"/>
      <c r="BW1003" s="45"/>
      <c r="BX1003" s="45"/>
      <c r="BY1003" s="45"/>
      <c r="BZ1003" s="45"/>
      <c r="CA1003" s="45"/>
      <c r="CB1003" s="45"/>
      <c r="CC1003" s="45"/>
      <c r="CD1003" s="45"/>
      <c r="CE1003" s="45"/>
      <c r="CF1003" s="45"/>
      <c r="CG1003" s="45"/>
    </row>
    <row r="1004" spans="1:85" s="46" customFormat="1" outlineLevel="2">
      <c r="A1004" s="10"/>
      <c r="B1004" s="10"/>
      <c r="C1004" s="25"/>
      <c r="D1004" s="10"/>
      <c r="E1004" s="27" t="s">
        <v>2329</v>
      </c>
      <c r="F1004" s="10"/>
      <c r="G1004" s="21" t="s">
        <v>157</v>
      </c>
      <c r="H1004" s="29" t="s">
        <v>158</v>
      </c>
      <c r="I1004" s="10"/>
      <c r="J1004" s="10"/>
      <c r="K1004" s="10"/>
      <c r="L1004" s="10"/>
      <c r="M1004" s="29">
        <v>6</v>
      </c>
      <c r="N1004" s="10"/>
      <c r="O1004" s="10"/>
      <c r="P1004" s="10"/>
      <c r="Q1004" s="10"/>
      <c r="R1004" s="10"/>
      <c r="S1004" s="10"/>
      <c r="T1004" s="10"/>
      <c r="U1004" s="10"/>
      <c r="V1004" s="10"/>
      <c r="W1004" s="10"/>
      <c r="X1004" s="10"/>
      <c r="Y1004" s="28"/>
      <c r="Z1004" s="10"/>
      <c r="AA1004" s="28"/>
      <c r="AB1004" s="28"/>
      <c r="AC1004" s="28">
        <f>M1004*14</f>
        <v>84</v>
      </c>
      <c r="AD1004" s="10"/>
      <c r="AE1004" s="50"/>
      <c r="AF1004" s="45"/>
      <c r="AG1004" s="45"/>
      <c r="AH1004" s="45"/>
      <c r="AI1004" s="45"/>
      <c r="AJ1004" s="45"/>
      <c r="AK1004" s="45"/>
      <c r="AL1004" s="45"/>
      <c r="AM1004" s="45"/>
      <c r="AN1004" s="45"/>
      <c r="AO1004" s="45"/>
      <c r="AP1004" s="45"/>
      <c r="AQ1004" s="45"/>
      <c r="AR1004" s="45"/>
      <c r="AS1004" s="45"/>
      <c r="AT1004" s="45"/>
      <c r="AU1004" s="45"/>
      <c r="AV1004" s="45"/>
      <c r="AW1004" s="45"/>
      <c r="AX1004" s="45"/>
      <c r="AY1004" s="45"/>
      <c r="AZ1004" s="45"/>
      <c r="BA1004" s="45"/>
      <c r="BB1004" s="45"/>
      <c r="BC1004" s="45"/>
      <c r="BD1004" s="45"/>
      <c r="BE1004" s="45"/>
      <c r="BF1004" s="45"/>
      <c r="BG1004" s="45"/>
      <c r="BH1004" s="45"/>
      <c r="BI1004" s="45"/>
      <c r="BJ1004" s="45"/>
      <c r="BK1004" s="45"/>
      <c r="BL1004" s="45"/>
      <c r="BM1004" s="45"/>
      <c r="BN1004" s="45"/>
      <c r="BO1004" s="45"/>
      <c r="BP1004" s="45"/>
      <c r="BQ1004" s="45"/>
      <c r="BR1004" s="45"/>
      <c r="BS1004" s="45"/>
      <c r="BT1004" s="45"/>
      <c r="BU1004" s="45"/>
      <c r="BV1004" s="45"/>
      <c r="BW1004" s="45"/>
      <c r="BX1004" s="45"/>
      <c r="BY1004" s="45"/>
      <c r="BZ1004" s="45"/>
      <c r="CA1004" s="45"/>
      <c r="CB1004" s="45"/>
      <c r="CC1004" s="45"/>
      <c r="CD1004" s="45"/>
      <c r="CE1004" s="45"/>
      <c r="CF1004" s="45"/>
      <c r="CG1004" s="45"/>
    </row>
    <row r="1005" spans="1:85" s="46" customFormat="1" ht="27" outlineLevel="2">
      <c r="A1005" s="21"/>
      <c r="B1005" s="21"/>
      <c r="C1005" s="26" t="s">
        <v>2412</v>
      </c>
      <c r="D1005" s="21"/>
      <c r="E1005" s="21" t="s">
        <v>2394</v>
      </c>
      <c r="F1005" s="21"/>
      <c r="G1005" s="21" t="s">
        <v>157</v>
      </c>
      <c r="H1005" s="21" t="s">
        <v>2475</v>
      </c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/>
      <c r="AC1005" s="28">
        <v>15</v>
      </c>
      <c r="AD1005" s="10"/>
      <c r="AE1005" s="50"/>
      <c r="AF1005" s="45"/>
      <c r="AG1005" s="45"/>
      <c r="AH1005" s="45"/>
      <c r="AI1005" s="45"/>
      <c r="AJ1005" s="45"/>
      <c r="AK1005" s="45"/>
      <c r="AL1005" s="45"/>
      <c r="AM1005" s="45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5"/>
      <c r="BS1005" s="45"/>
      <c r="BT1005" s="45"/>
      <c r="BU1005" s="45"/>
      <c r="BV1005" s="45"/>
      <c r="BW1005" s="45"/>
      <c r="BX1005" s="45"/>
      <c r="BY1005" s="45"/>
      <c r="BZ1005" s="45"/>
      <c r="CA1005" s="45"/>
      <c r="CB1005" s="45"/>
      <c r="CC1005" s="45"/>
      <c r="CD1005" s="45"/>
      <c r="CE1005" s="45"/>
      <c r="CF1005" s="45"/>
      <c r="CG1005" s="45"/>
    </row>
    <row r="1006" spans="1:85" s="46" customFormat="1" outlineLevel="2">
      <c r="A1006" s="21"/>
      <c r="B1006" s="21"/>
      <c r="C1006" s="26" t="s">
        <v>2354</v>
      </c>
      <c r="D1006" s="21"/>
      <c r="E1006" s="21" t="s">
        <v>2394</v>
      </c>
      <c r="F1006" s="21"/>
      <c r="G1006" s="21" t="s">
        <v>157</v>
      </c>
      <c r="H1006" s="21" t="s">
        <v>2385</v>
      </c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  <c r="AA1006" s="21"/>
      <c r="AB1006" s="21"/>
      <c r="AC1006" s="28">
        <v>15</v>
      </c>
      <c r="AD1006" s="10"/>
      <c r="AE1006" s="50"/>
      <c r="AF1006" s="45"/>
      <c r="AG1006" s="45"/>
      <c r="AH1006" s="45"/>
      <c r="AI1006" s="45"/>
      <c r="AJ1006" s="45"/>
      <c r="AK1006" s="45"/>
      <c r="AL1006" s="45"/>
      <c r="AM1006" s="45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5"/>
      <c r="BS1006" s="45"/>
      <c r="BT1006" s="45"/>
      <c r="BU1006" s="45"/>
      <c r="BV1006" s="45"/>
      <c r="BW1006" s="45"/>
      <c r="BX1006" s="45"/>
      <c r="BY1006" s="45"/>
      <c r="BZ1006" s="45"/>
      <c r="CA1006" s="45"/>
      <c r="CB1006" s="45"/>
      <c r="CC1006" s="45"/>
      <c r="CD1006" s="45"/>
      <c r="CE1006" s="45"/>
      <c r="CF1006" s="45"/>
      <c r="CG1006" s="45"/>
    </row>
    <row r="1007" spans="1:85" s="46" customFormat="1" outlineLevel="2">
      <c r="A1007" s="10">
        <v>2015</v>
      </c>
      <c r="B1007" s="21" t="s">
        <v>1827</v>
      </c>
      <c r="C1007" s="26" t="s">
        <v>1828</v>
      </c>
      <c r="D1007" s="21" t="s">
        <v>1417</v>
      </c>
      <c r="E1007" s="21" t="s">
        <v>2283</v>
      </c>
      <c r="F1007" s="10">
        <v>2</v>
      </c>
      <c r="G1007" s="21" t="s">
        <v>157</v>
      </c>
      <c r="H1007" s="21" t="s">
        <v>2513</v>
      </c>
      <c r="I1007" s="21" t="s">
        <v>347</v>
      </c>
      <c r="J1007" s="21" t="s">
        <v>121</v>
      </c>
      <c r="K1007" s="21" t="s">
        <v>348</v>
      </c>
      <c r="L1007" s="10">
        <v>171</v>
      </c>
      <c r="M1007" s="10">
        <v>58</v>
      </c>
      <c r="N1007" s="21" t="s">
        <v>1602</v>
      </c>
      <c r="O1007" s="21" t="s">
        <v>2032</v>
      </c>
      <c r="P1007" s="21" t="s">
        <v>29</v>
      </c>
      <c r="Q1007" s="21" t="s">
        <v>1547</v>
      </c>
      <c r="R1007" s="21" t="s">
        <v>2033</v>
      </c>
      <c r="S1007" s="10">
        <v>1</v>
      </c>
      <c r="T1007" s="21" t="s">
        <v>32</v>
      </c>
      <c r="U1007" s="21" t="s">
        <v>32</v>
      </c>
      <c r="V1007" s="21" t="s">
        <v>32</v>
      </c>
      <c r="W1007" s="21" t="s">
        <v>32</v>
      </c>
      <c r="X1007" s="10"/>
      <c r="Y1007" s="28">
        <f>IF(M1007&lt;25,1,1+(M1007-25)/M1007)</f>
        <v>1.5689655172413794</v>
      </c>
      <c r="Z1007" s="10"/>
      <c r="AA1007" s="28"/>
      <c r="AB1007" s="28"/>
      <c r="AC1007" s="28">
        <f>32*Y1007*F1007</f>
        <v>100.41379310344828</v>
      </c>
      <c r="AD1007" s="10"/>
      <c r="AE1007" s="50"/>
      <c r="AF1007" s="45"/>
      <c r="AG1007" s="45"/>
      <c r="AH1007" s="45"/>
      <c r="AI1007" s="45"/>
      <c r="AJ1007" s="45"/>
      <c r="AK1007" s="45"/>
      <c r="AL1007" s="45"/>
      <c r="AM1007" s="45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5"/>
      <c r="BS1007" s="45"/>
      <c r="BT1007" s="45"/>
      <c r="BU1007" s="45"/>
      <c r="BV1007" s="45"/>
      <c r="BW1007" s="45"/>
      <c r="BX1007" s="45"/>
      <c r="BY1007" s="45"/>
      <c r="BZ1007" s="45"/>
      <c r="CA1007" s="45"/>
      <c r="CB1007" s="45"/>
      <c r="CC1007" s="45"/>
      <c r="CD1007" s="45"/>
      <c r="CE1007" s="45"/>
      <c r="CF1007" s="45"/>
      <c r="CG1007" s="45"/>
    </row>
    <row r="1008" spans="1:85" s="46" customFormat="1" outlineLevel="1">
      <c r="A1008" s="10"/>
      <c r="B1008" s="21"/>
      <c r="C1008" s="26"/>
      <c r="D1008" s="21"/>
      <c r="E1008" s="21"/>
      <c r="F1008" s="10"/>
      <c r="G1008" s="47" t="s">
        <v>2933</v>
      </c>
      <c r="H1008" s="21"/>
      <c r="I1008" s="21"/>
      <c r="J1008" s="21"/>
      <c r="K1008" s="21"/>
      <c r="L1008" s="10"/>
      <c r="M1008" s="10"/>
      <c r="N1008" s="21"/>
      <c r="O1008" s="21"/>
      <c r="P1008" s="21"/>
      <c r="Q1008" s="21"/>
      <c r="R1008" s="21"/>
      <c r="S1008" s="10"/>
      <c r="T1008" s="21"/>
      <c r="U1008" s="21"/>
      <c r="V1008" s="21"/>
      <c r="W1008" s="21"/>
      <c r="X1008" s="10"/>
      <c r="Y1008" s="28"/>
      <c r="Z1008" s="10"/>
      <c r="AA1008" s="28"/>
      <c r="AB1008" s="28"/>
      <c r="AC1008" s="28">
        <f>SUBTOTAL(9,AC997:AC1007)</f>
        <v>611.74712643678163</v>
      </c>
      <c r="AD1008" s="10"/>
      <c r="AE1008" s="50"/>
      <c r="AF1008" s="45"/>
      <c r="AG1008" s="45"/>
      <c r="AH1008" s="45"/>
      <c r="AI1008" s="45"/>
      <c r="AJ1008" s="45"/>
      <c r="AK1008" s="45"/>
      <c r="AL1008" s="45"/>
      <c r="AM1008" s="45"/>
      <c r="AN1008" s="45"/>
      <c r="AO1008" s="45"/>
      <c r="AP1008" s="45"/>
      <c r="AQ1008" s="45"/>
      <c r="AR1008" s="45"/>
      <c r="AS1008" s="45"/>
      <c r="AT1008" s="45"/>
      <c r="AU1008" s="45"/>
      <c r="AV1008" s="45"/>
      <c r="AW1008" s="45"/>
      <c r="AX1008" s="45"/>
      <c r="AY1008" s="45"/>
      <c r="AZ1008" s="45"/>
      <c r="BA1008" s="45"/>
      <c r="BB1008" s="45"/>
      <c r="BC1008" s="45"/>
      <c r="BD1008" s="45"/>
      <c r="BE1008" s="45"/>
      <c r="BF1008" s="45"/>
      <c r="BG1008" s="45"/>
      <c r="BH1008" s="45"/>
      <c r="BI1008" s="45"/>
      <c r="BJ1008" s="45"/>
      <c r="BK1008" s="45"/>
      <c r="BL1008" s="45"/>
      <c r="BM1008" s="45"/>
      <c r="BN1008" s="45"/>
      <c r="BO1008" s="45"/>
      <c r="BP1008" s="45"/>
      <c r="BQ1008" s="45"/>
      <c r="BR1008" s="45"/>
      <c r="BS1008" s="45"/>
      <c r="BT1008" s="45"/>
      <c r="BU1008" s="45"/>
      <c r="BV1008" s="45"/>
      <c r="BW1008" s="45"/>
      <c r="BX1008" s="45"/>
      <c r="BY1008" s="45"/>
      <c r="BZ1008" s="45"/>
      <c r="CA1008" s="45"/>
      <c r="CB1008" s="45"/>
      <c r="CC1008" s="45"/>
      <c r="CD1008" s="45"/>
      <c r="CE1008" s="45"/>
      <c r="CF1008" s="45"/>
      <c r="CG1008" s="45"/>
    </row>
    <row r="1009" spans="1:85" s="46" customFormat="1" outlineLevel="2">
      <c r="A1009" s="10">
        <v>2015</v>
      </c>
      <c r="B1009" s="21" t="s">
        <v>1545</v>
      </c>
      <c r="C1009" s="26" t="s">
        <v>1546</v>
      </c>
      <c r="D1009" s="21" t="s">
        <v>1417</v>
      </c>
      <c r="E1009" s="21" t="s">
        <v>2286</v>
      </c>
      <c r="F1009" s="10">
        <v>3</v>
      </c>
      <c r="G1009" s="21" t="s">
        <v>1418</v>
      </c>
      <c r="H1009" s="21" t="s">
        <v>1419</v>
      </c>
      <c r="I1009" s="21" t="s">
        <v>24</v>
      </c>
      <c r="J1009" s="21" t="s">
        <v>25</v>
      </c>
      <c r="K1009" s="21" t="s">
        <v>46</v>
      </c>
      <c r="L1009" s="10">
        <v>60</v>
      </c>
      <c r="M1009" s="10">
        <v>23</v>
      </c>
      <c r="N1009" s="21" t="s">
        <v>1429</v>
      </c>
      <c r="O1009" s="21" t="s">
        <v>1065</v>
      </c>
      <c r="P1009" s="21" t="s">
        <v>29</v>
      </c>
      <c r="Q1009" s="21" t="s">
        <v>1547</v>
      </c>
      <c r="R1009" s="21" t="s">
        <v>1548</v>
      </c>
      <c r="S1009" s="10">
        <v>1</v>
      </c>
      <c r="T1009" s="10">
        <v>48</v>
      </c>
      <c r="U1009" s="10">
        <v>48</v>
      </c>
      <c r="V1009" s="21" t="s">
        <v>32</v>
      </c>
      <c r="W1009" s="21" t="s">
        <v>32</v>
      </c>
      <c r="X1009" s="10"/>
      <c r="Y1009" s="28">
        <f>IF(M1009&lt;25,1,1+(M1009-25)/M1009)</f>
        <v>1</v>
      </c>
      <c r="Z1009" s="10">
        <v>1</v>
      </c>
      <c r="AA1009" s="28">
        <f>U1009*Y1009*Z1009</f>
        <v>48</v>
      </c>
      <c r="AB1009" s="28"/>
      <c r="AC1009" s="28">
        <f>AA1009+AB1009</f>
        <v>48</v>
      </c>
      <c r="AD1009" s="10"/>
      <c r="AE1009" s="50"/>
      <c r="AF1009" s="45"/>
      <c r="AG1009" s="45"/>
      <c r="AH1009" s="45"/>
      <c r="AI1009" s="45"/>
      <c r="AJ1009" s="45"/>
      <c r="AK1009" s="45"/>
      <c r="AL1009" s="45"/>
      <c r="AM1009" s="45"/>
      <c r="AN1009" s="45"/>
      <c r="AO1009" s="45"/>
      <c r="AP1009" s="45"/>
      <c r="AQ1009" s="45"/>
      <c r="AR1009" s="45"/>
      <c r="AS1009" s="45"/>
      <c r="AT1009" s="45"/>
      <c r="AU1009" s="45"/>
      <c r="AV1009" s="45"/>
      <c r="AW1009" s="45"/>
      <c r="AX1009" s="45"/>
      <c r="AY1009" s="45"/>
      <c r="AZ1009" s="45"/>
      <c r="BA1009" s="45"/>
      <c r="BB1009" s="45"/>
      <c r="BC1009" s="45"/>
      <c r="BD1009" s="45"/>
      <c r="BE1009" s="45"/>
      <c r="BF1009" s="45"/>
      <c r="BG1009" s="45"/>
      <c r="BH1009" s="45"/>
      <c r="BI1009" s="45"/>
      <c r="BJ1009" s="45"/>
      <c r="BK1009" s="45"/>
      <c r="BL1009" s="45"/>
      <c r="BM1009" s="45"/>
      <c r="BN1009" s="45"/>
      <c r="BO1009" s="45"/>
      <c r="BP1009" s="45"/>
      <c r="BQ1009" s="45"/>
      <c r="BR1009" s="45"/>
      <c r="BS1009" s="45"/>
      <c r="BT1009" s="45"/>
      <c r="BU1009" s="45"/>
      <c r="BV1009" s="45"/>
      <c r="BW1009" s="45"/>
      <c r="BX1009" s="45"/>
      <c r="BY1009" s="45"/>
      <c r="BZ1009" s="45"/>
      <c r="CA1009" s="45"/>
      <c r="CB1009" s="45"/>
      <c r="CC1009" s="45"/>
      <c r="CD1009" s="45"/>
      <c r="CE1009" s="45"/>
      <c r="CF1009" s="45"/>
      <c r="CG1009" s="45"/>
    </row>
    <row r="1010" spans="1:85" s="46" customFormat="1" outlineLevel="2">
      <c r="A1010" s="10">
        <v>2014</v>
      </c>
      <c r="B1010" s="21" t="s">
        <v>1495</v>
      </c>
      <c r="C1010" s="26" t="s">
        <v>1496</v>
      </c>
      <c r="D1010" s="21" t="s">
        <v>1417</v>
      </c>
      <c r="E1010" s="19" t="s">
        <v>2276</v>
      </c>
      <c r="F1010" s="10">
        <v>2</v>
      </c>
      <c r="G1010" s="21" t="s">
        <v>1418</v>
      </c>
      <c r="H1010" s="21" t="s">
        <v>1419</v>
      </c>
      <c r="I1010" s="21" t="s">
        <v>24</v>
      </c>
      <c r="J1010" s="21" t="s">
        <v>25</v>
      </c>
      <c r="K1010" s="21" t="s">
        <v>46</v>
      </c>
      <c r="L1010" s="10">
        <v>43</v>
      </c>
      <c r="M1010" s="10">
        <v>18</v>
      </c>
      <c r="N1010" s="21" t="s">
        <v>1387</v>
      </c>
      <c r="O1010" s="21" t="s">
        <v>1497</v>
      </c>
      <c r="P1010" s="21" t="s">
        <v>29</v>
      </c>
      <c r="Q1010" s="21" t="s">
        <v>1356</v>
      </c>
      <c r="R1010" s="21" t="s">
        <v>1498</v>
      </c>
      <c r="S1010" s="10">
        <v>1</v>
      </c>
      <c r="T1010" s="10">
        <v>32</v>
      </c>
      <c r="U1010" s="10">
        <v>32</v>
      </c>
      <c r="V1010" s="21" t="s">
        <v>32</v>
      </c>
      <c r="W1010" s="21" t="s">
        <v>32</v>
      </c>
      <c r="X1010" s="10"/>
      <c r="Y1010" s="28">
        <f>IF(M1010&lt;25,1,1+(M1010-25)/M1010)</f>
        <v>1</v>
      </c>
      <c r="Z1010" s="10">
        <v>1</v>
      </c>
      <c r="AA1010" s="28">
        <f>U1010*Y1010*Z1010</f>
        <v>32</v>
      </c>
      <c r="AB1010" s="28"/>
      <c r="AC1010" s="28">
        <f>AA1010+AB1010</f>
        <v>32</v>
      </c>
      <c r="AD1010" s="10"/>
      <c r="AE1010" s="50"/>
      <c r="AF1010" s="45"/>
      <c r="AG1010" s="45"/>
      <c r="AH1010" s="45"/>
      <c r="AI1010" s="45"/>
      <c r="AJ1010" s="45"/>
      <c r="AK1010" s="45"/>
      <c r="AL1010" s="45"/>
      <c r="AM1010" s="45"/>
      <c r="AN1010" s="45"/>
      <c r="AO1010" s="45"/>
      <c r="AP1010" s="45"/>
      <c r="AQ1010" s="45"/>
      <c r="AR1010" s="45"/>
      <c r="AS1010" s="45"/>
      <c r="AT1010" s="45"/>
      <c r="AU1010" s="45"/>
      <c r="AV1010" s="45"/>
      <c r="AW1010" s="45"/>
      <c r="AX1010" s="45"/>
      <c r="AY1010" s="45"/>
      <c r="AZ1010" s="45"/>
      <c r="BA1010" s="45"/>
      <c r="BB1010" s="45"/>
      <c r="BC1010" s="45"/>
      <c r="BD1010" s="45"/>
      <c r="BE1010" s="45"/>
      <c r="BF1010" s="45"/>
      <c r="BG1010" s="45"/>
      <c r="BH1010" s="45"/>
      <c r="BI1010" s="45"/>
      <c r="BJ1010" s="45"/>
      <c r="BK1010" s="45"/>
      <c r="BL1010" s="45"/>
      <c r="BM1010" s="45"/>
      <c r="BN1010" s="45"/>
      <c r="BO1010" s="45"/>
      <c r="BP1010" s="45"/>
      <c r="BQ1010" s="45"/>
      <c r="BR1010" s="45"/>
      <c r="BS1010" s="45"/>
      <c r="BT1010" s="45"/>
      <c r="BU1010" s="45"/>
      <c r="BV1010" s="45"/>
      <c r="BW1010" s="45"/>
      <c r="BX1010" s="45"/>
      <c r="BY1010" s="45"/>
      <c r="BZ1010" s="45"/>
      <c r="CA1010" s="45"/>
      <c r="CB1010" s="45"/>
      <c r="CC1010" s="45"/>
      <c r="CD1010" s="45"/>
      <c r="CE1010" s="45"/>
      <c r="CF1010" s="45"/>
      <c r="CG1010" s="45"/>
    </row>
    <row r="1011" spans="1:85" s="46" customFormat="1" outlineLevel="2">
      <c r="A1011" s="10">
        <v>2014</v>
      </c>
      <c r="B1011" s="21" t="s">
        <v>1415</v>
      </c>
      <c r="C1011" s="26" t="s">
        <v>1416</v>
      </c>
      <c r="D1011" s="21" t="s">
        <v>1417</v>
      </c>
      <c r="E1011" s="19" t="s">
        <v>2276</v>
      </c>
      <c r="F1011" s="10">
        <v>2</v>
      </c>
      <c r="G1011" s="21" t="s">
        <v>1418</v>
      </c>
      <c r="H1011" s="21" t="s">
        <v>1419</v>
      </c>
      <c r="I1011" s="21" t="s">
        <v>24</v>
      </c>
      <c r="J1011" s="21" t="s">
        <v>25</v>
      </c>
      <c r="K1011" s="21" t="s">
        <v>46</v>
      </c>
      <c r="L1011" s="10">
        <v>45</v>
      </c>
      <c r="M1011" s="10">
        <v>10</v>
      </c>
      <c r="N1011" s="21" t="s">
        <v>1420</v>
      </c>
      <c r="O1011" s="21" t="s">
        <v>217</v>
      </c>
      <c r="P1011" s="21" t="s">
        <v>29</v>
      </c>
      <c r="Q1011" s="21" t="s">
        <v>1356</v>
      </c>
      <c r="R1011" s="21" t="s">
        <v>1421</v>
      </c>
      <c r="S1011" s="10">
        <v>1</v>
      </c>
      <c r="T1011" s="10">
        <v>32</v>
      </c>
      <c r="U1011" s="10">
        <v>32</v>
      </c>
      <c r="V1011" s="21" t="s">
        <v>32</v>
      </c>
      <c r="W1011" s="21" t="s">
        <v>32</v>
      </c>
      <c r="X1011" s="10"/>
      <c r="Y1011" s="28">
        <f>IF(M1011&lt;25,1,1+(M1011-25)/M1011)</f>
        <v>1</v>
      </c>
      <c r="Z1011" s="10">
        <v>1</v>
      </c>
      <c r="AA1011" s="28">
        <f>U1011*Y1011*Z1011</f>
        <v>32</v>
      </c>
      <c r="AB1011" s="28"/>
      <c r="AC1011" s="28">
        <f>AA1011+AB1011</f>
        <v>32</v>
      </c>
      <c r="AD1011" s="10"/>
      <c r="AE1011" s="50"/>
      <c r="AF1011" s="45"/>
      <c r="AG1011" s="45"/>
      <c r="AH1011" s="45"/>
      <c r="AI1011" s="45"/>
      <c r="AJ1011" s="45"/>
      <c r="AK1011" s="45"/>
      <c r="AL1011" s="45"/>
      <c r="AM1011" s="45"/>
      <c r="AN1011" s="45"/>
      <c r="AO1011" s="45"/>
      <c r="AP1011" s="45"/>
      <c r="AQ1011" s="45"/>
      <c r="AR1011" s="45"/>
      <c r="AS1011" s="45"/>
      <c r="AT1011" s="45"/>
      <c r="AU1011" s="45"/>
      <c r="AV1011" s="45"/>
      <c r="AW1011" s="45"/>
      <c r="AX1011" s="45"/>
      <c r="AY1011" s="45"/>
      <c r="AZ1011" s="45"/>
      <c r="BA1011" s="45"/>
      <c r="BB1011" s="45"/>
      <c r="BC1011" s="45"/>
      <c r="BD1011" s="45"/>
      <c r="BE1011" s="45"/>
      <c r="BF1011" s="45"/>
      <c r="BG1011" s="45"/>
      <c r="BH1011" s="45"/>
      <c r="BI1011" s="45"/>
      <c r="BJ1011" s="45"/>
      <c r="BK1011" s="45"/>
      <c r="BL1011" s="45"/>
      <c r="BM1011" s="45"/>
      <c r="BN1011" s="45"/>
      <c r="BO1011" s="45"/>
      <c r="BP1011" s="45"/>
      <c r="BQ1011" s="45"/>
      <c r="BR1011" s="45"/>
      <c r="BS1011" s="45"/>
      <c r="BT1011" s="45"/>
      <c r="BU1011" s="45"/>
      <c r="BV1011" s="45"/>
      <c r="BW1011" s="45"/>
      <c r="BX1011" s="45"/>
      <c r="BY1011" s="45"/>
      <c r="BZ1011" s="45"/>
      <c r="CA1011" s="45"/>
      <c r="CB1011" s="45"/>
      <c r="CC1011" s="45"/>
      <c r="CD1011" s="45"/>
      <c r="CE1011" s="45"/>
      <c r="CF1011" s="45"/>
      <c r="CG1011" s="45"/>
    </row>
    <row r="1012" spans="1:85" s="46" customFormat="1" outlineLevel="2">
      <c r="A1012" s="21"/>
      <c r="B1012" s="21"/>
      <c r="C1012" s="21" t="s">
        <v>1509</v>
      </c>
      <c r="D1012" s="21" t="s">
        <v>1384</v>
      </c>
      <c r="E1012" s="21" t="s">
        <v>2592</v>
      </c>
      <c r="F1012" s="21"/>
      <c r="G1012" s="21" t="s">
        <v>1418</v>
      </c>
      <c r="H1012" s="21" t="s">
        <v>2561</v>
      </c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  <c r="AB1012" s="21"/>
      <c r="AC1012" s="21">
        <v>16</v>
      </c>
      <c r="AD1012" s="21" t="s">
        <v>2588</v>
      </c>
      <c r="AE1012" s="50"/>
      <c r="AF1012" s="45"/>
      <c r="AG1012" s="45"/>
      <c r="AH1012" s="45"/>
      <c r="AI1012" s="45"/>
      <c r="AJ1012" s="45"/>
      <c r="AK1012" s="45"/>
      <c r="AL1012" s="45"/>
      <c r="AM1012" s="45"/>
      <c r="AN1012" s="45"/>
      <c r="AO1012" s="45"/>
      <c r="AP1012" s="45"/>
      <c r="AQ1012" s="45"/>
      <c r="AR1012" s="45"/>
      <c r="AS1012" s="45"/>
      <c r="AT1012" s="45"/>
      <c r="AU1012" s="45"/>
      <c r="AV1012" s="45"/>
      <c r="AW1012" s="45"/>
      <c r="AX1012" s="45"/>
      <c r="AY1012" s="45"/>
      <c r="AZ1012" s="45"/>
      <c r="BA1012" s="45"/>
      <c r="BB1012" s="45"/>
      <c r="BC1012" s="45"/>
      <c r="BD1012" s="45"/>
      <c r="BE1012" s="45"/>
      <c r="BF1012" s="45"/>
      <c r="BG1012" s="45"/>
      <c r="BH1012" s="45"/>
      <c r="BI1012" s="45"/>
      <c r="BJ1012" s="45"/>
      <c r="BK1012" s="45"/>
      <c r="BL1012" s="45"/>
      <c r="BM1012" s="45"/>
      <c r="BN1012" s="45"/>
      <c r="BO1012" s="45"/>
      <c r="BP1012" s="45"/>
      <c r="BQ1012" s="45"/>
      <c r="BR1012" s="45"/>
      <c r="BS1012" s="45"/>
      <c r="BT1012" s="45"/>
      <c r="BU1012" s="45"/>
      <c r="BV1012" s="45"/>
      <c r="BW1012" s="45"/>
      <c r="BX1012" s="45"/>
      <c r="BY1012" s="45"/>
      <c r="BZ1012" s="45"/>
      <c r="CA1012" s="45"/>
      <c r="CB1012" s="45"/>
      <c r="CC1012" s="45"/>
      <c r="CD1012" s="45"/>
      <c r="CE1012" s="45"/>
      <c r="CF1012" s="45"/>
      <c r="CG1012" s="45"/>
    </row>
    <row r="1013" spans="1:85" s="46" customFormat="1" outlineLevel="2">
      <c r="A1013" s="21">
        <v>2016</v>
      </c>
      <c r="B1013" s="21" t="s">
        <v>727</v>
      </c>
      <c r="C1013" s="21" t="s">
        <v>728</v>
      </c>
      <c r="D1013" s="21"/>
      <c r="E1013" s="21" t="s">
        <v>2592</v>
      </c>
      <c r="F1013" s="21"/>
      <c r="G1013" s="21" t="s">
        <v>1418</v>
      </c>
      <c r="H1013" s="21" t="s">
        <v>1419</v>
      </c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1"/>
      <c r="Y1013" s="21"/>
      <c r="Z1013" s="21"/>
      <c r="AA1013" s="21"/>
      <c r="AB1013" s="21"/>
      <c r="AC1013" s="21">
        <v>40</v>
      </c>
      <c r="AD1013" s="21" t="s">
        <v>2588</v>
      </c>
      <c r="AE1013" s="50"/>
      <c r="AF1013" s="45"/>
      <c r="AG1013" s="45"/>
      <c r="AH1013" s="45"/>
      <c r="AI1013" s="45"/>
      <c r="AJ1013" s="45"/>
      <c r="AK1013" s="45"/>
      <c r="AL1013" s="45"/>
      <c r="AM1013" s="45"/>
      <c r="AN1013" s="45"/>
      <c r="AO1013" s="45"/>
      <c r="AP1013" s="45"/>
      <c r="AQ1013" s="45"/>
      <c r="AR1013" s="45"/>
      <c r="AS1013" s="45"/>
      <c r="AT1013" s="45"/>
      <c r="AU1013" s="45"/>
      <c r="AV1013" s="45"/>
      <c r="AW1013" s="45"/>
      <c r="AX1013" s="45"/>
      <c r="AY1013" s="45"/>
      <c r="AZ1013" s="45"/>
      <c r="BA1013" s="45"/>
      <c r="BB1013" s="45"/>
      <c r="BC1013" s="45"/>
      <c r="BD1013" s="45"/>
      <c r="BE1013" s="45"/>
      <c r="BF1013" s="45"/>
      <c r="BG1013" s="45"/>
      <c r="BH1013" s="45"/>
      <c r="BI1013" s="45"/>
      <c r="BJ1013" s="45"/>
      <c r="BK1013" s="45"/>
      <c r="BL1013" s="45"/>
      <c r="BM1013" s="45"/>
      <c r="BN1013" s="45"/>
      <c r="BO1013" s="45"/>
      <c r="BP1013" s="45"/>
      <c r="BQ1013" s="45"/>
      <c r="BR1013" s="45"/>
      <c r="BS1013" s="45"/>
      <c r="BT1013" s="45"/>
      <c r="BU1013" s="45"/>
      <c r="BV1013" s="45"/>
      <c r="BW1013" s="45"/>
      <c r="BX1013" s="45"/>
      <c r="BY1013" s="45"/>
      <c r="BZ1013" s="45"/>
      <c r="CA1013" s="45"/>
      <c r="CB1013" s="45"/>
      <c r="CC1013" s="45"/>
      <c r="CD1013" s="45"/>
      <c r="CE1013" s="45"/>
      <c r="CF1013" s="45"/>
      <c r="CG1013" s="45"/>
    </row>
    <row r="1014" spans="1:85" s="46" customFormat="1" outlineLevel="2">
      <c r="A1014" s="10"/>
      <c r="B1014" s="10"/>
      <c r="C1014" s="25"/>
      <c r="D1014" s="10"/>
      <c r="E1014" s="27" t="s">
        <v>2329</v>
      </c>
      <c r="F1014" s="10"/>
      <c r="G1014" s="21" t="s">
        <v>1418</v>
      </c>
      <c r="H1014" s="29" t="s">
        <v>1419</v>
      </c>
      <c r="I1014" s="10"/>
      <c r="J1014" s="10"/>
      <c r="K1014" s="10"/>
      <c r="L1014" s="10"/>
      <c r="M1014" s="29">
        <v>5</v>
      </c>
      <c r="N1014" s="10"/>
      <c r="O1014" s="10"/>
      <c r="P1014" s="10"/>
      <c r="Q1014" s="10"/>
      <c r="R1014" s="10"/>
      <c r="S1014" s="10"/>
      <c r="T1014" s="10"/>
      <c r="U1014" s="10"/>
      <c r="V1014" s="10"/>
      <c r="W1014" s="10"/>
      <c r="X1014" s="10"/>
      <c r="Y1014" s="28"/>
      <c r="Z1014" s="10"/>
      <c r="AA1014" s="28"/>
      <c r="AB1014" s="28"/>
      <c r="AC1014" s="28">
        <f>M1014*14</f>
        <v>70</v>
      </c>
      <c r="AD1014" s="10"/>
      <c r="AE1014" s="50"/>
      <c r="AF1014" s="45"/>
      <c r="AG1014" s="45"/>
      <c r="AH1014" s="45"/>
      <c r="AI1014" s="45"/>
      <c r="AJ1014" s="45"/>
      <c r="AK1014" s="45"/>
      <c r="AL1014" s="45"/>
      <c r="AM1014" s="45"/>
      <c r="AN1014" s="45"/>
      <c r="AO1014" s="45"/>
      <c r="AP1014" s="45"/>
      <c r="AQ1014" s="45"/>
      <c r="AR1014" s="45"/>
      <c r="AS1014" s="45"/>
      <c r="AT1014" s="45"/>
      <c r="AU1014" s="45"/>
      <c r="AV1014" s="45"/>
      <c r="AW1014" s="45"/>
      <c r="AX1014" s="45"/>
      <c r="AY1014" s="45"/>
      <c r="AZ1014" s="45"/>
      <c r="BA1014" s="45"/>
      <c r="BB1014" s="45"/>
      <c r="BC1014" s="45"/>
      <c r="BD1014" s="45"/>
      <c r="BE1014" s="45"/>
      <c r="BF1014" s="45"/>
      <c r="BG1014" s="45"/>
      <c r="BH1014" s="45"/>
      <c r="BI1014" s="45"/>
      <c r="BJ1014" s="45"/>
      <c r="BK1014" s="45"/>
      <c r="BL1014" s="45"/>
      <c r="BM1014" s="45"/>
      <c r="BN1014" s="45"/>
      <c r="BO1014" s="45"/>
      <c r="BP1014" s="45"/>
      <c r="BQ1014" s="45"/>
      <c r="BR1014" s="45"/>
      <c r="BS1014" s="45"/>
      <c r="BT1014" s="45"/>
      <c r="BU1014" s="45"/>
      <c r="BV1014" s="45"/>
      <c r="BW1014" s="45"/>
      <c r="BX1014" s="45"/>
      <c r="BY1014" s="45"/>
      <c r="BZ1014" s="45"/>
      <c r="CA1014" s="45"/>
      <c r="CB1014" s="45"/>
      <c r="CC1014" s="45"/>
      <c r="CD1014" s="45"/>
      <c r="CE1014" s="45"/>
      <c r="CF1014" s="45"/>
      <c r="CG1014" s="45"/>
    </row>
    <row r="1015" spans="1:85" s="46" customFormat="1" ht="27" outlineLevel="2">
      <c r="A1015" s="21"/>
      <c r="B1015" s="21"/>
      <c r="C1015" s="26" t="s">
        <v>2340</v>
      </c>
      <c r="D1015" s="21"/>
      <c r="E1015" s="21" t="s">
        <v>2394</v>
      </c>
      <c r="F1015" s="21"/>
      <c r="G1015" s="21" t="s">
        <v>1418</v>
      </c>
      <c r="H1015" s="21" t="s">
        <v>2371</v>
      </c>
      <c r="I1015" s="21"/>
      <c r="J1015" s="21"/>
      <c r="K1015" s="21"/>
      <c r="L1015" s="21"/>
      <c r="M1015" s="21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1"/>
      <c r="Y1015" s="21"/>
      <c r="Z1015" s="21"/>
      <c r="AA1015" s="21"/>
      <c r="AB1015" s="21"/>
      <c r="AC1015" s="28">
        <v>15</v>
      </c>
      <c r="AD1015" s="10"/>
      <c r="AE1015" s="50"/>
      <c r="AF1015" s="45"/>
      <c r="AG1015" s="45"/>
      <c r="AH1015" s="45"/>
      <c r="AI1015" s="45"/>
      <c r="AJ1015" s="45"/>
      <c r="AK1015" s="45"/>
      <c r="AL1015" s="45"/>
      <c r="AM1015" s="45"/>
      <c r="AN1015" s="45"/>
      <c r="AO1015" s="45"/>
      <c r="AP1015" s="45"/>
      <c r="AQ1015" s="45"/>
      <c r="AR1015" s="45"/>
      <c r="AS1015" s="45"/>
      <c r="AT1015" s="45"/>
      <c r="AU1015" s="45"/>
      <c r="AV1015" s="45"/>
      <c r="AW1015" s="45"/>
      <c r="AX1015" s="45"/>
      <c r="AY1015" s="45"/>
      <c r="AZ1015" s="45"/>
      <c r="BA1015" s="45"/>
      <c r="BB1015" s="45"/>
      <c r="BC1015" s="45"/>
      <c r="BD1015" s="45"/>
      <c r="BE1015" s="45"/>
      <c r="BF1015" s="45"/>
      <c r="BG1015" s="45"/>
      <c r="BH1015" s="45"/>
      <c r="BI1015" s="45"/>
      <c r="BJ1015" s="45"/>
      <c r="BK1015" s="45"/>
      <c r="BL1015" s="45"/>
      <c r="BM1015" s="45"/>
      <c r="BN1015" s="45"/>
      <c r="BO1015" s="45"/>
      <c r="BP1015" s="45"/>
      <c r="BQ1015" s="45"/>
      <c r="BR1015" s="45"/>
      <c r="BS1015" s="45"/>
      <c r="BT1015" s="45"/>
      <c r="BU1015" s="45"/>
      <c r="BV1015" s="45"/>
      <c r="BW1015" s="45"/>
      <c r="BX1015" s="45"/>
      <c r="BY1015" s="45"/>
      <c r="BZ1015" s="45"/>
      <c r="CA1015" s="45"/>
      <c r="CB1015" s="45"/>
      <c r="CC1015" s="45"/>
      <c r="CD1015" s="45"/>
      <c r="CE1015" s="45"/>
      <c r="CF1015" s="45"/>
      <c r="CG1015" s="45"/>
    </row>
    <row r="1016" spans="1:85" s="46" customFormat="1" ht="27" outlineLevel="2">
      <c r="A1016" s="21"/>
      <c r="B1016" s="21"/>
      <c r="C1016" s="26" t="s">
        <v>2408</v>
      </c>
      <c r="D1016" s="21"/>
      <c r="E1016" s="21" t="s">
        <v>2394</v>
      </c>
      <c r="F1016" s="21"/>
      <c r="G1016" s="21" t="s">
        <v>1418</v>
      </c>
      <c r="H1016" s="21" t="s">
        <v>2472</v>
      </c>
      <c r="I1016" s="21"/>
      <c r="J1016" s="21"/>
      <c r="K1016" s="21"/>
      <c r="L1016" s="21"/>
      <c r="M1016" s="21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1"/>
      <c r="Y1016" s="21"/>
      <c r="Z1016" s="21"/>
      <c r="AA1016" s="21"/>
      <c r="AB1016" s="21"/>
      <c r="AC1016" s="28">
        <v>15</v>
      </c>
      <c r="AD1016" s="10"/>
      <c r="AE1016" s="50"/>
      <c r="AF1016" s="45"/>
      <c r="AG1016" s="45"/>
      <c r="AH1016" s="45"/>
      <c r="AI1016" s="45"/>
      <c r="AJ1016" s="45"/>
      <c r="AK1016" s="45"/>
      <c r="AL1016" s="45"/>
      <c r="AM1016" s="45"/>
      <c r="AN1016" s="45"/>
      <c r="AO1016" s="45"/>
      <c r="AP1016" s="45"/>
      <c r="AQ1016" s="45"/>
      <c r="AR1016" s="45"/>
      <c r="AS1016" s="45"/>
      <c r="AT1016" s="45"/>
      <c r="AU1016" s="45"/>
      <c r="AV1016" s="45"/>
      <c r="AW1016" s="45"/>
      <c r="AX1016" s="45"/>
      <c r="AY1016" s="45"/>
      <c r="AZ1016" s="45"/>
      <c r="BA1016" s="45"/>
      <c r="BB1016" s="45"/>
      <c r="BC1016" s="45"/>
      <c r="BD1016" s="45"/>
      <c r="BE1016" s="45"/>
      <c r="BF1016" s="45"/>
      <c r="BG1016" s="45"/>
      <c r="BH1016" s="45"/>
      <c r="BI1016" s="45"/>
      <c r="BJ1016" s="45"/>
      <c r="BK1016" s="45"/>
      <c r="BL1016" s="45"/>
      <c r="BM1016" s="45"/>
      <c r="BN1016" s="45"/>
      <c r="BO1016" s="45"/>
      <c r="BP1016" s="45"/>
      <c r="BQ1016" s="45"/>
      <c r="BR1016" s="45"/>
      <c r="BS1016" s="45"/>
      <c r="BT1016" s="45"/>
      <c r="BU1016" s="45"/>
      <c r="BV1016" s="45"/>
      <c r="BW1016" s="45"/>
      <c r="BX1016" s="45"/>
      <c r="BY1016" s="45"/>
      <c r="BZ1016" s="45"/>
      <c r="CA1016" s="45"/>
      <c r="CB1016" s="45"/>
      <c r="CC1016" s="45"/>
      <c r="CD1016" s="45"/>
      <c r="CE1016" s="45"/>
      <c r="CF1016" s="45"/>
      <c r="CG1016" s="45"/>
    </row>
    <row r="1017" spans="1:85" s="46" customFormat="1" ht="27" outlineLevel="2">
      <c r="A1017" s="21"/>
      <c r="B1017" s="21"/>
      <c r="C1017" s="26" t="s">
        <v>2418</v>
      </c>
      <c r="D1017" s="21"/>
      <c r="E1017" s="21" t="s">
        <v>2394</v>
      </c>
      <c r="F1017" s="21"/>
      <c r="G1017" s="21" t="s">
        <v>1418</v>
      </c>
      <c r="H1017" s="21" t="s">
        <v>2472</v>
      </c>
      <c r="I1017" s="21"/>
      <c r="J1017" s="21"/>
      <c r="K1017" s="21"/>
      <c r="L1017" s="21"/>
      <c r="M1017" s="21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1"/>
      <c r="Y1017" s="21"/>
      <c r="Z1017" s="21"/>
      <c r="AA1017" s="21"/>
      <c r="AB1017" s="21"/>
      <c r="AC1017" s="28">
        <v>15</v>
      </c>
      <c r="AD1017" s="10"/>
      <c r="AE1017" s="50"/>
      <c r="AF1017" s="45"/>
      <c r="AG1017" s="45"/>
      <c r="AH1017" s="45"/>
      <c r="AI1017" s="45"/>
      <c r="AJ1017" s="45"/>
      <c r="AK1017" s="45"/>
      <c r="AL1017" s="45"/>
      <c r="AM1017" s="45"/>
      <c r="AN1017" s="45"/>
      <c r="AO1017" s="45"/>
      <c r="AP1017" s="45"/>
      <c r="AQ1017" s="45"/>
      <c r="AR1017" s="45"/>
      <c r="AS1017" s="45"/>
      <c r="AT1017" s="45"/>
      <c r="AU1017" s="45"/>
      <c r="AV1017" s="45"/>
      <c r="AW1017" s="45"/>
      <c r="AX1017" s="45"/>
      <c r="AY1017" s="45"/>
      <c r="AZ1017" s="45"/>
      <c r="BA1017" s="45"/>
      <c r="BB1017" s="45"/>
      <c r="BC1017" s="45"/>
      <c r="BD1017" s="45"/>
      <c r="BE1017" s="45"/>
      <c r="BF1017" s="45"/>
      <c r="BG1017" s="45"/>
      <c r="BH1017" s="45"/>
      <c r="BI1017" s="45"/>
      <c r="BJ1017" s="45"/>
      <c r="BK1017" s="45"/>
      <c r="BL1017" s="45"/>
      <c r="BM1017" s="45"/>
      <c r="BN1017" s="45"/>
      <c r="BO1017" s="45"/>
      <c r="BP1017" s="45"/>
      <c r="BQ1017" s="45"/>
      <c r="BR1017" s="45"/>
      <c r="BS1017" s="45"/>
      <c r="BT1017" s="45"/>
      <c r="BU1017" s="45"/>
      <c r="BV1017" s="45"/>
      <c r="BW1017" s="45"/>
      <c r="BX1017" s="45"/>
      <c r="BY1017" s="45"/>
      <c r="BZ1017" s="45"/>
      <c r="CA1017" s="45"/>
      <c r="CB1017" s="45"/>
      <c r="CC1017" s="45"/>
      <c r="CD1017" s="45"/>
      <c r="CE1017" s="45"/>
      <c r="CF1017" s="45"/>
      <c r="CG1017" s="45"/>
    </row>
    <row r="1018" spans="1:85" s="46" customFormat="1" outlineLevel="1">
      <c r="A1018" s="21"/>
      <c r="B1018" s="21"/>
      <c r="C1018" s="26"/>
      <c r="D1018" s="21"/>
      <c r="E1018" s="21"/>
      <c r="F1018" s="21"/>
      <c r="G1018" s="47" t="s">
        <v>2934</v>
      </c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1"/>
      <c r="Y1018" s="21"/>
      <c r="Z1018" s="21"/>
      <c r="AA1018" s="21"/>
      <c r="AB1018" s="21"/>
      <c r="AC1018" s="28">
        <f>SUBTOTAL(9,AC1009:AC1017)</f>
        <v>283</v>
      </c>
      <c r="AD1018" s="10"/>
      <c r="AE1018" s="50"/>
      <c r="AF1018" s="45"/>
      <c r="AG1018" s="45"/>
      <c r="AH1018" s="45"/>
      <c r="AI1018" s="45"/>
      <c r="AJ1018" s="45"/>
      <c r="AK1018" s="45"/>
      <c r="AL1018" s="45"/>
      <c r="AM1018" s="45"/>
      <c r="AN1018" s="45"/>
      <c r="AO1018" s="45"/>
      <c r="AP1018" s="45"/>
      <c r="AQ1018" s="45"/>
      <c r="AR1018" s="45"/>
      <c r="AS1018" s="45"/>
      <c r="AT1018" s="45"/>
      <c r="AU1018" s="45"/>
      <c r="AV1018" s="45"/>
      <c r="AW1018" s="45"/>
      <c r="AX1018" s="45"/>
      <c r="AY1018" s="45"/>
      <c r="AZ1018" s="45"/>
      <c r="BA1018" s="45"/>
      <c r="BB1018" s="45"/>
      <c r="BC1018" s="45"/>
      <c r="BD1018" s="45"/>
      <c r="BE1018" s="45"/>
      <c r="BF1018" s="45"/>
      <c r="BG1018" s="45"/>
      <c r="BH1018" s="45"/>
      <c r="BI1018" s="45"/>
      <c r="BJ1018" s="45"/>
      <c r="BK1018" s="45"/>
      <c r="BL1018" s="45"/>
      <c r="BM1018" s="45"/>
      <c r="BN1018" s="45"/>
      <c r="BO1018" s="45"/>
      <c r="BP1018" s="45"/>
      <c r="BQ1018" s="45"/>
      <c r="BR1018" s="45"/>
      <c r="BS1018" s="45"/>
      <c r="BT1018" s="45"/>
      <c r="BU1018" s="45"/>
      <c r="BV1018" s="45"/>
      <c r="BW1018" s="45"/>
      <c r="BX1018" s="45"/>
      <c r="BY1018" s="45"/>
      <c r="BZ1018" s="45"/>
      <c r="CA1018" s="45"/>
      <c r="CB1018" s="45"/>
      <c r="CC1018" s="45"/>
      <c r="CD1018" s="45"/>
      <c r="CE1018" s="45"/>
      <c r="CF1018" s="45"/>
      <c r="CG1018" s="45"/>
    </row>
    <row r="1019" spans="1:85" s="46" customFormat="1" outlineLevel="2">
      <c r="A1019" s="10">
        <v>2014</v>
      </c>
      <c r="B1019" s="21" t="s">
        <v>1489</v>
      </c>
      <c r="C1019" s="26" t="s">
        <v>1490</v>
      </c>
      <c r="D1019" s="21" t="s">
        <v>1417</v>
      </c>
      <c r="E1019" s="21" t="s">
        <v>2286</v>
      </c>
      <c r="F1019" s="10">
        <v>3</v>
      </c>
      <c r="G1019" s="21" t="s">
        <v>679</v>
      </c>
      <c r="H1019" s="21" t="s">
        <v>680</v>
      </c>
      <c r="I1019" s="21" t="s">
        <v>24</v>
      </c>
      <c r="J1019" s="21" t="s">
        <v>25</v>
      </c>
      <c r="K1019" s="21" t="s">
        <v>46</v>
      </c>
      <c r="L1019" s="10">
        <v>64</v>
      </c>
      <c r="M1019" s="10">
        <v>72</v>
      </c>
      <c r="N1019" s="21" t="s">
        <v>1429</v>
      </c>
      <c r="O1019" s="21" t="s">
        <v>265</v>
      </c>
      <c r="P1019" s="21" t="s">
        <v>29</v>
      </c>
      <c r="Q1019" s="21" t="s">
        <v>1353</v>
      </c>
      <c r="R1019" s="21" t="s">
        <v>2142</v>
      </c>
      <c r="S1019" s="10">
        <v>1</v>
      </c>
      <c r="T1019" s="10">
        <v>48</v>
      </c>
      <c r="U1019" s="10">
        <v>48</v>
      </c>
      <c r="V1019" s="21" t="s">
        <v>32</v>
      </c>
      <c r="W1019" s="21" t="s">
        <v>32</v>
      </c>
      <c r="X1019" s="10"/>
      <c r="Y1019" s="28">
        <f>IF(M1019&lt;25,1,1+(M1019-25)/M1019)</f>
        <v>1.6527777777777777</v>
      </c>
      <c r="Z1019" s="10">
        <v>1</v>
      </c>
      <c r="AA1019" s="28">
        <f>U1019*Y1019*Z1019</f>
        <v>79.333333333333329</v>
      </c>
      <c r="AB1019" s="28"/>
      <c r="AC1019" s="28">
        <f>AA1019+AB1019</f>
        <v>79.333333333333329</v>
      </c>
      <c r="AD1019" s="10"/>
      <c r="AE1019" s="50"/>
      <c r="AF1019" s="45"/>
      <c r="AG1019" s="45"/>
      <c r="AH1019" s="45"/>
      <c r="AI1019" s="45"/>
      <c r="AJ1019" s="45"/>
      <c r="AK1019" s="45"/>
      <c r="AL1019" s="45"/>
      <c r="AM1019" s="45"/>
      <c r="AN1019" s="45"/>
      <c r="AO1019" s="45"/>
      <c r="AP1019" s="45"/>
      <c r="AQ1019" s="45"/>
      <c r="AR1019" s="45"/>
      <c r="AS1019" s="45"/>
      <c r="AT1019" s="45"/>
      <c r="AU1019" s="45"/>
      <c r="AV1019" s="45"/>
      <c r="AW1019" s="45"/>
      <c r="AX1019" s="45"/>
      <c r="AY1019" s="45"/>
      <c r="AZ1019" s="45"/>
      <c r="BA1019" s="45"/>
      <c r="BB1019" s="45"/>
      <c r="BC1019" s="45"/>
      <c r="BD1019" s="45"/>
      <c r="BE1019" s="45"/>
      <c r="BF1019" s="45"/>
      <c r="BG1019" s="45"/>
      <c r="BH1019" s="45"/>
      <c r="BI1019" s="45"/>
      <c r="BJ1019" s="45"/>
      <c r="BK1019" s="45"/>
      <c r="BL1019" s="45"/>
      <c r="BM1019" s="45"/>
      <c r="BN1019" s="45"/>
      <c r="BO1019" s="45"/>
      <c r="BP1019" s="45"/>
      <c r="BQ1019" s="45"/>
      <c r="BR1019" s="45"/>
      <c r="BS1019" s="45"/>
      <c r="BT1019" s="45"/>
      <c r="BU1019" s="45"/>
      <c r="BV1019" s="45"/>
      <c r="BW1019" s="45"/>
      <c r="BX1019" s="45"/>
      <c r="BY1019" s="45"/>
      <c r="BZ1019" s="45"/>
      <c r="CA1019" s="45"/>
      <c r="CB1019" s="45"/>
      <c r="CC1019" s="45"/>
      <c r="CD1019" s="45"/>
      <c r="CE1019" s="45"/>
      <c r="CF1019" s="45"/>
      <c r="CG1019" s="45"/>
    </row>
    <row r="1020" spans="1:85" s="46" customFormat="1" outlineLevel="2">
      <c r="A1020" s="10">
        <v>2014</v>
      </c>
      <c r="B1020" s="21" t="s">
        <v>1564</v>
      </c>
      <c r="C1020" s="26" t="s">
        <v>1565</v>
      </c>
      <c r="D1020" s="21" t="s">
        <v>1417</v>
      </c>
      <c r="E1020" s="19" t="s">
        <v>2295</v>
      </c>
      <c r="F1020" s="10">
        <v>2</v>
      </c>
      <c r="G1020" s="21" t="s">
        <v>679</v>
      </c>
      <c r="H1020" s="21" t="s">
        <v>680</v>
      </c>
      <c r="I1020" s="21" t="s">
        <v>24</v>
      </c>
      <c r="J1020" s="21" t="s">
        <v>25</v>
      </c>
      <c r="K1020" s="21" t="s">
        <v>46</v>
      </c>
      <c r="L1020" s="10">
        <v>60</v>
      </c>
      <c r="M1020" s="10">
        <v>25</v>
      </c>
      <c r="N1020" s="21" t="s">
        <v>1566</v>
      </c>
      <c r="O1020" s="21" t="s">
        <v>247</v>
      </c>
      <c r="P1020" s="21" t="s">
        <v>29</v>
      </c>
      <c r="Q1020" s="21" t="s">
        <v>1353</v>
      </c>
      <c r="R1020" s="21" t="s">
        <v>1567</v>
      </c>
      <c r="S1020" s="10">
        <v>1</v>
      </c>
      <c r="T1020" s="10">
        <v>32</v>
      </c>
      <c r="U1020" s="10">
        <v>16</v>
      </c>
      <c r="V1020" s="21" t="s">
        <v>32</v>
      </c>
      <c r="W1020" s="10">
        <v>16</v>
      </c>
      <c r="X1020" s="27">
        <v>1</v>
      </c>
      <c r="Y1020" s="28">
        <f>IF(M1020&lt;25,1,1+(M1020-25)/M1020)</f>
        <v>1</v>
      </c>
      <c r="Z1020" s="10">
        <v>1</v>
      </c>
      <c r="AA1020" s="28">
        <f>U1020*Y1020*Z1020</f>
        <v>16</v>
      </c>
      <c r="AB1020" s="28">
        <f>X1020*W1020*Y1020</f>
        <v>16</v>
      </c>
      <c r="AC1020" s="28">
        <f>AA1020+AB1020</f>
        <v>32</v>
      </c>
      <c r="AD1020" s="10"/>
      <c r="AE1020" s="50"/>
      <c r="AF1020" s="45"/>
      <c r="AG1020" s="45"/>
      <c r="AH1020" s="45"/>
      <c r="AI1020" s="45"/>
      <c r="AJ1020" s="45"/>
      <c r="AK1020" s="45"/>
      <c r="AL1020" s="45"/>
      <c r="AM1020" s="45"/>
      <c r="AN1020" s="45"/>
      <c r="AO1020" s="45"/>
      <c r="AP1020" s="45"/>
      <c r="AQ1020" s="45"/>
      <c r="AR1020" s="45"/>
      <c r="AS1020" s="45"/>
      <c r="AT1020" s="45"/>
      <c r="AU1020" s="45"/>
      <c r="AV1020" s="45"/>
      <c r="AW1020" s="45"/>
      <c r="AX1020" s="45"/>
      <c r="AY1020" s="45"/>
      <c r="AZ1020" s="45"/>
      <c r="BA1020" s="45"/>
      <c r="BB1020" s="45"/>
      <c r="BC1020" s="45"/>
      <c r="BD1020" s="45"/>
      <c r="BE1020" s="45"/>
      <c r="BF1020" s="45"/>
      <c r="BG1020" s="45"/>
      <c r="BH1020" s="45"/>
      <c r="BI1020" s="45"/>
      <c r="BJ1020" s="45"/>
      <c r="BK1020" s="45"/>
      <c r="BL1020" s="45"/>
      <c r="BM1020" s="45"/>
      <c r="BN1020" s="45"/>
      <c r="BO1020" s="45"/>
      <c r="BP1020" s="45"/>
      <c r="BQ1020" s="45"/>
      <c r="BR1020" s="45"/>
      <c r="BS1020" s="45"/>
      <c r="BT1020" s="45"/>
      <c r="BU1020" s="45"/>
      <c r="BV1020" s="45"/>
      <c r="BW1020" s="45"/>
      <c r="BX1020" s="45"/>
      <c r="BY1020" s="45"/>
      <c r="BZ1020" s="45"/>
      <c r="CA1020" s="45"/>
      <c r="CB1020" s="45"/>
      <c r="CC1020" s="45"/>
      <c r="CD1020" s="45"/>
      <c r="CE1020" s="45"/>
      <c r="CF1020" s="45"/>
      <c r="CG1020" s="45"/>
    </row>
    <row r="1021" spans="1:85" s="46" customFormat="1" outlineLevel="2">
      <c r="A1021" s="10">
        <v>2014</v>
      </c>
      <c r="B1021" s="21" t="s">
        <v>1564</v>
      </c>
      <c r="C1021" s="26" t="s">
        <v>1565</v>
      </c>
      <c r="D1021" s="21" t="s">
        <v>1417</v>
      </c>
      <c r="E1021" s="19" t="s">
        <v>2295</v>
      </c>
      <c r="F1021" s="10">
        <v>2</v>
      </c>
      <c r="G1021" s="21" t="s">
        <v>679</v>
      </c>
      <c r="H1021" s="21" t="s">
        <v>680</v>
      </c>
      <c r="I1021" s="21" t="s">
        <v>24</v>
      </c>
      <c r="J1021" s="21" t="s">
        <v>25</v>
      </c>
      <c r="K1021" s="21" t="s">
        <v>46</v>
      </c>
      <c r="L1021" s="10">
        <v>64</v>
      </c>
      <c r="M1021" s="10">
        <v>40</v>
      </c>
      <c r="N1021" s="21" t="s">
        <v>1424</v>
      </c>
      <c r="O1021" s="21" t="s">
        <v>247</v>
      </c>
      <c r="P1021" s="21" t="s">
        <v>29</v>
      </c>
      <c r="Q1021" s="21" t="s">
        <v>1353</v>
      </c>
      <c r="R1021" s="21" t="s">
        <v>1860</v>
      </c>
      <c r="S1021" s="10">
        <v>1</v>
      </c>
      <c r="T1021" s="10">
        <v>32</v>
      </c>
      <c r="U1021" s="10">
        <v>16</v>
      </c>
      <c r="V1021" s="21" t="s">
        <v>32</v>
      </c>
      <c r="W1021" s="10">
        <v>16</v>
      </c>
      <c r="X1021" s="27">
        <v>1</v>
      </c>
      <c r="Y1021" s="28">
        <f>IF(M1021&lt;25,1,1+(M1021-25)/M1021)</f>
        <v>1.375</v>
      </c>
      <c r="Z1021" s="10">
        <v>1</v>
      </c>
      <c r="AA1021" s="28">
        <f>U1021*Y1021*Z1021</f>
        <v>22</v>
      </c>
      <c r="AB1021" s="28">
        <f>X1021*W1021*Y1021</f>
        <v>22</v>
      </c>
      <c r="AC1021" s="28">
        <f>AA1021+AB1021</f>
        <v>44</v>
      </c>
      <c r="AD1021" s="10"/>
      <c r="AE1021" s="50"/>
      <c r="AF1021" s="45"/>
      <c r="AG1021" s="45"/>
      <c r="AH1021" s="45"/>
      <c r="AI1021" s="45"/>
      <c r="AJ1021" s="45"/>
      <c r="AK1021" s="45"/>
      <c r="AL1021" s="45"/>
      <c r="AM1021" s="45"/>
      <c r="AN1021" s="45"/>
      <c r="AO1021" s="45"/>
      <c r="AP1021" s="45"/>
      <c r="AQ1021" s="45"/>
      <c r="AR1021" s="45"/>
      <c r="AS1021" s="45"/>
      <c r="AT1021" s="45"/>
      <c r="AU1021" s="45"/>
      <c r="AV1021" s="45"/>
      <c r="AW1021" s="45"/>
      <c r="AX1021" s="45"/>
      <c r="AY1021" s="45"/>
      <c r="AZ1021" s="45"/>
      <c r="BA1021" s="45"/>
      <c r="BB1021" s="45"/>
      <c r="BC1021" s="45"/>
      <c r="BD1021" s="45"/>
      <c r="BE1021" s="45"/>
      <c r="BF1021" s="45"/>
      <c r="BG1021" s="45"/>
      <c r="BH1021" s="45"/>
      <c r="BI1021" s="45"/>
      <c r="BJ1021" s="45"/>
      <c r="BK1021" s="45"/>
      <c r="BL1021" s="45"/>
      <c r="BM1021" s="45"/>
      <c r="BN1021" s="45"/>
      <c r="BO1021" s="45"/>
      <c r="BP1021" s="45"/>
      <c r="BQ1021" s="45"/>
      <c r="BR1021" s="45"/>
      <c r="BS1021" s="45"/>
      <c r="BT1021" s="45"/>
      <c r="BU1021" s="45"/>
      <c r="BV1021" s="45"/>
      <c r="BW1021" s="45"/>
      <c r="BX1021" s="45"/>
      <c r="BY1021" s="45"/>
      <c r="BZ1021" s="45"/>
      <c r="CA1021" s="45"/>
      <c r="CB1021" s="45"/>
      <c r="CC1021" s="45"/>
      <c r="CD1021" s="45"/>
      <c r="CE1021" s="45"/>
      <c r="CF1021" s="45"/>
      <c r="CG1021" s="45"/>
    </row>
    <row r="1022" spans="1:85" s="46" customFormat="1" outlineLevel="2">
      <c r="A1022" s="10">
        <v>2015</v>
      </c>
      <c r="B1022" s="21" t="s">
        <v>675</v>
      </c>
      <c r="C1022" s="26" t="s">
        <v>676</v>
      </c>
      <c r="D1022" s="21" t="s">
        <v>1383</v>
      </c>
      <c r="E1022" s="21" t="s">
        <v>2289</v>
      </c>
      <c r="F1022" s="10">
        <v>3</v>
      </c>
      <c r="G1022" s="21" t="s">
        <v>679</v>
      </c>
      <c r="H1022" s="21" t="s">
        <v>680</v>
      </c>
      <c r="I1022" s="21" t="s">
        <v>24</v>
      </c>
      <c r="J1022" s="21" t="s">
        <v>25</v>
      </c>
      <c r="K1022" s="21" t="s">
        <v>46</v>
      </c>
      <c r="L1022" s="10">
        <v>70</v>
      </c>
      <c r="M1022" s="10">
        <v>55</v>
      </c>
      <c r="N1022" s="21" t="s">
        <v>288</v>
      </c>
      <c r="O1022" s="21" t="s">
        <v>681</v>
      </c>
      <c r="P1022" s="21" t="s">
        <v>29</v>
      </c>
      <c r="Q1022" s="21" t="s">
        <v>43</v>
      </c>
      <c r="R1022" s="21" t="s">
        <v>682</v>
      </c>
      <c r="S1022" s="10">
        <v>1</v>
      </c>
      <c r="T1022" s="10">
        <v>48</v>
      </c>
      <c r="U1022" s="10">
        <v>48</v>
      </c>
      <c r="V1022" s="21" t="s">
        <v>32</v>
      </c>
      <c r="W1022" s="21" t="s">
        <v>32</v>
      </c>
      <c r="X1022" s="10"/>
      <c r="Y1022" s="28">
        <f>IF(M1022&lt;25,1,1+(M1022-25)/M1022)</f>
        <v>1.5454545454545454</v>
      </c>
      <c r="Z1022" s="10">
        <v>1.2</v>
      </c>
      <c r="AA1022" s="28">
        <f>U1022*Y1022*Z1022</f>
        <v>89.018181818181816</v>
      </c>
      <c r="AB1022" s="28"/>
      <c r="AC1022" s="28">
        <f>AA1022+AB1022</f>
        <v>89.018181818181816</v>
      </c>
      <c r="AD1022" s="10"/>
      <c r="AE1022" s="50"/>
      <c r="AF1022" s="45"/>
      <c r="AG1022" s="45"/>
      <c r="AH1022" s="45"/>
      <c r="AI1022" s="45"/>
      <c r="AJ1022" s="45"/>
      <c r="AK1022" s="45"/>
      <c r="AL1022" s="45"/>
      <c r="AM1022" s="45"/>
      <c r="AN1022" s="45"/>
      <c r="AO1022" s="45"/>
      <c r="AP1022" s="45"/>
      <c r="AQ1022" s="45"/>
      <c r="AR1022" s="45"/>
      <c r="AS1022" s="45"/>
      <c r="AT1022" s="45"/>
      <c r="AU1022" s="45"/>
      <c r="AV1022" s="45"/>
      <c r="AW1022" s="45"/>
      <c r="AX1022" s="45"/>
      <c r="AY1022" s="45"/>
      <c r="AZ1022" s="45"/>
      <c r="BA1022" s="45"/>
      <c r="BB1022" s="45"/>
      <c r="BC1022" s="45"/>
      <c r="BD1022" s="45"/>
      <c r="BE1022" s="45"/>
      <c r="BF1022" s="45"/>
      <c r="BG1022" s="45"/>
      <c r="BH1022" s="45"/>
      <c r="BI1022" s="45"/>
      <c r="BJ1022" s="45"/>
      <c r="BK1022" s="45"/>
      <c r="BL1022" s="45"/>
      <c r="BM1022" s="45"/>
      <c r="BN1022" s="45"/>
      <c r="BO1022" s="45"/>
      <c r="BP1022" s="45"/>
      <c r="BQ1022" s="45"/>
      <c r="BR1022" s="45"/>
      <c r="BS1022" s="45"/>
      <c r="BT1022" s="45"/>
      <c r="BU1022" s="45"/>
      <c r="BV1022" s="45"/>
      <c r="BW1022" s="45"/>
      <c r="BX1022" s="45"/>
      <c r="BY1022" s="45"/>
      <c r="BZ1022" s="45"/>
      <c r="CA1022" s="45"/>
      <c r="CB1022" s="45"/>
      <c r="CC1022" s="45"/>
      <c r="CD1022" s="45"/>
      <c r="CE1022" s="45"/>
      <c r="CF1022" s="45"/>
      <c r="CG1022" s="45"/>
    </row>
    <row r="1023" spans="1:85" s="46" customFormat="1" outlineLevel="2">
      <c r="A1023" s="21"/>
      <c r="B1023" s="21"/>
      <c r="C1023" s="21" t="s">
        <v>2660</v>
      </c>
      <c r="D1023" s="21" t="s">
        <v>2594</v>
      </c>
      <c r="E1023" s="21" t="s">
        <v>2595</v>
      </c>
      <c r="F1023" s="21"/>
      <c r="G1023" s="21" t="s">
        <v>679</v>
      </c>
      <c r="H1023" s="21" t="s">
        <v>2742</v>
      </c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  <c r="Z1023" s="21"/>
      <c r="AA1023" s="21"/>
      <c r="AB1023" s="21" t="s">
        <v>30</v>
      </c>
      <c r="AC1023" s="21" t="s">
        <v>2732</v>
      </c>
      <c r="AD1023" s="21" t="s">
        <v>2597</v>
      </c>
      <c r="AE1023" s="50"/>
      <c r="AF1023" s="45"/>
      <c r="AG1023" s="45"/>
      <c r="AH1023" s="45"/>
      <c r="AI1023" s="45"/>
      <c r="AJ1023" s="45"/>
      <c r="AK1023" s="45"/>
      <c r="AL1023" s="45"/>
      <c r="AM1023" s="45"/>
      <c r="AN1023" s="45"/>
      <c r="AO1023" s="45"/>
      <c r="AP1023" s="45"/>
      <c r="AQ1023" s="45"/>
      <c r="AR1023" s="45"/>
      <c r="AS1023" s="45"/>
      <c r="AT1023" s="45"/>
      <c r="AU1023" s="45"/>
      <c r="AV1023" s="45"/>
      <c r="AW1023" s="45"/>
      <c r="AX1023" s="45"/>
      <c r="AY1023" s="45"/>
      <c r="AZ1023" s="45"/>
      <c r="BA1023" s="45"/>
      <c r="BB1023" s="45"/>
      <c r="BC1023" s="45"/>
      <c r="BD1023" s="45"/>
      <c r="BE1023" s="45"/>
      <c r="BF1023" s="45"/>
      <c r="BG1023" s="45"/>
      <c r="BH1023" s="45"/>
      <c r="BI1023" s="45"/>
      <c r="BJ1023" s="45"/>
      <c r="BK1023" s="45"/>
      <c r="BL1023" s="45"/>
      <c r="BM1023" s="45"/>
      <c r="BN1023" s="45"/>
      <c r="BO1023" s="45"/>
      <c r="BP1023" s="45"/>
      <c r="BQ1023" s="45"/>
      <c r="BR1023" s="45"/>
      <c r="BS1023" s="45"/>
      <c r="BT1023" s="45"/>
      <c r="BU1023" s="45"/>
      <c r="BV1023" s="45"/>
      <c r="BW1023" s="45"/>
      <c r="BX1023" s="45"/>
      <c r="BY1023" s="45"/>
      <c r="BZ1023" s="45"/>
      <c r="CA1023" s="45"/>
      <c r="CB1023" s="45"/>
      <c r="CC1023" s="45"/>
      <c r="CD1023" s="45"/>
      <c r="CE1023" s="45"/>
      <c r="CF1023" s="45"/>
      <c r="CG1023" s="45"/>
    </row>
    <row r="1024" spans="1:85" s="46" customFormat="1" outlineLevel="2">
      <c r="A1024" s="21"/>
      <c r="B1024" s="21"/>
      <c r="C1024" s="21" t="s">
        <v>1446</v>
      </c>
      <c r="D1024" s="21" t="s">
        <v>1384</v>
      </c>
      <c r="E1024" s="21" t="s">
        <v>2592</v>
      </c>
      <c r="F1024" s="21"/>
      <c r="G1024" s="21" t="s">
        <v>679</v>
      </c>
      <c r="H1024" s="21" t="s">
        <v>680</v>
      </c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1"/>
      <c r="Y1024" s="21"/>
      <c r="Z1024" s="21"/>
      <c r="AA1024" s="21"/>
      <c r="AB1024" s="21"/>
      <c r="AC1024" s="21">
        <v>32</v>
      </c>
      <c r="AD1024" s="21" t="s">
        <v>2588</v>
      </c>
      <c r="AE1024" s="50"/>
      <c r="AF1024" s="45"/>
      <c r="AG1024" s="45"/>
      <c r="AH1024" s="45"/>
      <c r="AI1024" s="45"/>
      <c r="AJ1024" s="45"/>
      <c r="AK1024" s="45"/>
      <c r="AL1024" s="45"/>
      <c r="AM1024" s="45"/>
      <c r="AN1024" s="45"/>
      <c r="AO1024" s="45"/>
      <c r="AP1024" s="45"/>
      <c r="AQ1024" s="45"/>
      <c r="AR1024" s="45"/>
      <c r="AS1024" s="45"/>
      <c r="AT1024" s="45"/>
      <c r="AU1024" s="45"/>
      <c r="AV1024" s="45"/>
      <c r="AW1024" s="45"/>
      <c r="AX1024" s="45"/>
      <c r="AY1024" s="45"/>
      <c r="AZ1024" s="45"/>
      <c r="BA1024" s="45"/>
      <c r="BB1024" s="45"/>
      <c r="BC1024" s="45"/>
      <c r="BD1024" s="45"/>
      <c r="BE1024" s="45"/>
      <c r="BF1024" s="45"/>
      <c r="BG1024" s="45"/>
      <c r="BH1024" s="45"/>
      <c r="BI1024" s="45"/>
      <c r="BJ1024" s="45"/>
      <c r="BK1024" s="45"/>
      <c r="BL1024" s="45"/>
      <c r="BM1024" s="45"/>
      <c r="BN1024" s="45"/>
      <c r="BO1024" s="45"/>
      <c r="BP1024" s="45"/>
      <c r="BQ1024" s="45"/>
      <c r="BR1024" s="45"/>
      <c r="BS1024" s="45"/>
      <c r="BT1024" s="45"/>
      <c r="BU1024" s="45"/>
      <c r="BV1024" s="45"/>
      <c r="BW1024" s="45"/>
      <c r="BX1024" s="45"/>
      <c r="BY1024" s="45"/>
      <c r="BZ1024" s="45"/>
      <c r="CA1024" s="45"/>
      <c r="CB1024" s="45"/>
      <c r="CC1024" s="45"/>
      <c r="CD1024" s="45"/>
      <c r="CE1024" s="45"/>
      <c r="CF1024" s="45"/>
      <c r="CG1024" s="45"/>
    </row>
    <row r="1025" spans="1:85" s="46" customFormat="1" outlineLevel="2">
      <c r="A1025" s="10"/>
      <c r="B1025" s="10"/>
      <c r="C1025" s="25"/>
      <c r="D1025" s="10"/>
      <c r="E1025" s="27" t="s">
        <v>2329</v>
      </c>
      <c r="F1025" s="10"/>
      <c r="G1025" s="21" t="s">
        <v>679</v>
      </c>
      <c r="H1025" s="29" t="s">
        <v>680</v>
      </c>
      <c r="I1025" s="10"/>
      <c r="J1025" s="10"/>
      <c r="K1025" s="10"/>
      <c r="L1025" s="10"/>
      <c r="M1025" s="29">
        <v>7</v>
      </c>
      <c r="N1025" s="10"/>
      <c r="O1025" s="10"/>
      <c r="P1025" s="10"/>
      <c r="Q1025" s="10"/>
      <c r="R1025" s="10"/>
      <c r="S1025" s="10"/>
      <c r="T1025" s="10"/>
      <c r="U1025" s="10"/>
      <c r="V1025" s="10"/>
      <c r="W1025" s="10"/>
      <c r="X1025" s="10"/>
      <c r="Y1025" s="28"/>
      <c r="Z1025" s="10"/>
      <c r="AA1025" s="28"/>
      <c r="AB1025" s="28"/>
      <c r="AC1025" s="28">
        <f>M1025*14</f>
        <v>98</v>
      </c>
      <c r="AD1025" s="10"/>
      <c r="AE1025" s="50"/>
      <c r="AF1025" s="45"/>
      <c r="AG1025" s="45"/>
      <c r="AH1025" s="45"/>
      <c r="AI1025" s="45"/>
      <c r="AJ1025" s="45"/>
      <c r="AK1025" s="45"/>
      <c r="AL1025" s="45"/>
      <c r="AM1025" s="45"/>
      <c r="AN1025" s="45"/>
      <c r="AO1025" s="45"/>
      <c r="AP1025" s="45"/>
      <c r="AQ1025" s="45"/>
      <c r="AR1025" s="45"/>
      <c r="AS1025" s="45"/>
      <c r="AT1025" s="45"/>
      <c r="AU1025" s="45"/>
      <c r="AV1025" s="45"/>
      <c r="AW1025" s="45"/>
      <c r="AX1025" s="45"/>
      <c r="AY1025" s="45"/>
      <c r="AZ1025" s="45"/>
      <c r="BA1025" s="45"/>
      <c r="BB1025" s="45"/>
      <c r="BC1025" s="45"/>
      <c r="BD1025" s="45"/>
      <c r="BE1025" s="45"/>
      <c r="BF1025" s="45"/>
      <c r="BG1025" s="45"/>
      <c r="BH1025" s="45"/>
      <c r="BI1025" s="45"/>
      <c r="BJ1025" s="45"/>
      <c r="BK1025" s="45"/>
      <c r="BL1025" s="45"/>
      <c r="BM1025" s="45"/>
      <c r="BN1025" s="45"/>
      <c r="BO1025" s="45"/>
      <c r="BP1025" s="45"/>
      <c r="BQ1025" s="45"/>
      <c r="BR1025" s="45"/>
      <c r="BS1025" s="45"/>
      <c r="BT1025" s="45"/>
      <c r="BU1025" s="45"/>
      <c r="BV1025" s="45"/>
      <c r="BW1025" s="45"/>
      <c r="BX1025" s="45"/>
      <c r="BY1025" s="45"/>
      <c r="BZ1025" s="45"/>
      <c r="CA1025" s="45"/>
      <c r="CB1025" s="45"/>
      <c r="CC1025" s="45"/>
      <c r="CD1025" s="45"/>
      <c r="CE1025" s="45"/>
      <c r="CF1025" s="45"/>
      <c r="CG1025" s="45"/>
    </row>
    <row r="1026" spans="1:85" s="46" customFormat="1" outlineLevel="1">
      <c r="A1026" s="10"/>
      <c r="B1026" s="10"/>
      <c r="C1026" s="25"/>
      <c r="D1026" s="10"/>
      <c r="E1026" s="27"/>
      <c r="F1026" s="10"/>
      <c r="G1026" s="47" t="s">
        <v>2935</v>
      </c>
      <c r="H1026" s="29"/>
      <c r="I1026" s="10"/>
      <c r="J1026" s="10"/>
      <c r="K1026" s="10"/>
      <c r="L1026" s="10"/>
      <c r="M1026" s="29"/>
      <c r="N1026" s="10"/>
      <c r="O1026" s="10"/>
      <c r="P1026" s="10"/>
      <c r="Q1026" s="10"/>
      <c r="R1026" s="10"/>
      <c r="S1026" s="10"/>
      <c r="T1026" s="10"/>
      <c r="U1026" s="10"/>
      <c r="V1026" s="10"/>
      <c r="W1026" s="10"/>
      <c r="X1026" s="10"/>
      <c r="Y1026" s="28"/>
      <c r="Z1026" s="10"/>
      <c r="AA1026" s="28"/>
      <c r="AB1026" s="28"/>
      <c r="AC1026" s="28">
        <f>SUBTOTAL(9,AC1019:AC1025)</f>
        <v>374.35151515151512</v>
      </c>
      <c r="AD1026" s="10"/>
      <c r="AE1026" s="50"/>
      <c r="AF1026" s="45"/>
      <c r="AG1026" s="45"/>
      <c r="AH1026" s="45"/>
      <c r="AI1026" s="45"/>
      <c r="AJ1026" s="45"/>
      <c r="AK1026" s="45"/>
      <c r="AL1026" s="45"/>
      <c r="AM1026" s="45"/>
      <c r="AN1026" s="45"/>
      <c r="AO1026" s="45"/>
      <c r="AP1026" s="45"/>
      <c r="AQ1026" s="45"/>
      <c r="AR1026" s="45"/>
      <c r="AS1026" s="45"/>
      <c r="AT1026" s="45"/>
      <c r="AU1026" s="45"/>
      <c r="AV1026" s="45"/>
      <c r="AW1026" s="45"/>
      <c r="AX1026" s="45"/>
      <c r="AY1026" s="45"/>
      <c r="AZ1026" s="45"/>
      <c r="BA1026" s="45"/>
      <c r="BB1026" s="45"/>
      <c r="BC1026" s="45"/>
      <c r="BD1026" s="45"/>
      <c r="BE1026" s="45"/>
      <c r="BF1026" s="45"/>
      <c r="BG1026" s="45"/>
      <c r="BH1026" s="45"/>
      <c r="BI1026" s="45"/>
      <c r="BJ1026" s="45"/>
      <c r="BK1026" s="45"/>
      <c r="BL1026" s="45"/>
      <c r="BM1026" s="45"/>
      <c r="BN1026" s="45"/>
      <c r="BO1026" s="45"/>
      <c r="BP1026" s="45"/>
      <c r="BQ1026" s="45"/>
      <c r="BR1026" s="45"/>
      <c r="BS1026" s="45"/>
      <c r="BT1026" s="45"/>
      <c r="BU1026" s="45"/>
      <c r="BV1026" s="45"/>
      <c r="BW1026" s="45"/>
      <c r="BX1026" s="45"/>
      <c r="BY1026" s="45"/>
      <c r="BZ1026" s="45"/>
      <c r="CA1026" s="45"/>
      <c r="CB1026" s="45"/>
      <c r="CC1026" s="45"/>
      <c r="CD1026" s="45"/>
      <c r="CE1026" s="45"/>
      <c r="CF1026" s="45"/>
      <c r="CG1026" s="45"/>
    </row>
    <row r="1027" spans="1:85" s="46" customFormat="1" outlineLevel="2">
      <c r="A1027" s="10">
        <v>2015</v>
      </c>
      <c r="B1027" s="21" t="s">
        <v>1743</v>
      </c>
      <c r="C1027" s="26" t="s">
        <v>1744</v>
      </c>
      <c r="D1027" s="21" t="s">
        <v>1417</v>
      </c>
      <c r="E1027" s="19" t="s">
        <v>2276</v>
      </c>
      <c r="F1027" s="10">
        <v>2</v>
      </c>
      <c r="G1027" s="21" t="s">
        <v>841</v>
      </c>
      <c r="H1027" s="21" t="s">
        <v>842</v>
      </c>
      <c r="I1027" s="21" t="s">
        <v>24</v>
      </c>
      <c r="J1027" s="21" t="s">
        <v>25</v>
      </c>
      <c r="K1027" s="21" t="s">
        <v>26</v>
      </c>
      <c r="L1027" s="10">
        <v>31</v>
      </c>
      <c r="M1027" s="10">
        <v>33</v>
      </c>
      <c r="N1027" s="21" t="s">
        <v>1387</v>
      </c>
      <c r="O1027" s="21" t="s">
        <v>1075</v>
      </c>
      <c r="P1027" s="21" t="s">
        <v>29</v>
      </c>
      <c r="Q1027" s="21" t="s">
        <v>1692</v>
      </c>
      <c r="R1027" s="21" t="s">
        <v>1745</v>
      </c>
      <c r="S1027" s="10">
        <v>1</v>
      </c>
      <c r="T1027" s="10">
        <v>32</v>
      </c>
      <c r="U1027" s="10">
        <v>32</v>
      </c>
      <c r="V1027" s="21" t="s">
        <v>32</v>
      </c>
      <c r="W1027" s="21" t="s">
        <v>32</v>
      </c>
      <c r="X1027" s="10"/>
      <c r="Y1027" s="28">
        <f>IF(M1027&lt;25,1,1+(M1027-25)/M1027)</f>
        <v>1.2424242424242424</v>
      </c>
      <c r="Z1027" s="10">
        <v>1</v>
      </c>
      <c r="AA1027" s="28">
        <f>U1027*Y1027*Z1027</f>
        <v>39.757575757575758</v>
      </c>
      <c r="AB1027" s="28"/>
      <c r="AC1027" s="28">
        <f>AA1027+AB1027</f>
        <v>39.757575757575758</v>
      </c>
      <c r="AD1027" s="10"/>
      <c r="AE1027" s="50"/>
      <c r="AF1027" s="45"/>
      <c r="AG1027" s="45"/>
      <c r="AH1027" s="45"/>
      <c r="AI1027" s="45"/>
      <c r="AJ1027" s="45"/>
      <c r="AK1027" s="45"/>
      <c r="AL1027" s="45"/>
      <c r="AM1027" s="45"/>
      <c r="AN1027" s="45"/>
      <c r="AO1027" s="45"/>
      <c r="AP1027" s="45"/>
      <c r="AQ1027" s="45"/>
      <c r="AR1027" s="45"/>
      <c r="AS1027" s="45"/>
      <c r="AT1027" s="45"/>
      <c r="AU1027" s="45"/>
      <c r="AV1027" s="45"/>
      <c r="AW1027" s="45"/>
      <c r="AX1027" s="45"/>
      <c r="AY1027" s="45"/>
      <c r="AZ1027" s="45"/>
      <c r="BA1027" s="45"/>
      <c r="BB1027" s="45"/>
      <c r="BC1027" s="45"/>
      <c r="BD1027" s="45"/>
      <c r="BE1027" s="45"/>
      <c r="BF1027" s="45"/>
      <c r="BG1027" s="45"/>
      <c r="BH1027" s="45"/>
      <c r="BI1027" s="45"/>
      <c r="BJ1027" s="45"/>
      <c r="BK1027" s="45"/>
      <c r="BL1027" s="45"/>
      <c r="BM1027" s="45"/>
      <c r="BN1027" s="45"/>
      <c r="BO1027" s="45"/>
      <c r="BP1027" s="45"/>
      <c r="BQ1027" s="45"/>
      <c r="BR1027" s="45"/>
      <c r="BS1027" s="45"/>
      <c r="BT1027" s="45"/>
      <c r="BU1027" s="45"/>
      <c r="BV1027" s="45"/>
      <c r="BW1027" s="45"/>
      <c r="BX1027" s="45"/>
      <c r="BY1027" s="45"/>
      <c r="BZ1027" s="45"/>
      <c r="CA1027" s="45"/>
      <c r="CB1027" s="45"/>
      <c r="CC1027" s="45"/>
      <c r="CD1027" s="45"/>
      <c r="CE1027" s="45"/>
      <c r="CF1027" s="45"/>
      <c r="CG1027" s="45"/>
    </row>
    <row r="1028" spans="1:85" s="46" customFormat="1" outlineLevel="2">
      <c r="A1028" s="10">
        <v>2015</v>
      </c>
      <c r="B1028" s="21" t="s">
        <v>832</v>
      </c>
      <c r="C1028" s="26" t="s">
        <v>833</v>
      </c>
      <c r="D1028" s="21" t="s">
        <v>1383</v>
      </c>
      <c r="E1028" s="21" t="s">
        <v>2289</v>
      </c>
      <c r="F1028" s="10">
        <v>3</v>
      </c>
      <c r="G1028" s="21" t="s">
        <v>841</v>
      </c>
      <c r="H1028" s="21" t="s">
        <v>842</v>
      </c>
      <c r="I1028" s="21" t="s">
        <v>24</v>
      </c>
      <c r="J1028" s="21" t="s">
        <v>25</v>
      </c>
      <c r="K1028" s="21" t="s">
        <v>26</v>
      </c>
      <c r="L1028" s="10">
        <v>25</v>
      </c>
      <c r="M1028" s="10">
        <v>42</v>
      </c>
      <c r="N1028" s="21" t="s">
        <v>843</v>
      </c>
      <c r="O1028" s="21" t="s">
        <v>739</v>
      </c>
      <c r="P1028" s="21" t="s">
        <v>29</v>
      </c>
      <c r="Q1028" s="21" t="s">
        <v>234</v>
      </c>
      <c r="R1028" s="21" t="s">
        <v>844</v>
      </c>
      <c r="S1028" s="10">
        <v>1</v>
      </c>
      <c r="T1028" s="10">
        <v>48</v>
      </c>
      <c r="U1028" s="10">
        <v>48</v>
      </c>
      <c r="V1028" s="21" t="s">
        <v>32</v>
      </c>
      <c r="W1028" s="21" t="s">
        <v>32</v>
      </c>
      <c r="X1028" s="10"/>
      <c r="Y1028" s="28">
        <f>IF(M1028&lt;25,1,1+(M1028-25)/M1028)</f>
        <v>1.4047619047619047</v>
      </c>
      <c r="Z1028" s="10">
        <v>1.2</v>
      </c>
      <c r="AA1028" s="28">
        <f>U1028*Y1028*Z1028</f>
        <v>80.914285714285697</v>
      </c>
      <c r="AB1028" s="28"/>
      <c r="AC1028" s="28">
        <f>AA1028+AB1028</f>
        <v>80.914285714285697</v>
      </c>
      <c r="AD1028" s="10"/>
      <c r="AE1028" s="50"/>
      <c r="AF1028" s="45"/>
      <c r="AG1028" s="45"/>
      <c r="AH1028" s="45"/>
      <c r="AI1028" s="45"/>
      <c r="AJ1028" s="45"/>
      <c r="AK1028" s="45"/>
      <c r="AL1028" s="45"/>
      <c r="AM1028" s="45"/>
      <c r="AN1028" s="45"/>
      <c r="AO1028" s="45"/>
      <c r="AP1028" s="45"/>
      <c r="AQ1028" s="45"/>
      <c r="AR1028" s="45"/>
      <c r="AS1028" s="45"/>
      <c r="AT1028" s="45"/>
      <c r="AU1028" s="45"/>
      <c r="AV1028" s="45"/>
      <c r="AW1028" s="45"/>
      <c r="AX1028" s="45"/>
      <c r="AY1028" s="45"/>
      <c r="AZ1028" s="45"/>
      <c r="BA1028" s="45"/>
      <c r="BB1028" s="45"/>
      <c r="BC1028" s="45"/>
      <c r="BD1028" s="45"/>
      <c r="BE1028" s="45"/>
      <c r="BF1028" s="45"/>
      <c r="BG1028" s="45"/>
      <c r="BH1028" s="45"/>
      <c r="BI1028" s="45"/>
      <c r="BJ1028" s="45"/>
      <c r="BK1028" s="45"/>
      <c r="BL1028" s="45"/>
      <c r="BM1028" s="45"/>
      <c r="BN1028" s="45"/>
      <c r="BO1028" s="45"/>
      <c r="BP1028" s="45"/>
      <c r="BQ1028" s="45"/>
      <c r="BR1028" s="45"/>
      <c r="BS1028" s="45"/>
      <c r="BT1028" s="45"/>
      <c r="BU1028" s="45"/>
      <c r="BV1028" s="45"/>
      <c r="BW1028" s="45"/>
      <c r="BX1028" s="45"/>
      <c r="BY1028" s="45"/>
      <c r="BZ1028" s="45"/>
      <c r="CA1028" s="45"/>
      <c r="CB1028" s="45"/>
      <c r="CC1028" s="45"/>
      <c r="CD1028" s="45"/>
      <c r="CE1028" s="45"/>
      <c r="CF1028" s="45"/>
      <c r="CG1028" s="45"/>
    </row>
    <row r="1029" spans="1:85" s="46" customFormat="1" outlineLevel="2">
      <c r="A1029" s="21">
        <v>2016</v>
      </c>
      <c r="B1029" s="21" t="s">
        <v>727</v>
      </c>
      <c r="C1029" s="21" t="s">
        <v>728</v>
      </c>
      <c r="D1029" s="21"/>
      <c r="E1029" s="21" t="s">
        <v>2592</v>
      </c>
      <c r="F1029" s="21"/>
      <c r="G1029" s="21" t="s">
        <v>841</v>
      </c>
      <c r="H1029" s="21" t="s">
        <v>842</v>
      </c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  <c r="Z1029" s="21"/>
      <c r="AA1029" s="21"/>
      <c r="AB1029" s="21"/>
      <c r="AC1029" s="21">
        <v>40</v>
      </c>
      <c r="AD1029" s="21" t="s">
        <v>2588</v>
      </c>
      <c r="AE1029" s="50"/>
      <c r="AF1029" s="45"/>
      <c r="AG1029" s="45"/>
      <c r="AH1029" s="45"/>
      <c r="AI1029" s="45"/>
      <c r="AJ1029" s="45"/>
      <c r="AK1029" s="45"/>
      <c r="AL1029" s="45"/>
      <c r="AM1029" s="45"/>
      <c r="AN1029" s="45"/>
      <c r="AO1029" s="45"/>
      <c r="AP1029" s="45"/>
      <c r="AQ1029" s="45"/>
      <c r="AR1029" s="45"/>
      <c r="AS1029" s="45"/>
      <c r="AT1029" s="45"/>
      <c r="AU1029" s="45"/>
      <c r="AV1029" s="45"/>
      <c r="AW1029" s="45"/>
      <c r="AX1029" s="45"/>
      <c r="AY1029" s="45"/>
      <c r="AZ1029" s="45"/>
      <c r="BA1029" s="45"/>
      <c r="BB1029" s="45"/>
      <c r="BC1029" s="45"/>
      <c r="BD1029" s="45"/>
      <c r="BE1029" s="45"/>
      <c r="BF1029" s="45"/>
      <c r="BG1029" s="45"/>
      <c r="BH1029" s="45"/>
      <c r="BI1029" s="45"/>
      <c r="BJ1029" s="45"/>
      <c r="BK1029" s="45"/>
      <c r="BL1029" s="45"/>
      <c r="BM1029" s="45"/>
      <c r="BN1029" s="45"/>
      <c r="BO1029" s="45"/>
      <c r="BP1029" s="45"/>
      <c r="BQ1029" s="45"/>
      <c r="BR1029" s="45"/>
      <c r="BS1029" s="45"/>
      <c r="BT1029" s="45"/>
      <c r="BU1029" s="45"/>
      <c r="BV1029" s="45"/>
      <c r="BW1029" s="45"/>
      <c r="BX1029" s="45"/>
      <c r="BY1029" s="45"/>
      <c r="BZ1029" s="45"/>
      <c r="CA1029" s="45"/>
      <c r="CB1029" s="45"/>
      <c r="CC1029" s="45"/>
      <c r="CD1029" s="45"/>
      <c r="CE1029" s="45"/>
      <c r="CF1029" s="45"/>
      <c r="CG1029" s="45"/>
    </row>
    <row r="1030" spans="1:85" s="46" customFormat="1" outlineLevel="2">
      <c r="A1030" s="21"/>
      <c r="B1030" s="21"/>
      <c r="C1030" s="21" t="s">
        <v>2735</v>
      </c>
      <c r="D1030" s="21" t="s">
        <v>2594</v>
      </c>
      <c r="E1030" s="21" t="s">
        <v>2595</v>
      </c>
      <c r="F1030" s="21"/>
      <c r="G1030" s="21" t="s">
        <v>841</v>
      </c>
      <c r="H1030" s="21" t="s">
        <v>2738</v>
      </c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  <c r="Z1030" s="21"/>
      <c r="AA1030" s="21"/>
      <c r="AB1030" s="21" t="s">
        <v>30</v>
      </c>
      <c r="AC1030" s="21" t="s">
        <v>2732</v>
      </c>
      <c r="AD1030" s="21" t="s">
        <v>2597</v>
      </c>
      <c r="AE1030" s="50"/>
      <c r="AF1030" s="45"/>
      <c r="AG1030" s="45"/>
      <c r="AH1030" s="45"/>
      <c r="AI1030" s="45"/>
      <c r="AJ1030" s="45"/>
      <c r="AK1030" s="45"/>
      <c r="AL1030" s="45"/>
      <c r="AM1030" s="45"/>
      <c r="AN1030" s="45"/>
      <c r="AO1030" s="45"/>
      <c r="AP1030" s="45"/>
      <c r="AQ1030" s="45"/>
      <c r="AR1030" s="45"/>
      <c r="AS1030" s="45"/>
      <c r="AT1030" s="45"/>
      <c r="AU1030" s="45"/>
      <c r="AV1030" s="45"/>
      <c r="AW1030" s="45"/>
      <c r="AX1030" s="45"/>
      <c r="AY1030" s="45"/>
      <c r="AZ1030" s="45"/>
      <c r="BA1030" s="45"/>
      <c r="BB1030" s="45"/>
      <c r="BC1030" s="45"/>
      <c r="BD1030" s="45"/>
      <c r="BE1030" s="45"/>
      <c r="BF1030" s="45"/>
      <c r="BG1030" s="45"/>
      <c r="BH1030" s="45"/>
      <c r="BI1030" s="45"/>
      <c r="BJ1030" s="45"/>
      <c r="BK1030" s="45"/>
      <c r="BL1030" s="45"/>
      <c r="BM1030" s="45"/>
      <c r="BN1030" s="45"/>
      <c r="BO1030" s="45"/>
      <c r="BP1030" s="45"/>
      <c r="BQ1030" s="45"/>
      <c r="BR1030" s="45"/>
      <c r="BS1030" s="45"/>
      <c r="BT1030" s="45"/>
      <c r="BU1030" s="45"/>
      <c r="BV1030" s="45"/>
      <c r="BW1030" s="45"/>
      <c r="BX1030" s="45"/>
      <c r="BY1030" s="45"/>
      <c r="BZ1030" s="45"/>
      <c r="CA1030" s="45"/>
      <c r="CB1030" s="45"/>
      <c r="CC1030" s="45"/>
      <c r="CD1030" s="45"/>
      <c r="CE1030" s="45"/>
      <c r="CF1030" s="45"/>
      <c r="CG1030" s="45"/>
    </row>
    <row r="1031" spans="1:85" s="46" customFormat="1" outlineLevel="1">
      <c r="A1031" s="21"/>
      <c r="B1031" s="21"/>
      <c r="C1031" s="21"/>
      <c r="D1031" s="21"/>
      <c r="E1031" s="21"/>
      <c r="F1031" s="21"/>
      <c r="G1031" s="47" t="s">
        <v>2936</v>
      </c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1"/>
      <c r="Y1031" s="21"/>
      <c r="Z1031" s="21"/>
      <c r="AA1031" s="21"/>
      <c r="AB1031" s="21"/>
      <c r="AC1031" s="21">
        <f>SUBTOTAL(9,AC1027:AC1030)</f>
        <v>160.67186147186146</v>
      </c>
      <c r="AD1031" s="21"/>
      <c r="AE1031" s="50"/>
      <c r="AF1031" s="45"/>
      <c r="AG1031" s="45"/>
      <c r="AH1031" s="45"/>
      <c r="AI1031" s="45"/>
      <c r="AJ1031" s="45"/>
      <c r="AK1031" s="45"/>
      <c r="AL1031" s="45"/>
      <c r="AM1031" s="45"/>
      <c r="AN1031" s="45"/>
      <c r="AO1031" s="45"/>
      <c r="AP1031" s="45"/>
      <c r="AQ1031" s="45"/>
      <c r="AR1031" s="45"/>
      <c r="AS1031" s="45"/>
      <c r="AT1031" s="45"/>
      <c r="AU1031" s="45"/>
      <c r="AV1031" s="45"/>
      <c r="AW1031" s="45"/>
      <c r="AX1031" s="45"/>
      <c r="AY1031" s="45"/>
      <c r="AZ1031" s="45"/>
      <c r="BA1031" s="45"/>
      <c r="BB1031" s="45"/>
      <c r="BC1031" s="45"/>
      <c r="BD1031" s="45"/>
      <c r="BE1031" s="45"/>
      <c r="BF1031" s="45"/>
      <c r="BG1031" s="45"/>
      <c r="BH1031" s="45"/>
      <c r="BI1031" s="45"/>
      <c r="BJ1031" s="45"/>
      <c r="BK1031" s="45"/>
      <c r="BL1031" s="45"/>
      <c r="BM1031" s="45"/>
      <c r="BN1031" s="45"/>
      <c r="BO1031" s="45"/>
      <c r="BP1031" s="45"/>
      <c r="BQ1031" s="45"/>
      <c r="BR1031" s="45"/>
      <c r="BS1031" s="45"/>
      <c r="BT1031" s="45"/>
      <c r="BU1031" s="45"/>
      <c r="BV1031" s="45"/>
      <c r="BW1031" s="45"/>
      <c r="BX1031" s="45"/>
      <c r="BY1031" s="45"/>
      <c r="BZ1031" s="45"/>
      <c r="CA1031" s="45"/>
      <c r="CB1031" s="45"/>
      <c r="CC1031" s="45"/>
      <c r="CD1031" s="45"/>
      <c r="CE1031" s="45"/>
      <c r="CF1031" s="45"/>
      <c r="CG1031" s="45"/>
    </row>
    <row r="1032" spans="1:85" s="46" customFormat="1" outlineLevel="2">
      <c r="A1032" s="10">
        <v>2016</v>
      </c>
      <c r="B1032" s="21" t="s">
        <v>408</v>
      </c>
      <c r="C1032" s="26" t="s">
        <v>409</v>
      </c>
      <c r="D1032" s="21" t="s">
        <v>1417</v>
      </c>
      <c r="E1032" s="21" t="s">
        <v>2301</v>
      </c>
      <c r="F1032" s="10">
        <v>3</v>
      </c>
      <c r="G1032" s="21" t="s">
        <v>448</v>
      </c>
      <c r="H1032" s="21" t="s">
        <v>449</v>
      </c>
      <c r="I1032" s="21" t="s">
        <v>42</v>
      </c>
      <c r="J1032" s="21" t="s">
        <v>25</v>
      </c>
      <c r="K1032" s="21" t="s">
        <v>81</v>
      </c>
      <c r="L1032" s="10">
        <v>88</v>
      </c>
      <c r="M1032" s="10">
        <v>88</v>
      </c>
      <c r="N1032" s="21" t="s">
        <v>1992</v>
      </c>
      <c r="O1032" s="21" t="s">
        <v>431</v>
      </c>
      <c r="P1032" s="21" t="s">
        <v>29</v>
      </c>
      <c r="Q1032" s="21" t="s">
        <v>30</v>
      </c>
      <c r="R1032" s="21" t="s">
        <v>2205</v>
      </c>
      <c r="S1032" s="10">
        <v>1</v>
      </c>
      <c r="T1032" s="10">
        <v>48</v>
      </c>
      <c r="U1032" s="10">
        <v>32</v>
      </c>
      <c r="V1032" s="10"/>
      <c r="W1032" s="10">
        <v>16</v>
      </c>
      <c r="X1032" s="27">
        <v>1</v>
      </c>
      <c r="Y1032" s="28">
        <f>IF(M1032&lt;25,1,1+(M1032-25)/M1032)</f>
        <v>1.7159090909090908</v>
      </c>
      <c r="Z1032" s="10">
        <v>1</v>
      </c>
      <c r="AA1032" s="28">
        <f>U1032*Y1032*Z1032</f>
        <v>54.909090909090907</v>
      </c>
      <c r="AB1032" s="28">
        <f>X1032*W1032*Y1032</f>
        <v>27.454545454545453</v>
      </c>
      <c r="AC1032" s="28">
        <f>AA1032+AB1032</f>
        <v>82.36363636363636</v>
      </c>
      <c r="AD1032" s="10"/>
      <c r="AE1032" s="50"/>
      <c r="AF1032" s="45"/>
      <c r="AG1032" s="45"/>
      <c r="AH1032" s="45"/>
      <c r="AI1032" s="45"/>
      <c r="AJ1032" s="45"/>
      <c r="AK1032" s="45"/>
      <c r="AL1032" s="45"/>
      <c r="AM1032" s="45"/>
      <c r="AN1032" s="45"/>
      <c r="AO1032" s="45"/>
      <c r="AP1032" s="45"/>
      <c r="AQ1032" s="45"/>
      <c r="AR1032" s="45"/>
      <c r="AS1032" s="45"/>
      <c r="AT1032" s="45"/>
      <c r="AU1032" s="45"/>
      <c r="AV1032" s="45"/>
      <c r="AW1032" s="45"/>
      <c r="AX1032" s="45"/>
      <c r="AY1032" s="45"/>
      <c r="AZ1032" s="45"/>
      <c r="BA1032" s="45"/>
      <c r="BB1032" s="45"/>
      <c r="BC1032" s="45"/>
      <c r="BD1032" s="45"/>
      <c r="BE1032" s="45"/>
      <c r="BF1032" s="45"/>
      <c r="BG1032" s="45"/>
      <c r="BH1032" s="45"/>
      <c r="BI1032" s="45"/>
      <c r="BJ1032" s="45"/>
      <c r="BK1032" s="45"/>
      <c r="BL1032" s="45"/>
      <c r="BM1032" s="45"/>
      <c r="BN1032" s="45"/>
      <c r="BO1032" s="45"/>
      <c r="BP1032" s="45"/>
      <c r="BQ1032" s="45"/>
      <c r="BR1032" s="45"/>
      <c r="BS1032" s="45"/>
      <c r="BT1032" s="45"/>
      <c r="BU1032" s="45"/>
      <c r="BV1032" s="45"/>
      <c r="BW1032" s="45"/>
      <c r="BX1032" s="45"/>
      <c r="BY1032" s="45"/>
      <c r="BZ1032" s="45"/>
      <c r="CA1032" s="45"/>
      <c r="CB1032" s="45"/>
      <c r="CC1032" s="45"/>
      <c r="CD1032" s="45"/>
      <c r="CE1032" s="45"/>
      <c r="CF1032" s="45"/>
      <c r="CG1032" s="45"/>
    </row>
    <row r="1033" spans="1:85" s="46" customFormat="1" outlineLevel="2">
      <c r="A1033" s="10">
        <v>2016</v>
      </c>
      <c r="B1033" s="21" t="s">
        <v>408</v>
      </c>
      <c r="C1033" s="26" t="s">
        <v>409</v>
      </c>
      <c r="D1033" s="21" t="s">
        <v>1417</v>
      </c>
      <c r="E1033" s="21" t="s">
        <v>2301</v>
      </c>
      <c r="F1033" s="10">
        <v>3</v>
      </c>
      <c r="G1033" s="21" t="s">
        <v>448</v>
      </c>
      <c r="H1033" s="21" t="s">
        <v>449</v>
      </c>
      <c r="I1033" s="21" t="s">
        <v>42</v>
      </c>
      <c r="J1033" s="21" t="s">
        <v>25</v>
      </c>
      <c r="K1033" s="21" t="s">
        <v>81</v>
      </c>
      <c r="L1033" s="10">
        <v>88</v>
      </c>
      <c r="M1033" s="10">
        <v>87</v>
      </c>
      <c r="N1033" s="21" t="s">
        <v>1543</v>
      </c>
      <c r="O1033" s="21" t="s">
        <v>431</v>
      </c>
      <c r="P1033" s="21" t="s">
        <v>29</v>
      </c>
      <c r="Q1033" s="21" t="s">
        <v>30</v>
      </c>
      <c r="R1033" s="21" t="s">
        <v>2183</v>
      </c>
      <c r="S1033" s="10">
        <v>1</v>
      </c>
      <c r="T1033" s="10">
        <v>48</v>
      </c>
      <c r="U1033" s="10">
        <v>32</v>
      </c>
      <c r="V1033" s="10"/>
      <c r="W1033" s="10">
        <v>16</v>
      </c>
      <c r="X1033" s="27">
        <v>1</v>
      </c>
      <c r="Y1033" s="28">
        <f>IF(M1033&lt;25,1,1+(M1033-25)/M1033)</f>
        <v>1.7126436781609196</v>
      </c>
      <c r="Z1033" s="10">
        <v>1</v>
      </c>
      <c r="AA1033" s="28">
        <f>U1033*Y1033*Z1033</f>
        <v>54.804597701149426</v>
      </c>
      <c r="AB1033" s="28">
        <f>X1033*W1033*Y1033</f>
        <v>27.402298850574713</v>
      </c>
      <c r="AC1033" s="28">
        <f>AA1033+AB1033</f>
        <v>82.206896551724142</v>
      </c>
      <c r="AD1033" s="10"/>
      <c r="AE1033" s="50"/>
      <c r="AF1033" s="45"/>
      <c r="AG1033" s="45"/>
      <c r="AH1033" s="45"/>
      <c r="AI1033" s="45"/>
      <c r="AJ1033" s="45"/>
      <c r="AK1033" s="45"/>
      <c r="AL1033" s="45"/>
      <c r="AM1033" s="45"/>
      <c r="AN1033" s="45"/>
      <c r="AO1033" s="45"/>
      <c r="AP1033" s="45"/>
      <c r="AQ1033" s="45"/>
      <c r="AR1033" s="45"/>
      <c r="AS1033" s="45"/>
      <c r="AT1033" s="45"/>
      <c r="AU1033" s="45"/>
      <c r="AV1033" s="45"/>
      <c r="AW1033" s="45"/>
      <c r="AX1033" s="45"/>
      <c r="AY1033" s="45"/>
      <c r="AZ1033" s="45"/>
      <c r="BA1033" s="45"/>
      <c r="BB1033" s="45"/>
      <c r="BC1033" s="45"/>
      <c r="BD1033" s="45"/>
      <c r="BE1033" s="45"/>
      <c r="BF1033" s="45"/>
      <c r="BG1033" s="45"/>
      <c r="BH1033" s="45"/>
      <c r="BI1033" s="45"/>
      <c r="BJ1033" s="45"/>
      <c r="BK1033" s="45"/>
      <c r="BL1033" s="45"/>
      <c r="BM1033" s="45"/>
      <c r="BN1033" s="45"/>
      <c r="BO1033" s="45"/>
      <c r="BP1033" s="45"/>
      <c r="BQ1033" s="45"/>
      <c r="BR1033" s="45"/>
      <c r="BS1033" s="45"/>
      <c r="BT1033" s="45"/>
      <c r="BU1033" s="45"/>
      <c r="BV1033" s="45"/>
      <c r="BW1033" s="45"/>
      <c r="BX1033" s="45"/>
      <c r="BY1033" s="45"/>
      <c r="BZ1033" s="45"/>
      <c r="CA1033" s="45"/>
      <c r="CB1033" s="45"/>
      <c r="CC1033" s="45"/>
      <c r="CD1033" s="45"/>
      <c r="CE1033" s="45"/>
      <c r="CF1033" s="45"/>
      <c r="CG1033" s="45"/>
    </row>
    <row r="1034" spans="1:85" s="46" customFormat="1" outlineLevel="2">
      <c r="A1034" s="10">
        <v>2017</v>
      </c>
      <c r="B1034" s="21" t="s">
        <v>408</v>
      </c>
      <c r="C1034" s="26" t="s">
        <v>409</v>
      </c>
      <c r="D1034" s="21" t="s">
        <v>1383</v>
      </c>
      <c r="E1034" s="21" t="s">
        <v>2301</v>
      </c>
      <c r="F1034" s="10">
        <v>3</v>
      </c>
      <c r="G1034" s="21" t="s">
        <v>448</v>
      </c>
      <c r="H1034" s="21" t="s">
        <v>449</v>
      </c>
      <c r="I1034" s="21" t="s">
        <v>42</v>
      </c>
      <c r="J1034" s="21" t="s">
        <v>25</v>
      </c>
      <c r="K1034" s="21" t="s">
        <v>81</v>
      </c>
      <c r="L1034" s="10">
        <v>100</v>
      </c>
      <c r="M1034" s="10">
        <v>100</v>
      </c>
      <c r="N1034" s="21" t="s">
        <v>304</v>
      </c>
      <c r="O1034" s="21" t="s">
        <v>450</v>
      </c>
      <c r="P1034" s="21" t="s">
        <v>29</v>
      </c>
      <c r="Q1034" s="21" t="s">
        <v>30</v>
      </c>
      <c r="R1034" s="21" t="s">
        <v>451</v>
      </c>
      <c r="S1034" s="10">
        <v>1</v>
      </c>
      <c r="T1034" s="10">
        <v>48</v>
      </c>
      <c r="U1034" s="10">
        <v>32</v>
      </c>
      <c r="V1034" s="10"/>
      <c r="W1034" s="10">
        <v>16</v>
      </c>
      <c r="X1034" s="27">
        <v>1</v>
      </c>
      <c r="Y1034" s="28">
        <f>IF(M1034&lt;25,1,1+(M1034-25)/M1034)</f>
        <v>1.75</v>
      </c>
      <c r="Z1034" s="10">
        <v>1</v>
      </c>
      <c r="AA1034" s="28">
        <f>U1034*Y1034*Z1034</f>
        <v>56</v>
      </c>
      <c r="AB1034" s="28">
        <f>X1034*W1034*Y1034</f>
        <v>28</v>
      </c>
      <c r="AC1034" s="28">
        <f>AA1034+AB1034</f>
        <v>84</v>
      </c>
      <c r="AD1034" s="10"/>
      <c r="AE1034" s="50"/>
      <c r="AF1034" s="45"/>
      <c r="AG1034" s="45"/>
      <c r="AH1034" s="45"/>
      <c r="AI1034" s="45"/>
      <c r="AJ1034" s="45"/>
      <c r="AK1034" s="45"/>
      <c r="AL1034" s="45"/>
      <c r="AM1034" s="45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5"/>
      <c r="BS1034" s="45"/>
      <c r="BT1034" s="45"/>
      <c r="BU1034" s="45"/>
      <c r="BV1034" s="45"/>
      <c r="BW1034" s="45"/>
      <c r="BX1034" s="45"/>
      <c r="BY1034" s="45"/>
      <c r="BZ1034" s="45"/>
      <c r="CA1034" s="45"/>
      <c r="CB1034" s="45"/>
      <c r="CC1034" s="45"/>
      <c r="CD1034" s="45"/>
      <c r="CE1034" s="45"/>
      <c r="CF1034" s="45"/>
      <c r="CG1034" s="45"/>
    </row>
    <row r="1035" spans="1:85" s="46" customFormat="1" outlineLevel="2">
      <c r="A1035" s="10">
        <v>2017</v>
      </c>
      <c r="B1035" s="21" t="s">
        <v>408</v>
      </c>
      <c r="C1035" s="26" t="s">
        <v>409</v>
      </c>
      <c r="D1035" s="21" t="s">
        <v>1383</v>
      </c>
      <c r="E1035" s="21" t="s">
        <v>2301</v>
      </c>
      <c r="F1035" s="10">
        <v>3</v>
      </c>
      <c r="G1035" s="21" t="s">
        <v>448</v>
      </c>
      <c r="H1035" s="21" t="s">
        <v>449</v>
      </c>
      <c r="I1035" s="21" t="s">
        <v>42</v>
      </c>
      <c r="J1035" s="21" t="s">
        <v>25</v>
      </c>
      <c r="K1035" s="21" t="s">
        <v>81</v>
      </c>
      <c r="L1035" s="10">
        <v>105</v>
      </c>
      <c r="M1035" s="10">
        <v>105</v>
      </c>
      <c r="N1035" s="21" t="s">
        <v>357</v>
      </c>
      <c r="O1035" s="21" t="s">
        <v>420</v>
      </c>
      <c r="P1035" s="21" t="s">
        <v>29</v>
      </c>
      <c r="Q1035" s="21" t="s">
        <v>30</v>
      </c>
      <c r="R1035" s="21" t="s">
        <v>452</v>
      </c>
      <c r="S1035" s="10">
        <v>1</v>
      </c>
      <c r="T1035" s="10">
        <v>48</v>
      </c>
      <c r="U1035" s="10">
        <v>32</v>
      </c>
      <c r="V1035" s="10"/>
      <c r="W1035" s="10">
        <v>16</v>
      </c>
      <c r="X1035" s="27">
        <v>1</v>
      </c>
      <c r="Y1035" s="28">
        <f>IF(M1035&lt;25,1,1+(M1035-25)/M1035)</f>
        <v>1.7619047619047619</v>
      </c>
      <c r="Z1035" s="10">
        <v>1</v>
      </c>
      <c r="AA1035" s="28">
        <f>U1035*Y1035*Z1035</f>
        <v>56.38095238095238</v>
      </c>
      <c r="AB1035" s="28">
        <f>X1035*W1035*Y1035</f>
        <v>28.19047619047619</v>
      </c>
      <c r="AC1035" s="28">
        <f>AA1035+AB1035</f>
        <v>84.571428571428569</v>
      </c>
      <c r="AD1035" s="10"/>
      <c r="AE1035" s="50"/>
      <c r="AF1035" s="45"/>
      <c r="AG1035" s="45"/>
      <c r="AH1035" s="45"/>
      <c r="AI1035" s="45"/>
      <c r="AJ1035" s="45"/>
      <c r="AK1035" s="45"/>
      <c r="AL1035" s="45"/>
      <c r="AM1035" s="45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5"/>
      <c r="BS1035" s="45"/>
      <c r="BT1035" s="45"/>
      <c r="BU1035" s="45"/>
      <c r="BV1035" s="45"/>
      <c r="BW1035" s="45"/>
      <c r="BX1035" s="45"/>
      <c r="BY1035" s="45"/>
      <c r="BZ1035" s="45"/>
      <c r="CA1035" s="45"/>
      <c r="CB1035" s="45"/>
      <c r="CC1035" s="45"/>
      <c r="CD1035" s="45"/>
      <c r="CE1035" s="45"/>
      <c r="CF1035" s="45"/>
      <c r="CG1035" s="45"/>
    </row>
    <row r="1036" spans="1:85" s="46" customFormat="1" outlineLevel="2">
      <c r="A1036" s="10">
        <v>2017</v>
      </c>
      <c r="B1036" s="21" t="s">
        <v>881</v>
      </c>
      <c r="C1036" s="26" t="s">
        <v>882</v>
      </c>
      <c r="D1036" s="21" t="s">
        <v>1383</v>
      </c>
      <c r="E1036" s="19" t="s">
        <v>2295</v>
      </c>
      <c r="F1036" s="10">
        <v>3</v>
      </c>
      <c r="G1036" s="21" t="s">
        <v>448</v>
      </c>
      <c r="H1036" s="21" t="s">
        <v>449</v>
      </c>
      <c r="I1036" s="21" t="s">
        <v>42</v>
      </c>
      <c r="J1036" s="21" t="s">
        <v>25</v>
      </c>
      <c r="K1036" s="21" t="s">
        <v>81</v>
      </c>
      <c r="L1036" s="10">
        <v>100</v>
      </c>
      <c r="M1036" s="10">
        <v>48</v>
      </c>
      <c r="N1036" s="21" t="s">
        <v>526</v>
      </c>
      <c r="O1036" s="21" t="s">
        <v>493</v>
      </c>
      <c r="P1036" s="21" t="s">
        <v>29</v>
      </c>
      <c r="Q1036" s="21" t="s">
        <v>30</v>
      </c>
      <c r="R1036" s="21" t="s">
        <v>883</v>
      </c>
      <c r="S1036" s="10">
        <v>1</v>
      </c>
      <c r="T1036" s="10">
        <v>48</v>
      </c>
      <c r="U1036" s="10">
        <v>24</v>
      </c>
      <c r="V1036" s="21" t="s">
        <v>32</v>
      </c>
      <c r="W1036" s="10">
        <v>24</v>
      </c>
      <c r="X1036" s="27">
        <v>1</v>
      </c>
      <c r="Y1036" s="28">
        <f>IF(M1036&lt;25,1,1+(M1036-25)/M1036)</f>
        <v>1.4791666666666667</v>
      </c>
      <c r="Z1036" s="10">
        <v>1</v>
      </c>
      <c r="AA1036" s="28">
        <f>U1036*Y1036*Z1036</f>
        <v>35.5</v>
      </c>
      <c r="AB1036" s="28">
        <f>X1036*W1036*Y1036</f>
        <v>35.5</v>
      </c>
      <c r="AC1036" s="28">
        <f>AA1036+AB1036</f>
        <v>71</v>
      </c>
      <c r="AD1036" s="10"/>
      <c r="AE1036" s="50"/>
      <c r="AF1036" s="45"/>
      <c r="AG1036" s="45"/>
      <c r="AH1036" s="45"/>
      <c r="AI1036" s="45"/>
      <c r="AJ1036" s="45"/>
      <c r="AK1036" s="45"/>
      <c r="AL1036" s="45"/>
      <c r="AM1036" s="45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5"/>
      <c r="BS1036" s="45"/>
      <c r="BT1036" s="45"/>
      <c r="BU1036" s="45"/>
      <c r="BV1036" s="45"/>
      <c r="BW1036" s="45"/>
      <c r="BX1036" s="45"/>
      <c r="BY1036" s="45"/>
      <c r="BZ1036" s="45"/>
      <c r="CA1036" s="45"/>
      <c r="CB1036" s="45"/>
      <c r="CC1036" s="45"/>
      <c r="CD1036" s="45"/>
      <c r="CE1036" s="45"/>
      <c r="CF1036" s="45"/>
      <c r="CG1036" s="45"/>
    </row>
    <row r="1037" spans="1:85" s="46" customFormat="1" outlineLevel="2">
      <c r="A1037" s="21"/>
      <c r="B1037" s="21"/>
      <c r="C1037" s="26" t="s">
        <v>2351</v>
      </c>
      <c r="D1037" s="21"/>
      <c r="E1037" s="21" t="s">
        <v>2394</v>
      </c>
      <c r="F1037" s="21"/>
      <c r="G1037" s="21" t="s">
        <v>448</v>
      </c>
      <c r="H1037" s="21" t="s">
        <v>2382</v>
      </c>
      <c r="I1037" s="21"/>
      <c r="J1037" s="21"/>
      <c r="K1037" s="21"/>
      <c r="L1037" s="21"/>
      <c r="M1037" s="21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1"/>
      <c r="Y1037" s="21"/>
      <c r="Z1037" s="21"/>
      <c r="AA1037" s="21"/>
      <c r="AB1037" s="21"/>
      <c r="AC1037" s="28">
        <v>15</v>
      </c>
      <c r="AD1037" s="10"/>
      <c r="AE1037" s="50"/>
      <c r="AF1037" s="45"/>
      <c r="AG1037" s="45"/>
      <c r="AH1037" s="45"/>
      <c r="AI1037" s="45"/>
      <c r="AJ1037" s="45"/>
      <c r="AK1037" s="45"/>
      <c r="AL1037" s="45"/>
      <c r="AM1037" s="45"/>
      <c r="AN1037" s="45"/>
      <c r="AO1037" s="45"/>
      <c r="AP1037" s="45"/>
      <c r="AQ1037" s="45"/>
      <c r="AR1037" s="45"/>
      <c r="AS1037" s="45"/>
      <c r="AT1037" s="45"/>
      <c r="AU1037" s="45"/>
      <c r="AV1037" s="45"/>
      <c r="AW1037" s="45"/>
      <c r="AX1037" s="45"/>
      <c r="AY1037" s="45"/>
      <c r="AZ1037" s="45"/>
      <c r="BA1037" s="45"/>
      <c r="BB1037" s="45"/>
      <c r="BC1037" s="45"/>
      <c r="BD1037" s="45"/>
      <c r="BE1037" s="45"/>
      <c r="BF1037" s="45"/>
      <c r="BG1037" s="45"/>
      <c r="BH1037" s="45"/>
      <c r="BI1037" s="45"/>
      <c r="BJ1037" s="45"/>
      <c r="BK1037" s="45"/>
      <c r="BL1037" s="45"/>
      <c r="BM1037" s="45"/>
      <c r="BN1037" s="45"/>
      <c r="BO1037" s="45"/>
      <c r="BP1037" s="45"/>
      <c r="BQ1037" s="45"/>
      <c r="BR1037" s="45"/>
      <c r="BS1037" s="45"/>
      <c r="BT1037" s="45"/>
      <c r="BU1037" s="45"/>
      <c r="BV1037" s="45"/>
      <c r="BW1037" s="45"/>
      <c r="BX1037" s="45"/>
      <c r="BY1037" s="45"/>
      <c r="BZ1037" s="45"/>
      <c r="CA1037" s="45"/>
      <c r="CB1037" s="45"/>
      <c r="CC1037" s="45"/>
      <c r="CD1037" s="45"/>
      <c r="CE1037" s="45"/>
      <c r="CF1037" s="45"/>
      <c r="CG1037" s="45"/>
    </row>
    <row r="1038" spans="1:85" s="46" customFormat="1" outlineLevel="2">
      <c r="A1038" s="10">
        <v>2016</v>
      </c>
      <c r="B1038" s="21" t="s">
        <v>462</v>
      </c>
      <c r="C1038" s="26" t="s">
        <v>463</v>
      </c>
      <c r="D1038" s="21" t="s">
        <v>1417</v>
      </c>
      <c r="E1038" s="21" t="s">
        <v>2283</v>
      </c>
      <c r="F1038" s="10">
        <v>2</v>
      </c>
      <c r="G1038" s="21" t="s">
        <v>448</v>
      </c>
      <c r="H1038" s="21" t="s">
        <v>449</v>
      </c>
      <c r="I1038" s="21" t="s">
        <v>42</v>
      </c>
      <c r="J1038" s="21" t="s">
        <v>25</v>
      </c>
      <c r="K1038" s="21" t="s">
        <v>81</v>
      </c>
      <c r="L1038" s="10">
        <v>36</v>
      </c>
      <c r="M1038" s="10">
        <v>93</v>
      </c>
      <c r="N1038" s="21" t="s">
        <v>1602</v>
      </c>
      <c r="O1038" s="21" t="s">
        <v>2230</v>
      </c>
      <c r="P1038" s="21" t="s">
        <v>29</v>
      </c>
      <c r="Q1038" s="21" t="s">
        <v>474</v>
      </c>
      <c r="R1038" s="21" t="s">
        <v>2231</v>
      </c>
      <c r="S1038" s="10">
        <v>1</v>
      </c>
      <c r="T1038" s="21" t="s">
        <v>32</v>
      </c>
      <c r="U1038" s="21" t="s">
        <v>32</v>
      </c>
      <c r="V1038" s="21" t="s">
        <v>32</v>
      </c>
      <c r="W1038" s="21" t="s">
        <v>32</v>
      </c>
      <c r="X1038" s="10"/>
      <c r="Y1038" s="28">
        <f>IF(M1038&lt;25,1,1+(M1038-25)/M1038)</f>
        <v>1.7311827956989247</v>
      </c>
      <c r="Z1038" s="10"/>
      <c r="AA1038" s="28"/>
      <c r="AB1038" s="28"/>
      <c r="AC1038" s="28">
        <f>32*Y1038*F1038</f>
        <v>110.79569892473118</v>
      </c>
      <c r="AD1038" s="10"/>
      <c r="AE1038" s="50"/>
      <c r="AF1038" s="45"/>
      <c r="AG1038" s="45"/>
      <c r="AH1038" s="45"/>
      <c r="AI1038" s="45"/>
      <c r="AJ1038" s="45"/>
      <c r="AK1038" s="45"/>
      <c r="AL1038" s="45"/>
      <c r="AM1038" s="45"/>
      <c r="AN1038" s="45"/>
      <c r="AO1038" s="45"/>
      <c r="AP1038" s="45"/>
      <c r="AQ1038" s="45"/>
      <c r="AR1038" s="45"/>
      <c r="AS1038" s="45"/>
      <c r="AT1038" s="45"/>
      <c r="AU1038" s="45"/>
      <c r="AV1038" s="45"/>
      <c r="AW1038" s="45"/>
      <c r="AX1038" s="45"/>
      <c r="AY1038" s="45"/>
      <c r="AZ1038" s="45"/>
      <c r="BA1038" s="45"/>
      <c r="BB1038" s="45"/>
      <c r="BC1038" s="45"/>
      <c r="BD1038" s="45"/>
      <c r="BE1038" s="45"/>
      <c r="BF1038" s="45"/>
      <c r="BG1038" s="45"/>
      <c r="BH1038" s="45"/>
      <c r="BI1038" s="45"/>
      <c r="BJ1038" s="45"/>
      <c r="BK1038" s="45"/>
      <c r="BL1038" s="45"/>
      <c r="BM1038" s="45"/>
      <c r="BN1038" s="45"/>
      <c r="BO1038" s="45"/>
      <c r="BP1038" s="45"/>
      <c r="BQ1038" s="45"/>
      <c r="BR1038" s="45"/>
      <c r="BS1038" s="45"/>
      <c r="BT1038" s="45"/>
      <c r="BU1038" s="45"/>
      <c r="BV1038" s="45"/>
      <c r="BW1038" s="45"/>
      <c r="BX1038" s="45"/>
      <c r="BY1038" s="45"/>
      <c r="BZ1038" s="45"/>
      <c r="CA1038" s="45"/>
      <c r="CB1038" s="45"/>
      <c r="CC1038" s="45"/>
      <c r="CD1038" s="45"/>
      <c r="CE1038" s="45"/>
      <c r="CF1038" s="45"/>
      <c r="CG1038" s="45"/>
    </row>
    <row r="1039" spans="1:85" s="46" customFormat="1" outlineLevel="2">
      <c r="A1039" s="10">
        <v>2016</v>
      </c>
      <c r="B1039" s="21" t="s">
        <v>462</v>
      </c>
      <c r="C1039" s="26" t="s">
        <v>463</v>
      </c>
      <c r="D1039" s="21" t="s">
        <v>1383</v>
      </c>
      <c r="E1039" s="21" t="s">
        <v>2283</v>
      </c>
      <c r="F1039" s="10">
        <v>2</v>
      </c>
      <c r="G1039" s="21" t="s">
        <v>448</v>
      </c>
      <c r="H1039" s="21" t="s">
        <v>449</v>
      </c>
      <c r="I1039" s="21" t="s">
        <v>42</v>
      </c>
      <c r="J1039" s="21" t="s">
        <v>25</v>
      </c>
      <c r="K1039" s="21" t="s">
        <v>81</v>
      </c>
      <c r="L1039" s="10">
        <v>50</v>
      </c>
      <c r="M1039" s="10">
        <v>52</v>
      </c>
      <c r="N1039" s="21" t="s">
        <v>191</v>
      </c>
      <c r="O1039" s="21" t="s">
        <v>473</v>
      </c>
      <c r="P1039" s="21" t="s">
        <v>29</v>
      </c>
      <c r="Q1039" s="21" t="s">
        <v>474</v>
      </c>
      <c r="R1039" s="21" t="s">
        <v>475</v>
      </c>
      <c r="S1039" s="10">
        <v>1</v>
      </c>
      <c r="T1039" s="21" t="s">
        <v>32</v>
      </c>
      <c r="U1039" s="21" t="s">
        <v>32</v>
      </c>
      <c r="V1039" s="21" t="s">
        <v>32</v>
      </c>
      <c r="W1039" s="21" t="s">
        <v>32</v>
      </c>
      <c r="X1039" s="10"/>
      <c r="Y1039" s="28">
        <f>IF(M1039&lt;25,1,1+(M1039-25)/M1039)</f>
        <v>1.5192307692307692</v>
      </c>
      <c r="Z1039" s="10"/>
      <c r="AA1039" s="28"/>
      <c r="AB1039" s="28"/>
      <c r="AC1039" s="28">
        <f>32*Y1039*F1039</f>
        <v>97.230769230769226</v>
      </c>
      <c r="AD1039" s="10"/>
      <c r="AE1039" s="50"/>
      <c r="AF1039" s="45"/>
      <c r="AG1039" s="45"/>
      <c r="AH1039" s="45"/>
      <c r="AI1039" s="45"/>
      <c r="AJ1039" s="45"/>
      <c r="AK1039" s="45"/>
      <c r="AL1039" s="45"/>
      <c r="AM1039" s="45"/>
      <c r="AN1039" s="45"/>
      <c r="AO1039" s="45"/>
      <c r="AP1039" s="45"/>
      <c r="AQ1039" s="45"/>
      <c r="AR1039" s="45"/>
      <c r="AS1039" s="45"/>
      <c r="AT1039" s="45"/>
      <c r="AU1039" s="45"/>
      <c r="AV1039" s="45"/>
      <c r="AW1039" s="45"/>
      <c r="AX1039" s="45"/>
      <c r="AY1039" s="45"/>
      <c r="AZ1039" s="45"/>
      <c r="BA1039" s="45"/>
      <c r="BB1039" s="45"/>
      <c r="BC1039" s="45"/>
      <c r="BD1039" s="45"/>
      <c r="BE1039" s="45"/>
      <c r="BF1039" s="45"/>
      <c r="BG1039" s="45"/>
      <c r="BH1039" s="45"/>
      <c r="BI1039" s="45"/>
      <c r="BJ1039" s="45"/>
      <c r="BK1039" s="45"/>
      <c r="BL1039" s="45"/>
      <c r="BM1039" s="45"/>
      <c r="BN1039" s="45"/>
      <c r="BO1039" s="45"/>
      <c r="BP1039" s="45"/>
      <c r="BQ1039" s="45"/>
      <c r="BR1039" s="45"/>
      <c r="BS1039" s="45"/>
      <c r="BT1039" s="45"/>
      <c r="BU1039" s="45"/>
      <c r="BV1039" s="45"/>
      <c r="BW1039" s="45"/>
      <c r="BX1039" s="45"/>
      <c r="BY1039" s="45"/>
      <c r="BZ1039" s="45"/>
      <c r="CA1039" s="45"/>
      <c r="CB1039" s="45"/>
      <c r="CC1039" s="45"/>
      <c r="CD1039" s="45"/>
      <c r="CE1039" s="45"/>
      <c r="CF1039" s="45"/>
      <c r="CG1039" s="45"/>
    </row>
    <row r="1040" spans="1:85" s="46" customFormat="1" outlineLevel="1">
      <c r="A1040" s="10"/>
      <c r="B1040" s="21"/>
      <c r="C1040" s="26"/>
      <c r="D1040" s="21"/>
      <c r="E1040" s="21"/>
      <c r="F1040" s="10"/>
      <c r="G1040" s="47" t="s">
        <v>2937</v>
      </c>
      <c r="H1040" s="21"/>
      <c r="I1040" s="21"/>
      <c r="J1040" s="21"/>
      <c r="K1040" s="21"/>
      <c r="L1040" s="10"/>
      <c r="M1040" s="10"/>
      <c r="N1040" s="21"/>
      <c r="O1040" s="21"/>
      <c r="P1040" s="21"/>
      <c r="Q1040" s="21"/>
      <c r="R1040" s="21"/>
      <c r="S1040" s="10"/>
      <c r="T1040" s="21"/>
      <c r="U1040" s="21"/>
      <c r="V1040" s="21"/>
      <c r="W1040" s="21"/>
      <c r="X1040" s="10"/>
      <c r="Y1040" s="28"/>
      <c r="Z1040" s="10"/>
      <c r="AA1040" s="28"/>
      <c r="AB1040" s="28"/>
      <c r="AC1040" s="28">
        <f>SUBTOTAL(9,AC1032:AC1039)</f>
        <v>627.16842964228954</v>
      </c>
      <c r="AD1040" s="10"/>
      <c r="AE1040" s="50"/>
      <c r="AF1040" s="45"/>
      <c r="AG1040" s="45"/>
      <c r="AH1040" s="45"/>
      <c r="AI1040" s="45"/>
      <c r="AJ1040" s="45"/>
      <c r="AK1040" s="45"/>
      <c r="AL1040" s="45"/>
      <c r="AM1040" s="45"/>
      <c r="AN1040" s="45"/>
      <c r="AO1040" s="45"/>
      <c r="AP1040" s="45"/>
      <c r="AQ1040" s="45"/>
      <c r="AR1040" s="45"/>
      <c r="AS1040" s="45"/>
      <c r="AT1040" s="45"/>
      <c r="AU1040" s="45"/>
      <c r="AV1040" s="45"/>
      <c r="AW1040" s="45"/>
      <c r="AX1040" s="45"/>
      <c r="AY1040" s="45"/>
      <c r="AZ1040" s="45"/>
      <c r="BA1040" s="45"/>
      <c r="BB1040" s="45"/>
      <c r="BC1040" s="45"/>
      <c r="BD1040" s="45"/>
      <c r="BE1040" s="45"/>
      <c r="BF1040" s="45"/>
      <c r="BG1040" s="45"/>
      <c r="BH1040" s="45"/>
      <c r="BI1040" s="45"/>
      <c r="BJ1040" s="45"/>
      <c r="BK1040" s="45"/>
      <c r="BL1040" s="45"/>
      <c r="BM1040" s="45"/>
      <c r="BN1040" s="45"/>
      <c r="BO1040" s="45"/>
      <c r="BP1040" s="45"/>
      <c r="BQ1040" s="45"/>
      <c r="BR1040" s="45"/>
      <c r="BS1040" s="45"/>
      <c r="BT1040" s="45"/>
      <c r="BU1040" s="45"/>
      <c r="BV1040" s="45"/>
      <c r="BW1040" s="45"/>
      <c r="BX1040" s="45"/>
      <c r="BY1040" s="45"/>
      <c r="BZ1040" s="45"/>
      <c r="CA1040" s="45"/>
      <c r="CB1040" s="45"/>
      <c r="CC1040" s="45"/>
      <c r="CD1040" s="45"/>
      <c r="CE1040" s="45"/>
      <c r="CF1040" s="45"/>
      <c r="CG1040" s="45"/>
    </row>
    <row r="1041" spans="1:85" s="46" customFormat="1" outlineLevel="2">
      <c r="A1041" s="10">
        <v>2015</v>
      </c>
      <c r="B1041" s="21" t="s">
        <v>567</v>
      </c>
      <c r="C1041" s="26" t="s">
        <v>568</v>
      </c>
      <c r="D1041" s="21" t="s">
        <v>1383</v>
      </c>
      <c r="E1041" s="21" t="s">
        <v>2286</v>
      </c>
      <c r="F1041" s="10">
        <v>3</v>
      </c>
      <c r="G1041" s="21" t="s">
        <v>569</v>
      </c>
      <c r="H1041" s="21" t="s">
        <v>570</v>
      </c>
      <c r="I1041" s="21" t="s">
        <v>42</v>
      </c>
      <c r="J1041" s="21" t="s">
        <v>25</v>
      </c>
      <c r="K1041" s="21" t="s">
        <v>26</v>
      </c>
      <c r="L1041" s="10">
        <v>31</v>
      </c>
      <c r="M1041" s="10">
        <v>16</v>
      </c>
      <c r="N1041" s="21" t="s">
        <v>560</v>
      </c>
      <c r="O1041" s="21" t="s">
        <v>289</v>
      </c>
      <c r="P1041" s="21" t="s">
        <v>29</v>
      </c>
      <c r="Q1041" s="21" t="s">
        <v>49</v>
      </c>
      <c r="R1041" s="21" t="s">
        <v>571</v>
      </c>
      <c r="S1041" s="10">
        <v>1</v>
      </c>
      <c r="T1041" s="10">
        <v>48</v>
      </c>
      <c r="U1041" s="10">
        <v>48</v>
      </c>
      <c r="V1041" s="21" t="s">
        <v>32</v>
      </c>
      <c r="W1041" s="21" t="s">
        <v>32</v>
      </c>
      <c r="X1041" s="10"/>
      <c r="Y1041" s="28">
        <f>IF(M1041&lt;25,1,1+(M1041-25)/M1041)</f>
        <v>1</v>
      </c>
      <c r="Z1041" s="10">
        <v>1</v>
      </c>
      <c r="AA1041" s="28">
        <f>U1041*Y1041*Z1041</f>
        <v>48</v>
      </c>
      <c r="AB1041" s="28"/>
      <c r="AC1041" s="28">
        <f>AA1041+AB1041</f>
        <v>48</v>
      </c>
      <c r="AD1041" s="10"/>
      <c r="AE1041" s="50"/>
      <c r="AF1041" s="45"/>
      <c r="AG1041" s="45"/>
      <c r="AH1041" s="45"/>
      <c r="AI1041" s="45"/>
      <c r="AJ1041" s="45"/>
      <c r="AK1041" s="45"/>
      <c r="AL1041" s="45"/>
      <c r="AM1041" s="45"/>
      <c r="AN1041" s="45"/>
      <c r="AO1041" s="45"/>
      <c r="AP1041" s="45"/>
      <c r="AQ1041" s="45"/>
      <c r="AR1041" s="45"/>
      <c r="AS1041" s="45"/>
      <c r="AT1041" s="45"/>
      <c r="AU1041" s="45"/>
      <c r="AV1041" s="45"/>
      <c r="AW1041" s="45"/>
      <c r="AX1041" s="45"/>
      <c r="AY1041" s="45"/>
      <c r="AZ1041" s="45"/>
      <c r="BA1041" s="45"/>
      <c r="BB1041" s="45"/>
      <c r="BC1041" s="45"/>
      <c r="BD1041" s="45"/>
      <c r="BE1041" s="45"/>
      <c r="BF1041" s="45"/>
      <c r="BG1041" s="45"/>
      <c r="BH1041" s="45"/>
      <c r="BI1041" s="45"/>
      <c r="BJ1041" s="45"/>
      <c r="BK1041" s="45"/>
      <c r="BL1041" s="45"/>
      <c r="BM1041" s="45"/>
      <c r="BN1041" s="45"/>
      <c r="BO1041" s="45"/>
      <c r="BP1041" s="45"/>
      <c r="BQ1041" s="45"/>
      <c r="BR1041" s="45"/>
      <c r="BS1041" s="45"/>
      <c r="BT1041" s="45"/>
      <c r="BU1041" s="45"/>
      <c r="BV1041" s="45"/>
      <c r="BW1041" s="45"/>
      <c r="BX1041" s="45"/>
      <c r="BY1041" s="45"/>
      <c r="BZ1041" s="45"/>
      <c r="CA1041" s="45"/>
      <c r="CB1041" s="45"/>
      <c r="CC1041" s="45"/>
      <c r="CD1041" s="45"/>
      <c r="CE1041" s="45"/>
      <c r="CF1041" s="45"/>
      <c r="CG1041" s="45"/>
    </row>
    <row r="1042" spans="1:85" s="46" customFormat="1" outlineLevel="2">
      <c r="A1042" s="10">
        <v>2015</v>
      </c>
      <c r="B1042" s="21" t="s">
        <v>1674</v>
      </c>
      <c r="C1042" s="26" t="s">
        <v>1675</v>
      </c>
      <c r="D1042" s="21" t="s">
        <v>1417</v>
      </c>
      <c r="E1042" s="21" t="s">
        <v>2286</v>
      </c>
      <c r="F1042" s="10">
        <v>3</v>
      </c>
      <c r="G1042" s="21" t="s">
        <v>569</v>
      </c>
      <c r="H1042" s="21" t="s">
        <v>570</v>
      </c>
      <c r="I1042" s="21" t="s">
        <v>42</v>
      </c>
      <c r="J1042" s="21" t="s">
        <v>25</v>
      </c>
      <c r="K1042" s="21" t="s">
        <v>26</v>
      </c>
      <c r="L1042" s="10">
        <v>429</v>
      </c>
      <c r="M1042" s="10">
        <v>35</v>
      </c>
      <c r="N1042" s="21" t="s">
        <v>1429</v>
      </c>
      <c r="O1042" s="21" t="s">
        <v>242</v>
      </c>
      <c r="P1042" s="21" t="s">
        <v>29</v>
      </c>
      <c r="Q1042" s="21" t="s">
        <v>1778</v>
      </c>
      <c r="R1042" s="21" t="s">
        <v>1779</v>
      </c>
      <c r="S1042" s="10">
        <v>1</v>
      </c>
      <c r="T1042" s="10">
        <v>48</v>
      </c>
      <c r="U1042" s="10">
        <v>48</v>
      </c>
      <c r="V1042" s="21" t="s">
        <v>32</v>
      </c>
      <c r="W1042" s="21" t="s">
        <v>32</v>
      </c>
      <c r="X1042" s="10"/>
      <c r="Y1042" s="28">
        <f>IF(M1042&lt;25,1,1+(M1042-25)/M1042)</f>
        <v>1.2857142857142856</v>
      </c>
      <c r="Z1042" s="10">
        <v>1</v>
      </c>
      <c r="AA1042" s="28">
        <f>U1042*Y1042*Z1042</f>
        <v>61.714285714285708</v>
      </c>
      <c r="AB1042" s="28"/>
      <c r="AC1042" s="28">
        <f>AA1042+AB1042</f>
        <v>61.714285714285708</v>
      </c>
      <c r="AD1042" s="10"/>
      <c r="AE1042" s="50"/>
      <c r="AF1042" s="45"/>
      <c r="AG1042" s="45"/>
      <c r="AH1042" s="45"/>
      <c r="AI1042" s="45"/>
      <c r="AJ1042" s="45"/>
      <c r="AK1042" s="45"/>
      <c r="AL1042" s="45"/>
      <c r="AM1042" s="45"/>
      <c r="AN1042" s="45"/>
      <c r="AO1042" s="45"/>
      <c r="AP1042" s="45"/>
      <c r="AQ1042" s="45"/>
      <c r="AR1042" s="45"/>
      <c r="AS1042" s="45"/>
      <c r="AT1042" s="45"/>
      <c r="AU1042" s="45"/>
      <c r="AV1042" s="45"/>
      <c r="AW1042" s="45"/>
      <c r="AX1042" s="45"/>
      <c r="AY1042" s="45"/>
      <c r="AZ1042" s="45"/>
      <c r="BA1042" s="45"/>
      <c r="BB1042" s="45"/>
      <c r="BC1042" s="45"/>
      <c r="BD1042" s="45"/>
      <c r="BE1042" s="45"/>
      <c r="BF1042" s="45"/>
      <c r="BG1042" s="45"/>
      <c r="BH1042" s="45"/>
      <c r="BI1042" s="45"/>
      <c r="BJ1042" s="45"/>
      <c r="BK1042" s="45"/>
      <c r="BL1042" s="45"/>
      <c r="BM1042" s="45"/>
      <c r="BN1042" s="45"/>
      <c r="BO1042" s="45"/>
      <c r="BP1042" s="45"/>
      <c r="BQ1042" s="45"/>
      <c r="BR1042" s="45"/>
      <c r="BS1042" s="45"/>
      <c r="BT1042" s="45"/>
      <c r="BU1042" s="45"/>
      <c r="BV1042" s="45"/>
      <c r="BW1042" s="45"/>
      <c r="BX1042" s="45"/>
      <c r="BY1042" s="45"/>
      <c r="BZ1042" s="45"/>
      <c r="CA1042" s="45"/>
      <c r="CB1042" s="45"/>
      <c r="CC1042" s="45"/>
      <c r="CD1042" s="45"/>
      <c r="CE1042" s="45"/>
      <c r="CF1042" s="45"/>
      <c r="CG1042" s="45"/>
    </row>
    <row r="1043" spans="1:85" s="46" customFormat="1" outlineLevel="2">
      <c r="A1043" s="21"/>
      <c r="B1043" s="21"/>
      <c r="C1043" s="21" t="s">
        <v>2723</v>
      </c>
      <c r="D1043" s="21" t="s">
        <v>2594</v>
      </c>
      <c r="E1043" s="21" t="s">
        <v>2595</v>
      </c>
      <c r="F1043" s="21"/>
      <c r="G1043" s="21" t="s">
        <v>569</v>
      </c>
      <c r="H1043" s="21" t="s">
        <v>2608</v>
      </c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  <c r="Z1043" s="21"/>
      <c r="AA1043" s="21"/>
      <c r="AB1043" s="21" t="s">
        <v>30</v>
      </c>
      <c r="AC1043" s="21" t="s">
        <v>2602</v>
      </c>
      <c r="AD1043" s="21" t="s">
        <v>2597</v>
      </c>
      <c r="AE1043" s="50"/>
      <c r="AF1043" s="45"/>
      <c r="AG1043" s="45"/>
      <c r="AH1043" s="45"/>
      <c r="AI1043" s="45"/>
      <c r="AJ1043" s="45"/>
      <c r="AK1043" s="45"/>
      <c r="AL1043" s="45"/>
      <c r="AM1043" s="45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5"/>
      <c r="BS1043" s="45"/>
      <c r="BT1043" s="45"/>
      <c r="BU1043" s="45"/>
      <c r="BV1043" s="45"/>
      <c r="BW1043" s="45"/>
      <c r="BX1043" s="45"/>
      <c r="BY1043" s="45"/>
      <c r="BZ1043" s="45"/>
      <c r="CA1043" s="45"/>
      <c r="CB1043" s="45"/>
      <c r="CC1043" s="45"/>
      <c r="CD1043" s="45"/>
      <c r="CE1043" s="45"/>
      <c r="CF1043" s="45"/>
      <c r="CG1043" s="45"/>
    </row>
    <row r="1044" spans="1:85" s="46" customFormat="1" outlineLevel="2">
      <c r="A1044" s="21"/>
      <c r="B1044" s="21"/>
      <c r="C1044" s="21" t="s">
        <v>1651</v>
      </c>
      <c r="D1044" s="21" t="s">
        <v>1384</v>
      </c>
      <c r="E1044" s="21" t="s">
        <v>2592</v>
      </c>
      <c r="F1044" s="21"/>
      <c r="G1044" s="21" t="s">
        <v>569</v>
      </c>
      <c r="H1044" s="21" t="s">
        <v>2573</v>
      </c>
      <c r="I1044" s="21"/>
      <c r="J1044" s="21"/>
      <c r="K1044" s="21"/>
      <c r="L1044" s="21"/>
      <c r="M1044" s="21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1"/>
      <c r="Y1044" s="21"/>
      <c r="Z1044" s="21"/>
      <c r="AA1044" s="21"/>
      <c r="AB1044" s="21"/>
      <c r="AC1044" s="21">
        <v>32</v>
      </c>
      <c r="AD1044" s="21" t="s">
        <v>2588</v>
      </c>
      <c r="AE1044" s="50"/>
      <c r="AF1044" s="45"/>
      <c r="AG1044" s="45"/>
      <c r="AH1044" s="45"/>
      <c r="AI1044" s="45"/>
      <c r="AJ1044" s="45"/>
      <c r="AK1044" s="45"/>
      <c r="AL1044" s="45"/>
      <c r="AM1044" s="45"/>
      <c r="AN1044" s="45"/>
      <c r="AO1044" s="45"/>
      <c r="AP1044" s="45"/>
      <c r="AQ1044" s="45"/>
      <c r="AR1044" s="45"/>
      <c r="AS1044" s="45"/>
      <c r="AT1044" s="45"/>
      <c r="AU1044" s="45"/>
      <c r="AV1044" s="45"/>
      <c r="AW1044" s="45"/>
      <c r="AX1044" s="45"/>
      <c r="AY1044" s="45"/>
      <c r="AZ1044" s="45"/>
      <c r="BA1044" s="45"/>
      <c r="BB1044" s="45"/>
      <c r="BC1044" s="45"/>
      <c r="BD1044" s="45"/>
      <c r="BE1044" s="45"/>
      <c r="BF1044" s="45"/>
      <c r="BG1044" s="45"/>
      <c r="BH1044" s="45"/>
      <c r="BI1044" s="45"/>
      <c r="BJ1044" s="45"/>
      <c r="BK1044" s="45"/>
      <c r="BL1044" s="45"/>
      <c r="BM1044" s="45"/>
      <c r="BN1044" s="45"/>
      <c r="BO1044" s="45"/>
      <c r="BP1044" s="45"/>
      <c r="BQ1044" s="45"/>
      <c r="BR1044" s="45"/>
      <c r="BS1044" s="45"/>
      <c r="BT1044" s="45"/>
      <c r="BU1044" s="45"/>
      <c r="BV1044" s="45"/>
      <c r="BW1044" s="45"/>
      <c r="BX1044" s="45"/>
      <c r="BY1044" s="45"/>
      <c r="BZ1044" s="45"/>
      <c r="CA1044" s="45"/>
      <c r="CB1044" s="45"/>
      <c r="CC1044" s="45"/>
      <c r="CD1044" s="45"/>
      <c r="CE1044" s="45"/>
      <c r="CF1044" s="45"/>
      <c r="CG1044" s="45"/>
    </row>
    <row r="1045" spans="1:85" s="46" customFormat="1" outlineLevel="2">
      <c r="A1045" s="21"/>
      <c r="B1045" s="21"/>
      <c r="C1045" s="21" t="s">
        <v>2605</v>
      </c>
      <c r="D1045" s="21" t="s">
        <v>2594</v>
      </c>
      <c r="E1045" s="21" t="s">
        <v>2595</v>
      </c>
      <c r="F1045" s="21"/>
      <c r="G1045" s="21" t="s">
        <v>569</v>
      </c>
      <c r="H1045" s="21" t="s">
        <v>2608</v>
      </c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  <c r="Z1045" s="21"/>
      <c r="AA1045" s="21"/>
      <c r="AB1045" s="21" t="s">
        <v>30</v>
      </c>
      <c r="AC1045" s="21" t="s">
        <v>2602</v>
      </c>
      <c r="AD1045" s="21" t="s">
        <v>2597</v>
      </c>
      <c r="AE1045" s="50"/>
      <c r="AF1045" s="45"/>
      <c r="AG1045" s="45"/>
      <c r="AH1045" s="45"/>
      <c r="AI1045" s="45"/>
      <c r="AJ1045" s="45"/>
      <c r="AK1045" s="45"/>
      <c r="AL1045" s="45"/>
      <c r="AM1045" s="45"/>
      <c r="AN1045" s="45"/>
      <c r="AO1045" s="45"/>
      <c r="AP1045" s="45"/>
      <c r="AQ1045" s="45"/>
      <c r="AR1045" s="45"/>
      <c r="AS1045" s="45"/>
      <c r="AT1045" s="45"/>
      <c r="AU1045" s="45"/>
      <c r="AV1045" s="45"/>
      <c r="AW1045" s="45"/>
      <c r="AX1045" s="45"/>
      <c r="AY1045" s="45"/>
      <c r="AZ1045" s="45"/>
      <c r="BA1045" s="45"/>
      <c r="BB1045" s="45"/>
      <c r="BC1045" s="45"/>
      <c r="BD1045" s="45"/>
      <c r="BE1045" s="45"/>
      <c r="BF1045" s="45"/>
      <c r="BG1045" s="45"/>
      <c r="BH1045" s="45"/>
      <c r="BI1045" s="45"/>
      <c r="BJ1045" s="45"/>
      <c r="BK1045" s="45"/>
      <c r="BL1045" s="45"/>
      <c r="BM1045" s="45"/>
      <c r="BN1045" s="45"/>
      <c r="BO1045" s="45"/>
      <c r="BP1045" s="45"/>
      <c r="BQ1045" s="45"/>
      <c r="BR1045" s="45"/>
      <c r="BS1045" s="45"/>
      <c r="BT1045" s="45"/>
      <c r="BU1045" s="45"/>
      <c r="BV1045" s="45"/>
      <c r="BW1045" s="45"/>
      <c r="BX1045" s="45"/>
      <c r="BY1045" s="45"/>
      <c r="BZ1045" s="45"/>
      <c r="CA1045" s="45"/>
      <c r="CB1045" s="45"/>
      <c r="CC1045" s="45"/>
      <c r="CD1045" s="45"/>
      <c r="CE1045" s="45"/>
      <c r="CF1045" s="45"/>
      <c r="CG1045" s="45"/>
    </row>
    <row r="1046" spans="1:85" s="46" customFormat="1" outlineLevel="1">
      <c r="A1046" s="21"/>
      <c r="B1046" s="21"/>
      <c r="C1046" s="21"/>
      <c r="D1046" s="21"/>
      <c r="E1046" s="21"/>
      <c r="F1046" s="21"/>
      <c r="G1046" s="47" t="s">
        <v>2938</v>
      </c>
      <c r="H1046" s="21"/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  <c r="Z1046" s="21"/>
      <c r="AA1046" s="21"/>
      <c r="AB1046" s="21"/>
      <c r="AC1046" s="21">
        <f>SUBTOTAL(9,AC1041:AC1045)</f>
        <v>141.71428571428572</v>
      </c>
      <c r="AD1046" s="21"/>
      <c r="AE1046" s="50"/>
      <c r="AF1046" s="45"/>
      <c r="AG1046" s="45"/>
      <c r="AH1046" s="45"/>
      <c r="AI1046" s="45"/>
      <c r="AJ1046" s="45"/>
      <c r="AK1046" s="45"/>
      <c r="AL1046" s="45"/>
      <c r="AM1046" s="45"/>
      <c r="AN1046" s="45"/>
      <c r="AO1046" s="45"/>
      <c r="AP1046" s="45"/>
      <c r="AQ1046" s="45"/>
      <c r="AR1046" s="45"/>
      <c r="AS1046" s="45"/>
      <c r="AT1046" s="45"/>
      <c r="AU1046" s="45"/>
      <c r="AV1046" s="45"/>
      <c r="AW1046" s="45"/>
      <c r="AX1046" s="45"/>
      <c r="AY1046" s="45"/>
      <c r="AZ1046" s="45"/>
      <c r="BA1046" s="45"/>
      <c r="BB1046" s="45"/>
      <c r="BC1046" s="45"/>
      <c r="BD1046" s="45"/>
      <c r="BE1046" s="45"/>
      <c r="BF1046" s="45"/>
      <c r="BG1046" s="45"/>
      <c r="BH1046" s="45"/>
      <c r="BI1046" s="45"/>
      <c r="BJ1046" s="45"/>
      <c r="BK1046" s="45"/>
      <c r="BL1046" s="45"/>
      <c r="BM1046" s="45"/>
      <c r="BN1046" s="45"/>
      <c r="BO1046" s="45"/>
      <c r="BP1046" s="45"/>
      <c r="BQ1046" s="45"/>
      <c r="BR1046" s="45"/>
      <c r="BS1046" s="45"/>
      <c r="BT1046" s="45"/>
      <c r="BU1046" s="45"/>
      <c r="BV1046" s="45"/>
      <c r="BW1046" s="45"/>
      <c r="BX1046" s="45"/>
      <c r="BY1046" s="45"/>
      <c r="BZ1046" s="45"/>
      <c r="CA1046" s="45"/>
      <c r="CB1046" s="45"/>
      <c r="CC1046" s="45"/>
      <c r="CD1046" s="45"/>
      <c r="CE1046" s="45"/>
      <c r="CF1046" s="45"/>
      <c r="CG1046" s="45"/>
    </row>
    <row r="1047" spans="1:85" s="46" customFormat="1" outlineLevel="2">
      <c r="A1047" s="21"/>
      <c r="B1047" s="21"/>
      <c r="C1047" s="21" t="s">
        <v>2662</v>
      </c>
      <c r="D1047" s="21" t="s">
        <v>2594</v>
      </c>
      <c r="E1047" s="21" t="s">
        <v>2595</v>
      </c>
      <c r="F1047" s="21"/>
      <c r="G1047" s="21" t="s">
        <v>2526</v>
      </c>
      <c r="H1047" s="21" t="s">
        <v>2750</v>
      </c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  <c r="Z1047" s="21"/>
      <c r="AA1047" s="21"/>
      <c r="AB1047" s="21"/>
      <c r="AC1047" s="21" t="s">
        <v>2602</v>
      </c>
      <c r="AD1047" s="21" t="s">
        <v>2597</v>
      </c>
      <c r="AE1047" s="50"/>
      <c r="AF1047" s="45"/>
      <c r="AG1047" s="45"/>
      <c r="AH1047" s="45"/>
      <c r="AI1047" s="45"/>
      <c r="AJ1047" s="45"/>
      <c r="AK1047" s="45"/>
      <c r="AL1047" s="45"/>
      <c r="AM1047" s="45"/>
      <c r="AN1047" s="45"/>
      <c r="AO1047" s="45"/>
      <c r="AP1047" s="45"/>
      <c r="AQ1047" s="45"/>
      <c r="AR1047" s="45"/>
      <c r="AS1047" s="45"/>
      <c r="AT1047" s="45"/>
      <c r="AU1047" s="45"/>
      <c r="AV1047" s="45"/>
      <c r="AW1047" s="45"/>
      <c r="AX1047" s="45"/>
      <c r="AY1047" s="45"/>
      <c r="AZ1047" s="45"/>
      <c r="BA1047" s="45"/>
      <c r="BB1047" s="45"/>
      <c r="BC1047" s="45"/>
      <c r="BD1047" s="45"/>
      <c r="BE1047" s="45"/>
      <c r="BF1047" s="45"/>
      <c r="BG1047" s="45"/>
      <c r="BH1047" s="45"/>
      <c r="BI1047" s="45"/>
      <c r="BJ1047" s="45"/>
      <c r="BK1047" s="45"/>
      <c r="BL1047" s="45"/>
      <c r="BM1047" s="45"/>
      <c r="BN1047" s="45"/>
      <c r="BO1047" s="45"/>
      <c r="BP1047" s="45"/>
      <c r="BQ1047" s="45"/>
      <c r="BR1047" s="45"/>
      <c r="BS1047" s="45"/>
      <c r="BT1047" s="45"/>
      <c r="BU1047" s="45"/>
      <c r="BV1047" s="45"/>
      <c r="BW1047" s="45"/>
      <c r="BX1047" s="45"/>
      <c r="BY1047" s="45"/>
      <c r="BZ1047" s="45"/>
      <c r="CA1047" s="45"/>
      <c r="CB1047" s="45"/>
      <c r="CC1047" s="45"/>
      <c r="CD1047" s="45"/>
      <c r="CE1047" s="45"/>
      <c r="CF1047" s="45"/>
      <c r="CG1047" s="45"/>
    </row>
    <row r="1048" spans="1:85" s="46" customFormat="1" outlineLevel="2">
      <c r="A1048" s="21">
        <v>2016</v>
      </c>
      <c r="B1048" s="21" t="s">
        <v>727</v>
      </c>
      <c r="C1048" s="21" t="s">
        <v>728</v>
      </c>
      <c r="D1048" s="21"/>
      <c r="E1048" s="21" t="s">
        <v>2592</v>
      </c>
      <c r="F1048" s="21"/>
      <c r="G1048" s="21" t="s">
        <v>2526</v>
      </c>
      <c r="H1048" s="21" t="s">
        <v>2327</v>
      </c>
      <c r="I1048" s="21"/>
      <c r="J1048" s="21"/>
      <c r="K1048" s="21"/>
      <c r="L1048" s="21"/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  <c r="Z1048" s="21"/>
      <c r="AA1048" s="21"/>
      <c r="AB1048" s="21"/>
      <c r="AC1048" s="21">
        <v>40</v>
      </c>
      <c r="AD1048" s="21" t="s">
        <v>2588</v>
      </c>
      <c r="AE1048" s="50"/>
      <c r="AF1048" s="45"/>
      <c r="AG1048" s="45"/>
      <c r="AH1048" s="45"/>
      <c r="AI1048" s="45"/>
      <c r="AJ1048" s="45"/>
      <c r="AK1048" s="45"/>
      <c r="AL1048" s="45"/>
      <c r="AM1048" s="45"/>
      <c r="AN1048" s="45"/>
      <c r="AO1048" s="45"/>
      <c r="AP1048" s="45"/>
      <c r="AQ1048" s="45"/>
      <c r="AR1048" s="45"/>
      <c r="AS1048" s="45"/>
      <c r="AT1048" s="45"/>
      <c r="AU1048" s="45"/>
      <c r="AV1048" s="45"/>
      <c r="AW1048" s="45"/>
      <c r="AX1048" s="45"/>
      <c r="AY1048" s="45"/>
      <c r="AZ1048" s="45"/>
      <c r="BA1048" s="45"/>
      <c r="BB1048" s="45"/>
      <c r="BC1048" s="45"/>
      <c r="BD1048" s="45"/>
      <c r="BE1048" s="45"/>
      <c r="BF1048" s="45"/>
      <c r="BG1048" s="45"/>
      <c r="BH1048" s="45"/>
      <c r="BI1048" s="45"/>
      <c r="BJ1048" s="45"/>
      <c r="BK1048" s="45"/>
      <c r="BL1048" s="45"/>
      <c r="BM1048" s="45"/>
      <c r="BN1048" s="45"/>
      <c r="BO1048" s="45"/>
      <c r="BP1048" s="45"/>
      <c r="BQ1048" s="45"/>
      <c r="BR1048" s="45"/>
      <c r="BS1048" s="45"/>
      <c r="BT1048" s="45"/>
      <c r="BU1048" s="45"/>
      <c r="BV1048" s="45"/>
      <c r="BW1048" s="45"/>
      <c r="BX1048" s="45"/>
      <c r="BY1048" s="45"/>
      <c r="BZ1048" s="45"/>
      <c r="CA1048" s="45"/>
      <c r="CB1048" s="45"/>
      <c r="CC1048" s="45"/>
      <c r="CD1048" s="45"/>
      <c r="CE1048" s="45"/>
      <c r="CF1048" s="45"/>
      <c r="CG1048" s="45"/>
    </row>
    <row r="1049" spans="1:85" s="46" customFormat="1" outlineLevel="2">
      <c r="A1049" s="10"/>
      <c r="B1049" s="10"/>
      <c r="C1049" s="25"/>
      <c r="D1049" s="10"/>
      <c r="E1049" s="27" t="s">
        <v>2329</v>
      </c>
      <c r="F1049" s="10"/>
      <c r="G1049" s="21" t="s">
        <v>2526</v>
      </c>
      <c r="H1049" s="29" t="s">
        <v>2327</v>
      </c>
      <c r="I1049" s="10"/>
      <c r="J1049" s="10"/>
      <c r="K1049" s="10"/>
      <c r="L1049" s="10"/>
      <c r="M1049" s="29">
        <v>3</v>
      </c>
      <c r="N1049" s="10"/>
      <c r="O1049" s="10"/>
      <c r="P1049" s="10"/>
      <c r="Q1049" s="10"/>
      <c r="R1049" s="10"/>
      <c r="S1049" s="10"/>
      <c r="T1049" s="10"/>
      <c r="U1049" s="10"/>
      <c r="V1049" s="10"/>
      <c r="W1049" s="10"/>
      <c r="X1049" s="10"/>
      <c r="Y1049" s="28"/>
      <c r="Z1049" s="10"/>
      <c r="AA1049" s="28"/>
      <c r="AB1049" s="28"/>
      <c r="AC1049" s="28">
        <f>M1049*14</f>
        <v>42</v>
      </c>
      <c r="AD1049" s="10"/>
      <c r="AE1049" s="50"/>
      <c r="AF1049" s="45"/>
      <c r="AG1049" s="45"/>
      <c r="AH1049" s="45"/>
      <c r="AI1049" s="45"/>
      <c r="AJ1049" s="45"/>
      <c r="AK1049" s="45"/>
      <c r="AL1049" s="45"/>
      <c r="AM1049" s="45"/>
      <c r="AN1049" s="45"/>
      <c r="AO1049" s="45"/>
      <c r="AP1049" s="45"/>
      <c r="AQ1049" s="45"/>
      <c r="AR1049" s="45"/>
      <c r="AS1049" s="45"/>
      <c r="AT1049" s="45"/>
      <c r="AU1049" s="45"/>
      <c r="AV1049" s="45"/>
      <c r="AW1049" s="45"/>
      <c r="AX1049" s="45"/>
      <c r="AY1049" s="45"/>
      <c r="AZ1049" s="45"/>
      <c r="BA1049" s="45"/>
      <c r="BB1049" s="45"/>
      <c r="BC1049" s="45"/>
      <c r="BD1049" s="45"/>
      <c r="BE1049" s="45"/>
      <c r="BF1049" s="45"/>
      <c r="BG1049" s="45"/>
      <c r="BH1049" s="45"/>
      <c r="BI1049" s="45"/>
      <c r="BJ1049" s="45"/>
      <c r="BK1049" s="45"/>
      <c r="BL1049" s="45"/>
      <c r="BM1049" s="45"/>
      <c r="BN1049" s="45"/>
      <c r="BO1049" s="45"/>
      <c r="BP1049" s="45"/>
      <c r="BQ1049" s="45"/>
      <c r="BR1049" s="45"/>
      <c r="BS1049" s="45"/>
      <c r="BT1049" s="45"/>
      <c r="BU1049" s="45"/>
      <c r="BV1049" s="45"/>
      <c r="BW1049" s="45"/>
      <c r="BX1049" s="45"/>
      <c r="BY1049" s="45"/>
      <c r="BZ1049" s="45"/>
      <c r="CA1049" s="45"/>
      <c r="CB1049" s="45"/>
      <c r="CC1049" s="45"/>
      <c r="CD1049" s="45"/>
      <c r="CE1049" s="45"/>
      <c r="CF1049" s="45"/>
      <c r="CG1049" s="45"/>
    </row>
    <row r="1050" spans="1:85" s="46" customFormat="1" ht="27" outlineLevel="2">
      <c r="A1050" s="21"/>
      <c r="B1050" s="21"/>
      <c r="C1050" s="26" t="s">
        <v>2363</v>
      </c>
      <c r="D1050" s="21"/>
      <c r="E1050" s="21" t="s">
        <v>2394</v>
      </c>
      <c r="F1050" s="21"/>
      <c r="G1050" s="21" t="s">
        <v>2526</v>
      </c>
      <c r="H1050" s="21" t="s">
        <v>2393</v>
      </c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  <c r="Z1050" s="21"/>
      <c r="AA1050" s="21"/>
      <c r="AB1050" s="21"/>
      <c r="AC1050" s="28">
        <v>15</v>
      </c>
      <c r="AD1050" s="10"/>
      <c r="AE1050" s="50"/>
      <c r="AF1050" s="45"/>
      <c r="AG1050" s="45"/>
      <c r="AH1050" s="45"/>
      <c r="AI1050" s="45"/>
      <c r="AJ1050" s="45"/>
      <c r="AK1050" s="45"/>
      <c r="AL1050" s="45"/>
      <c r="AM1050" s="45"/>
      <c r="AN1050" s="45"/>
      <c r="AO1050" s="45"/>
      <c r="AP1050" s="45"/>
      <c r="AQ1050" s="45"/>
      <c r="AR1050" s="45"/>
      <c r="AS1050" s="45"/>
      <c r="AT1050" s="45"/>
      <c r="AU1050" s="45"/>
      <c r="AV1050" s="45"/>
      <c r="AW1050" s="45"/>
      <c r="AX1050" s="45"/>
      <c r="AY1050" s="45"/>
      <c r="AZ1050" s="45"/>
      <c r="BA1050" s="45"/>
      <c r="BB1050" s="45"/>
      <c r="BC1050" s="45"/>
      <c r="BD1050" s="45"/>
      <c r="BE1050" s="45"/>
      <c r="BF1050" s="45"/>
      <c r="BG1050" s="45"/>
      <c r="BH1050" s="45"/>
      <c r="BI1050" s="45"/>
      <c r="BJ1050" s="45"/>
      <c r="BK1050" s="45"/>
      <c r="BL1050" s="45"/>
      <c r="BM1050" s="45"/>
      <c r="BN1050" s="45"/>
      <c r="BO1050" s="45"/>
      <c r="BP1050" s="45"/>
      <c r="BQ1050" s="45"/>
      <c r="BR1050" s="45"/>
      <c r="BS1050" s="45"/>
      <c r="BT1050" s="45"/>
      <c r="BU1050" s="45"/>
      <c r="BV1050" s="45"/>
      <c r="BW1050" s="45"/>
      <c r="BX1050" s="45"/>
      <c r="BY1050" s="45"/>
      <c r="BZ1050" s="45"/>
      <c r="CA1050" s="45"/>
      <c r="CB1050" s="45"/>
      <c r="CC1050" s="45"/>
      <c r="CD1050" s="45"/>
      <c r="CE1050" s="45"/>
      <c r="CF1050" s="45"/>
      <c r="CG1050" s="45"/>
    </row>
    <row r="1051" spans="1:85" s="46" customFormat="1" outlineLevel="1">
      <c r="A1051" s="21"/>
      <c r="B1051" s="21"/>
      <c r="C1051" s="26"/>
      <c r="D1051" s="21"/>
      <c r="E1051" s="21"/>
      <c r="F1051" s="21"/>
      <c r="G1051" s="47" t="s">
        <v>2939</v>
      </c>
      <c r="H1051" s="21"/>
      <c r="I1051" s="21"/>
      <c r="J1051" s="21"/>
      <c r="K1051" s="21"/>
      <c r="L1051" s="21"/>
      <c r="M1051" s="21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1"/>
      <c r="Y1051" s="21"/>
      <c r="Z1051" s="21"/>
      <c r="AA1051" s="21"/>
      <c r="AB1051" s="21"/>
      <c r="AC1051" s="28">
        <f>SUBTOTAL(9,AC1047:AC1050)</f>
        <v>97</v>
      </c>
      <c r="AD1051" s="10"/>
      <c r="AE1051" s="50"/>
      <c r="AF1051" s="45"/>
      <c r="AG1051" s="45"/>
      <c r="AH1051" s="45"/>
      <c r="AI1051" s="45"/>
      <c r="AJ1051" s="45"/>
      <c r="AK1051" s="45"/>
      <c r="AL1051" s="45"/>
      <c r="AM1051" s="45"/>
      <c r="AN1051" s="45"/>
      <c r="AO1051" s="45"/>
      <c r="AP1051" s="45"/>
      <c r="AQ1051" s="45"/>
      <c r="AR1051" s="45"/>
      <c r="AS1051" s="45"/>
      <c r="AT1051" s="45"/>
      <c r="AU1051" s="45"/>
      <c r="AV1051" s="45"/>
      <c r="AW1051" s="45"/>
      <c r="AX1051" s="45"/>
      <c r="AY1051" s="45"/>
      <c r="AZ1051" s="45"/>
      <c r="BA1051" s="45"/>
      <c r="BB1051" s="45"/>
      <c r="BC1051" s="45"/>
      <c r="BD1051" s="45"/>
      <c r="BE1051" s="45"/>
      <c r="BF1051" s="45"/>
      <c r="BG1051" s="45"/>
      <c r="BH1051" s="45"/>
      <c r="BI1051" s="45"/>
      <c r="BJ1051" s="45"/>
      <c r="BK1051" s="45"/>
      <c r="BL1051" s="45"/>
      <c r="BM1051" s="45"/>
      <c r="BN1051" s="45"/>
      <c r="BO1051" s="45"/>
      <c r="BP1051" s="45"/>
      <c r="BQ1051" s="45"/>
      <c r="BR1051" s="45"/>
      <c r="BS1051" s="45"/>
      <c r="BT1051" s="45"/>
      <c r="BU1051" s="45"/>
      <c r="BV1051" s="45"/>
      <c r="BW1051" s="45"/>
      <c r="BX1051" s="45"/>
      <c r="BY1051" s="45"/>
      <c r="BZ1051" s="45"/>
      <c r="CA1051" s="45"/>
      <c r="CB1051" s="45"/>
      <c r="CC1051" s="45"/>
      <c r="CD1051" s="45"/>
      <c r="CE1051" s="45"/>
      <c r="CF1051" s="45"/>
      <c r="CG1051" s="45"/>
    </row>
    <row r="1052" spans="1:85" s="46" customFormat="1" outlineLevel="2">
      <c r="A1052" s="10">
        <v>2015</v>
      </c>
      <c r="B1052" s="21" t="s">
        <v>295</v>
      </c>
      <c r="C1052" s="26" t="s">
        <v>296</v>
      </c>
      <c r="D1052" s="21" t="s">
        <v>1383</v>
      </c>
      <c r="E1052" s="21" t="s">
        <v>2286</v>
      </c>
      <c r="F1052" s="10">
        <v>3</v>
      </c>
      <c r="G1052" s="21" t="s">
        <v>302</v>
      </c>
      <c r="H1052" s="21" t="s">
        <v>303</v>
      </c>
      <c r="I1052" s="21" t="s">
        <v>164</v>
      </c>
      <c r="J1052" s="21" t="s">
        <v>25</v>
      </c>
      <c r="K1052" s="21" t="s">
        <v>46</v>
      </c>
      <c r="L1052" s="10">
        <v>25</v>
      </c>
      <c r="M1052" s="10">
        <v>30</v>
      </c>
      <c r="N1052" s="21" t="s">
        <v>304</v>
      </c>
      <c r="O1052" s="21" t="s">
        <v>48</v>
      </c>
      <c r="P1052" s="21" t="s">
        <v>29</v>
      </c>
      <c r="Q1052" s="21" t="s">
        <v>234</v>
      </c>
      <c r="R1052" s="21" t="s">
        <v>305</v>
      </c>
      <c r="S1052" s="10">
        <v>1</v>
      </c>
      <c r="T1052" s="10">
        <v>48</v>
      </c>
      <c r="U1052" s="10">
        <v>48</v>
      </c>
      <c r="V1052" s="21" t="s">
        <v>32</v>
      </c>
      <c r="W1052" s="21" t="s">
        <v>32</v>
      </c>
      <c r="X1052" s="10"/>
      <c r="Y1052" s="28">
        <f>IF(M1052&lt;25,1,1+(M1052-25)/M1052)</f>
        <v>1.1666666666666667</v>
      </c>
      <c r="Z1052" s="10">
        <v>1</v>
      </c>
      <c r="AA1052" s="28">
        <f>U1052*Y1052*Z1052</f>
        <v>56</v>
      </c>
      <c r="AB1052" s="28"/>
      <c r="AC1052" s="28">
        <f>(AA1052+AB1052)/2</f>
        <v>28</v>
      </c>
      <c r="AD1052" s="10"/>
      <c r="AE1052" s="50"/>
      <c r="AF1052" s="45"/>
      <c r="AG1052" s="45"/>
      <c r="AH1052" s="45"/>
      <c r="AI1052" s="45"/>
      <c r="AJ1052" s="45"/>
      <c r="AK1052" s="45"/>
      <c r="AL1052" s="45"/>
      <c r="AM1052" s="45"/>
      <c r="AN1052" s="45"/>
      <c r="AO1052" s="45"/>
      <c r="AP1052" s="45"/>
      <c r="AQ1052" s="45"/>
      <c r="AR1052" s="45"/>
      <c r="AS1052" s="45"/>
      <c r="AT1052" s="45"/>
      <c r="AU1052" s="45"/>
      <c r="AV1052" s="45"/>
      <c r="AW1052" s="45"/>
      <c r="AX1052" s="45"/>
      <c r="AY1052" s="45"/>
      <c r="AZ1052" s="45"/>
      <c r="BA1052" s="45"/>
      <c r="BB1052" s="45"/>
      <c r="BC1052" s="45"/>
      <c r="BD1052" s="45"/>
      <c r="BE1052" s="45"/>
      <c r="BF1052" s="45"/>
      <c r="BG1052" s="45"/>
      <c r="BH1052" s="45"/>
      <c r="BI1052" s="45"/>
      <c r="BJ1052" s="45"/>
      <c r="BK1052" s="45"/>
      <c r="BL1052" s="45"/>
      <c r="BM1052" s="45"/>
      <c r="BN1052" s="45"/>
      <c r="BO1052" s="45"/>
      <c r="BP1052" s="45"/>
      <c r="BQ1052" s="45"/>
      <c r="BR1052" s="45"/>
      <c r="BS1052" s="45"/>
      <c r="BT1052" s="45"/>
      <c r="BU1052" s="45"/>
      <c r="BV1052" s="45"/>
      <c r="BW1052" s="45"/>
      <c r="BX1052" s="45"/>
      <c r="BY1052" s="45"/>
      <c r="BZ1052" s="45"/>
      <c r="CA1052" s="45"/>
      <c r="CB1052" s="45"/>
      <c r="CC1052" s="45"/>
      <c r="CD1052" s="45"/>
      <c r="CE1052" s="45"/>
      <c r="CF1052" s="45"/>
      <c r="CG1052" s="45"/>
    </row>
    <row r="1053" spans="1:85" s="46" customFormat="1" outlineLevel="2">
      <c r="A1053" s="21"/>
      <c r="B1053" s="21"/>
      <c r="C1053" s="21" t="s">
        <v>2603</v>
      </c>
      <c r="D1053" s="21" t="s">
        <v>2594</v>
      </c>
      <c r="E1053" s="21" t="s">
        <v>2595</v>
      </c>
      <c r="F1053" s="21"/>
      <c r="G1053" s="21" t="s">
        <v>302</v>
      </c>
      <c r="H1053" s="21" t="s">
        <v>2604</v>
      </c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 t="s">
        <v>30</v>
      </c>
      <c r="AC1053" s="21" t="s">
        <v>2602</v>
      </c>
      <c r="AD1053" s="21" t="s">
        <v>2597</v>
      </c>
      <c r="AE1053" s="50"/>
      <c r="AF1053" s="45"/>
      <c r="AG1053" s="45"/>
      <c r="AH1053" s="45"/>
      <c r="AI1053" s="45"/>
      <c r="AJ1053" s="45"/>
      <c r="AK1053" s="45"/>
      <c r="AL1053" s="45"/>
      <c r="AM1053" s="45"/>
      <c r="AN1053" s="45"/>
      <c r="AO1053" s="45"/>
      <c r="AP1053" s="45"/>
      <c r="AQ1053" s="45"/>
      <c r="AR1053" s="45"/>
      <c r="AS1053" s="45"/>
      <c r="AT1053" s="45"/>
      <c r="AU1053" s="45"/>
      <c r="AV1053" s="45"/>
      <c r="AW1053" s="45"/>
      <c r="AX1053" s="45"/>
      <c r="AY1053" s="45"/>
      <c r="AZ1053" s="45"/>
      <c r="BA1053" s="45"/>
      <c r="BB1053" s="45"/>
      <c r="BC1053" s="45"/>
      <c r="BD1053" s="45"/>
      <c r="BE1053" s="45"/>
      <c r="BF1053" s="45"/>
      <c r="BG1053" s="45"/>
      <c r="BH1053" s="45"/>
      <c r="BI1053" s="45"/>
      <c r="BJ1053" s="45"/>
      <c r="BK1053" s="45"/>
      <c r="BL1053" s="45"/>
      <c r="BM1053" s="45"/>
      <c r="BN1053" s="45"/>
      <c r="BO1053" s="45"/>
      <c r="BP1053" s="45"/>
      <c r="BQ1053" s="45"/>
      <c r="BR1053" s="45"/>
      <c r="BS1053" s="45"/>
      <c r="BT1053" s="45"/>
      <c r="BU1053" s="45"/>
      <c r="BV1053" s="45"/>
      <c r="BW1053" s="45"/>
      <c r="BX1053" s="45"/>
      <c r="BY1053" s="45"/>
      <c r="BZ1053" s="45"/>
      <c r="CA1053" s="45"/>
      <c r="CB1053" s="45"/>
      <c r="CC1053" s="45"/>
      <c r="CD1053" s="45"/>
      <c r="CE1053" s="45"/>
      <c r="CF1053" s="45"/>
      <c r="CG1053" s="45"/>
    </row>
    <row r="1054" spans="1:85" s="46" customFormat="1" outlineLevel="2">
      <c r="A1054" s="10"/>
      <c r="B1054" s="10"/>
      <c r="C1054" s="25"/>
      <c r="D1054" s="10"/>
      <c r="E1054" s="27" t="s">
        <v>2329</v>
      </c>
      <c r="F1054" s="10"/>
      <c r="G1054" s="21" t="s">
        <v>302</v>
      </c>
      <c r="H1054" s="29" t="s">
        <v>303</v>
      </c>
      <c r="I1054" s="10"/>
      <c r="J1054" s="10"/>
      <c r="K1054" s="10"/>
      <c r="L1054" s="10"/>
      <c r="M1054" s="29">
        <v>4</v>
      </c>
      <c r="N1054" s="10"/>
      <c r="O1054" s="10"/>
      <c r="P1054" s="10"/>
      <c r="Q1054" s="10"/>
      <c r="R1054" s="10"/>
      <c r="S1054" s="10"/>
      <c r="T1054" s="10"/>
      <c r="U1054" s="10"/>
      <c r="V1054" s="10"/>
      <c r="W1054" s="10"/>
      <c r="X1054" s="10"/>
      <c r="Y1054" s="28"/>
      <c r="Z1054" s="10"/>
      <c r="AA1054" s="28"/>
      <c r="AB1054" s="28"/>
      <c r="AC1054" s="28">
        <f>M1054*14</f>
        <v>56</v>
      </c>
      <c r="AD1054" s="10"/>
      <c r="AE1054" s="50"/>
      <c r="AF1054" s="45"/>
      <c r="AG1054" s="45"/>
      <c r="AH1054" s="45"/>
      <c r="AI1054" s="45"/>
      <c r="AJ1054" s="45"/>
      <c r="AK1054" s="45"/>
      <c r="AL1054" s="45"/>
      <c r="AM1054" s="45"/>
      <c r="AN1054" s="45"/>
      <c r="AO1054" s="45"/>
      <c r="AP1054" s="45"/>
      <c r="AQ1054" s="45"/>
      <c r="AR1054" s="45"/>
      <c r="AS1054" s="45"/>
      <c r="AT1054" s="45"/>
      <c r="AU1054" s="45"/>
      <c r="AV1054" s="45"/>
      <c r="AW1054" s="45"/>
      <c r="AX1054" s="45"/>
      <c r="AY1054" s="45"/>
      <c r="AZ1054" s="45"/>
      <c r="BA1054" s="45"/>
      <c r="BB1054" s="45"/>
      <c r="BC1054" s="45"/>
      <c r="BD1054" s="45"/>
      <c r="BE1054" s="45"/>
      <c r="BF1054" s="45"/>
      <c r="BG1054" s="45"/>
      <c r="BH1054" s="45"/>
      <c r="BI1054" s="45"/>
      <c r="BJ1054" s="45"/>
      <c r="BK1054" s="45"/>
      <c r="BL1054" s="45"/>
      <c r="BM1054" s="45"/>
      <c r="BN1054" s="45"/>
      <c r="BO1054" s="45"/>
      <c r="BP1054" s="45"/>
      <c r="BQ1054" s="45"/>
      <c r="BR1054" s="45"/>
      <c r="BS1054" s="45"/>
      <c r="BT1054" s="45"/>
      <c r="BU1054" s="45"/>
      <c r="BV1054" s="45"/>
      <c r="BW1054" s="45"/>
      <c r="BX1054" s="45"/>
      <c r="BY1054" s="45"/>
      <c r="BZ1054" s="45"/>
      <c r="CA1054" s="45"/>
      <c r="CB1054" s="45"/>
      <c r="CC1054" s="45"/>
      <c r="CD1054" s="45"/>
      <c r="CE1054" s="45"/>
      <c r="CF1054" s="45"/>
      <c r="CG1054" s="45"/>
    </row>
    <row r="1055" spans="1:85" s="46" customFormat="1" outlineLevel="1">
      <c r="A1055" s="10"/>
      <c r="B1055" s="10"/>
      <c r="C1055" s="25"/>
      <c r="D1055" s="10"/>
      <c r="E1055" s="27"/>
      <c r="F1055" s="10"/>
      <c r="G1055" s="47" t="s">
        <v>2940</v>
      </c>
      <c r="H1055" s="29"/>
      <c r="I1055" s="10"/>
      <c r="J1055" s="10"/>
      <c r="K1055" s="10"/>
      <c r="L1055" s="10"/>
      <c r="M1055" s="29"/>
      <c r="N1055" s="10"/>
      <c r="O1055" s="10"/>
      <c r="P1055" s="10"/>
      <c r="Q1055" s="10"/>
      <c r="R1055" s="10"/>
      <c r="S1055" s="10"/>
      <c r="T1055" s="10"/>
      <c r="U1055" s="10"/>
      <c r="V1055" s="10"/>
      <c r="W1055" s="10"/>
      <c r="X1055" s="10"/>
      <c r="Y1055" s="28"/>
      <c r="Z1055" s="10"/>
      <c r="AA1055" s="28"/>
      <c r="AB1055" s="28"/>
      <c r="AC1055" s="28">
        <f>SUBTOTAL(9,AC1052:AC1054)</f>
        <v>84</v>
      </c>
      <c r="AD1055" s="10"/>
      <c r="AE1055" s="50"/>
      <c r="AF1055" s="45"/>
      <c r="AG1055" s="45"/>
      <c r="AH1055" s="45"/>
      <c r="AI1055" s="45"/>
      <c r="AJ1055" s="45"/>
      <c r="AK1055" s="45"/>
      <c r="AL1055" s="45"/>
      <c r="AM1055" s="45"/>
      <c r="AN1055" s="45"/>
      <c r="AO1055" s="45"/>
      <c r="AP1055" s="45"/>
      <c r="AQ1055" s="45"/>
      <c r="AR1055" s="45"/>
      <c r="AS1055" s="45"/>
      <c r="AT1055" s="45"/>
      <c r="AU1055" s="45"/>
      <c r="AV1055" s="45"/>
      <c r="AW1055" s="45"/>
      <c r="AX1055" s="45"/>
      <c r="AY1055" s="45"/>
      <c r="AZ1055" s="45"/>
      <c r="BA1055" s="45"/>
      <c r="BB1055" s="45"/>
      <c r="BC1055" s="45"/>
      <c r="BD1055" s="45"/>
      <c r="BE1055" s="45"/>
      <c r="BF1055" s="45"/>
      <c r="BG1055" s="45"/>
      <c r="BH1055" s="45"/>
      <c r="BI1055" s="45"/>
      <c r="BJ1055" s="45"/>
      <c r="BK1055" s="45"/>
      <c r="BL1055" s="45"/>
      <c r="BM1055" s="45"/>
      <c r="BN1055" s="45"/>
      <c r="BO1055" s="45"/>
      <c r="BP1055" s="45"/>
      <c r="BQ1055" s="45"/>
      <c r="BR1055" s="45"/>
      <c r="BS1055" s="45"/>
      <c r="BT1055" s="45"/>
      <c r="BU1055" s="45"/>
      <c r="BV1055" s="45"/>
      <c r="BW1055" s="45"/>
      <c r="BX1055" s="45"/>
      <c r="BY1055" s="45"/>
      <c r="BZ1055" s="45"/>
      <c r="CA1055" s="45"/>
      <c r="CB1055" s="45"/>
      <c r="CC1055" s="45"/>
      <c r="CD1055" s="45"/>
      <c r="CE1055" s="45"/>
      <c r="CF1055" s="45"/>
      <c r="CG1055" s="45"/>
    </row>
    <row r="1056" spans="1:85" s="46" customFormat="1" outlineLevel="2">
      <c r="A1056" s="10">
        <v>2015</v>
      </c>
      <c r="B1056" s="21" t="s">
        <v>1245</v>
      </c>
      <c r="C1056" s="26" t="s">
        <v>1246</v>
      </c>
      <c r="D1056" s="21" t="s">
        <v>1383</v>
      </c>
      <c r="E1056" s="21" t="s">
        <v>2286</v>
      </c>
      <c r="F1056" s="10">
        <v>3</v>
      </c>
      <c r="G1056" s="21" t="s">
        <v>1248</v>
      </c>
      <c r="H1056" s="21" t="s">
        <v>1249</v>
      </c>
      <c r="I1056" s="21" t="s">
        <v>164</v>
      </c>
      <c r="J1056" s="21" t="s">
        <v>25</v>
      </c>
      <c r="K1056" s="21" t="s">
        <v>26</v>
      </c>
      <c r="L1056" s="10">
        <v>43</v>
      </c>
      <c r="M1056" s="10">
        <v>25</v>
      </c>
      <c r="N1056" s="21" t="s">
        <v>199</v>
      </c>
      <c r="O1056" s="21" t="s">
        <v>1250</v>
      </c>
      <c r="P1056" s="21" t="s">
        <v>29</v>
      </c>
      <c r="Q1056" s="21" t="s">
        <v>392</v>
      </c>
      <c r="R1056" s="21" t="s">
        <v>1251</v>
      </c>
      <c r="S1056" s="10">
        <v>1</v>
      </c>
      <c r="T1056" s="10">
        <v>48</v>
      </c>
      <c r="U1056" s="10">
        <v>48</v>
      </c>
      <c r="V1056" s="21" t="s">
        <v>32</v>
      </c>
      <c r="W1056" s="21" t="s">
        <v>32</v>
      </c>
      <c r="X1056" s="10"/>
      <c r="Y1056" s="28">
        <f>IF(M1056&lt;25,1,1+(M1056-25)/M1056)</f>
        <v>1</v>
      </c>
      <c r="Z1056" s="10">
        <v>1</v>
      </c>
      <c r="AA1056" s="28">
        <f>U1056*Y1056*Z1056</f>
        <v>48</v>
      </c>
      <c r="AB1056" s="28"/>
      <c r="AC1056" s="28">
        <f>AA1056+AB1056</f>
        <v>48</v>
      </c>
      <c r="AD1056" s="10"/>
      <c r="AE1056" s="50"/>
      <c r="AF1056" s="45"/>
      <c r="AG1056" s="45"/>
      <c r="AH1056" s="45"/>
      <c r="AI1056" s="45"/>
      <c r="AJ1056" s="45"/>
      <c r="AK1056" s="45"/>
      <c r="AL1056" s="45"/>
      <c r="AM1056" s="45"/>
      <c r="AN1056" s="45"/>
      <c r="AO1056" s="45"/>
      <c r="AP1056" s="45"/>
      <c r="AQ1056" s="45"/>
      <c r="AR1056" s="45"/>
      <c r="AS1056" s="45"/>
      <c r="AT1056" s="45"/>
      <c r="AU1056" s="45"/>
      <c r="AV1056" s="45"/>
      <c r="AW1056" s="45"/>
      <c r="AX1056" s="45"/>
      <c r="AY1056" s="45"/>
      <c r="AZ1056" s="45"/>
      <c r="BA1056" s="45"/>
      <c r="BB1056" s="45"/>
      <c r="BC1056" s="45"/>
      <c r="BD1056" s="45"/>
      <c r="BE1056" s="45"/>
      <c r="BF1056" s="45"/>
      <c r="BG1056" s="45"/>
      <c r="BH1056" s="45"/>
      <c r="BI1056" s="45"/>
      <c r="BJ1056" s="45"/>
      <c r="BK1056" s="45"/>
      <c r="BL1056" s="45"/>
      <c r="BM1056" s="45"/>
      <c r="BN1056" s="45"/>
      <c r="BO1056" s="45"/>
      <c r="BP1056" s="45"/>
      <c r="BQ1056" s="45"/>
      <c r="BR1056" s="45"/>
      <c r="BS1056" s="45"/>
      <c r="BT1056" s="45"/>
      <c r="BU1056" s="45"/>
      <c r="BV1056" s="45"/>
      <c r="BW1056" s="45"/>
      <c r="BX1056" s="45"/>
      <c r="BY1056" s="45"/>
      <c r="BZ1056" s="45"/>
      <c r="CA1056" s="45"/>
      <c r="CB1056" s="45"/>
      <c r="CC1056" s="45"/>
      <c r="CD1056" s="45"/>
      <c r="CE1056" s="45"/>
      <c r="CF1056" s="45"/>
      <c r="CG1056" s="45"/>
    </row>
    <row r="1057" spans="1:85" s="46" customFormat="1" outlineLevel="2">
      <c r="A1057" s="21"/>
      <c r="B1057" s="21"/>
      <c r="C1057" s="21" t="s">
        <v>2653</v>
      </c>
      <c r="D1057" s="21" t="s">
        <v>2594</v>
      </c>
      <c r="E1057" s="21" t="s">
        <v>2595</v>
      </c>
      <c r="F1057" s="21"/>
      <c r="G1057" s="21" t="s">
        <v>1248</v>
      </c>
      <c r="H1057" s="21" t="s">
        <v>2656</v>
      </c>
      <c r="I1057" s="21"/>
      <c r="J1057" s="21"/>
      <c r="K1057" s="21"/>
      <c r="L1057" s="21"/>
      <c r="M1057" s="21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1"/>
      <c r="Y1057" s="21"/>
      <c r="Z1057" s="21"/>
      <c r="AA1057" s="21"/>
      <c r="AB1057" s="21" t="s">
        <v>30</v>
      </c>
      <c r="AC1057" s="21" t="s">
        <v>2602</v>
      </c>
      <c r="AD1057" s="21" t="s">
        <v>2597</v>
      </c>
      <c r="AE1057" s="50"/>
      <c r="AF1057" s="45"/>
      <c r="AG1057" s="45"/>
      <c r="AH1057" s="45"/>
      <c r="AI1057" s="45"/>
      <c r="AJ1057" s="45"/>
      <c r="AK1057" s="45"/>
      <c r="AL1057" s="45"/>
      <c r="AM1057" s="45"/>
      <c r="AN1057" s="45"/>
      <c r="AO1057" s="45"/>
      <c r="AP1057" s="45"/>
      <c r="AQ1057" s="45"/>
      <c r="AR1057" s="45"/>
      <c r="AS1057" s="45"/>
      <c r="AT1057" s="45"/>
      <c r="AU1057" s="45"/>
      <c r="AV1057" s="45"/>
      <c r="AW1057" s="45"/>
      <c r="AX1057" s="45"/>
      <c r="AY1057" s="45"/>
      <c r="AZ1057" s="45"/>
      <c r="BA1057" s="45"/>
      <c r="BB1057" s="45"/>
      <c r="BC1057" s="45"/>
      <c r="BD1057" s="45"/>
      <c r="BE1057" s="45"/>
      <c r="BF1057" s="45"/>
      <c r="BG1057" s="45"/>
      <c r="BH1057" s="45"/>
      <c r="BI1057" s="45"/>
      <c r="BJ1057" s="45"/>
      <c r="BK1057" s="45"/>
      <c r="BL1057" s="45"/>
      <c r="BM1057" s="45"/>
      <c r="BN1057" s="45"/>
      <c r="BO1057" s="45"/>
      <c r="BP1057" s="45"/>
      <c r="BQ1057" s="45"/>
      <c r="BR1057" s="45"/>
      <c r="BS1057" s="45"/>
      <c r="BT1057" s="45"/>
      <c r="BU1057" s="45"/>
      <c r="BV1057" s="45"/>
      <c r="BW1057" s="45"/>
      <c r="BX1057" s="45"/>
      <c r="BY1057" s="45"/>
      <c r="BZ1057" s="45"/>
      <c r="CA1057" s="45"/>
      <c r="CB1057" s="45"/>
      <c r="CC1057" s="45"/>
      <c r="CD1057" s="45"/>
      <c r="CE1057" s="45"/>
      <c r="CF1057" s="45"/>
      <c r="CG1057" s="45"/>
    </row>
    <row r="1058" spans="1:85" s="46" customFormat="1" outlineLevel="2">
      <c r="A1058" s="10"/>
      <c r="B1058" s="10"/>
      <c r="C1058" s="25"/>
      <c r="D1058" s="10"/>
      <c r="E1058" s="27" t="s">
        <v>2329</v>
      </c>
      <c r="F1058" s="10"/>
      <c r="G1058" s="21" t="s">
        <v>1248</v>
      </c>
      <c r="H1058" s="29" t="s">
        <v>1249</v>
      </c>
      <c r="I1058" s="10"/>
      <c r="J1058" s="10"/>
      <c r="K1058" s="10"/>
      <c r="L1058" s="10"/>
      <c r="M1058" s="29">
        <v>2</v>
      </c>
      <c r="N1058" s="10"/>
      <c r="O1058" s="10"/>
      <c r="P1058" s="10"/>
      <c r="Q1058" s="10"/>
      <c r="R1058" s="10"/>
      <c r="S1058" s="10"/>
      <c r="T1058" s="10"/>
      <c r="U1058" s="10"/>
      <c r="V1058" s="10"/>
      <c r="W1058" s="10"/>
      <c r="X1058" s="10"/>
      <c r="Y1058" s="28"/>
      <c r="Z1058" s="10"/>
      <c r="AA1058" s="28"/>
      <c r="AB1058" s="28"/>
      <c r="AC1058" s="28">
        <f>M1058*14</f>
        <v>28</v>
      </c>
      <c r="AD1058" s="10"/>
      <c r="AE1058" s="50"/>
      <c r="AF1058" s="45"/>
      <c r="AG1058" s="45"/>
      <c r="AH1058" s="45"/>
      <c r="AI1058" s="45"/>
      <c r="AJ1058" s="45"/>
      <c r="AK1058" s="45"/>
      <c r="AL1058" s="45"/>
      <c r="AM1058" s="45"/>
      <c r="AN1058" s="45"/>
      <c r="AO1058" s="45"/>
      <c r="AP1058" s="45"/>
      <c r="AQ1058" s="45"/>
      <c r="AR1058" s="45"/>
      <c r="AS1058" s="45"/>
      <c r="AT1058" s="45"/>
      <c r="AU1058" s="45"/>
      <c r="AV1058" s="45"/>
      <c r="AW1058" s="45"/>
      <c r="AX1058" s="45"/>
      <c r="AY1058" s="45"/>
      <c r="AZ1058" s="45"/>
      <c r="BA1058" s="45"/>
      <c r="BB1058" s="45"/>
      <c r="BC1058" s="45"/>
      <c r="BD1058" s="45"/>
      <c r="BE1058" s="45"/>
      <c r="BF1058" s="45"/>
      <c r="BG1058" s="45"/>
      <c r="BH1058" s="45"/>
      <c r="BI1058" s="45"/>
      <c r="BJ1058" s="45"/>
      <c r="BK1058" s="45"/>
      <c r="BL1058" s="45"/>
      <c r="BM1058" s="45"/>
      <c r="BN1058" s="45"/>
      <c r="BO1058" s="45"/>
      <c r="BP1058" s="45"/>
      <c r="BQ1058" s="45"/>
      <c r="BR1058" s="45"/>
      <c r="BS1058" s="45"/>
      <c r="BT1058" s="45"/>
      <c r="BU1058" s="45"/>
      <c r="BV1058" s="45"/>
      <c r="BW1058" s="45"/>
      <c r="BX1058" s="45"/>
      <c r="BY1058" s="45"/>
      <c r="BZ1058" s="45"/>
      <c r="CA1058" s="45"/>
      <c r="CB1058" s="45"/>
      <c r="CC1058" s="45"/>
      <c r="CD1058" s="45"/>
      <c r="CE1058" s="45"/>
      <c r="CF1058" s="45"/>
      <c r="CG1058" s="45"/>
    </row>
    <row r="1059" spans="1:85" s="46" customFormat="1" outlineLevel="2">
      <c r="A1059" s="10">
        <v>2014</v>
      </c>
      <c r="B1059" s="21" t="s">
        <v>1351</v>
      </c>
      <c r="C1059" s="26" t="s">
        <v>1352</v>
      </c>
      <c r="D1059" s="21" t="s">
        <v>1383</v>
      </c>
      <c r="E1059" s="19" t="s">
        <v>2541</v>
      </c>
      <c r="F1059" s="10" t="s">
        <v>2542</v>
      </c>
      <c r="G1059" s="21" t="s">
        <v>1248</v>
      </c>
      <c r="H1059" s="51" t="s">
        <v>1249</v>
      </c>
      <c r="I1059" s="53"/>
      <c r="J1059" s="53"/>
      <c r="K1059" s="53"/>
      <c r="L1059" s="53"/>
      <c r="M1059" s="52">
        <v>2</v>
      </c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5"/>
      <c r="Y1059" s="56"/>
      <c r="Z1059" s="55"/>
      <c r="AA1059" s="56"/>
      <c r="AB1059" s="56"/>
      <c r="AC1059" s="56">
        <v>7.8</v>
      </c>
      <c r="AD1059" s="55"/>
      <c r="AE1059" s="50"/>
      <c r="AF1059" s="45"/>
      <c r="AG1059" s="45"/>
      <c r="AH1059" s="45"/>
      <c r="AI1059" s="45"/>
      <c r="AJ1059" s="45"/>
      <c r="AK1059" s="45"/>
      <c r="AL1059" s="45"/>
      <c r="AM1059" s="45"/>
      <c r="AN1059" s="45"/>
      <c r="AO1059" s="45"/>
      <c r="AP1059" s="45"/>
      <c r="AQ1059" s="45"/>
      <c r="AR1059" s="45"/>
      <c r="AS1059" s="45"/>
      <c r="AT1059" s="45"/>
      <c r="AU1059" s="45"/>
      <c r="AV1059" s="45"/>
      <c r="AW1059" s="45"/>
      <c r="AX1059" s="45"/>
      <c r="AY1059" s="45"/>
      <c r="AZ1059" s="45"/>
      <c r="BA1059" s="45"/>
      <c r="BB1059" s="45"/>
      <c r="BC1059" s="45"/>
      <c r="BD1059" s="45"/>
      <c r="BE1059" s="45"/>
      <c r="BF1059" s="45"/>
      <c r="BG1059" s="45"/>
      <c r="BH1059" s="45"/>
      <c r="BI1059" s="45"/>
      <c r="BJ1059" s="45"/>
      <c r="BK1059" s="45"/>
      <c r="BL1059" s="45"/>
      <c r="BM1059" s="45"/>
      <c r="BN1059" s="45"/>
      <c r="BO1059" s="45"/>
      <c r="BP1059" s="45"/>
      <c r="BQ1059" s="45"/>
      <c r="BR1059" s="45"/>
      <c r="BS1059" s="45"/>
      <c r="BT1059" s="45"/>
      <c r="BU1059" s="45"/>
      <c r="BV1059" s="45"/>
      <c r="BW1059" s="45"/>
      <c r="BX1059" s="45"/>
      <c r="BY1059" s="45"/>
      <c r="BZ1059" s="45"/>
      <c r="CA1059" s="45"/>
      <c r="CB1059" s="45"/>
      <c r="CC1059" s="45"/>
      <c r="CD1059" s="45"/>
      <c r="CE1059" s="45"/>
      <c r="CF1059" s="45"/>
      <c r="CG1059" s="45"/>
    </row>
    <row r="1060" spans="1:85" s="46" customFormat="1" outlineLevel="1">
      <c r="A1060" s="10"/>
      <c r="B1060" s="21"/>
      <c r="C1060" s="26"/>
      <c r="D1060" s="21"/>
      <c r="E1060" s="19"/>
      <c r="F1060" s="10"/>
      <c r="G1060" s="47" t="s">
        <v>2941</v>
      </c>
      <c r="H1060" s="51"/>
      <c r="I1060" s="53"/>
      <c r="J1060" s="53"/>
      <c r="K1060" s="53"/>
      <c r="L1060" s="53"/>
      <c r="M1060" s="52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5"/>
      <c r="Y1060" s="56"/>
      <c r="Z1060" s="55"/>
      <c r="AA1060" s="56"/>
      <c r="AB1060" s="56"/>
      <c r="AC1060" s="56">
        <f>SUBTOTAL(9,AC1056:AC1059)</f>
        <v>83.8</v>
      </c>
      <c r="AD1060" s="55"/>
      <c r="AE1060" s="50"/>
      <c r="AF1060" s="45"/>
      <c r="AG1060" s="45"/>
      <c r="AH1060" s="45"/>
      <c r="AI1060" s="45"/>
      <c r="AJ1060" s="45"/>
      <c r="AK1060" s="45"/>
      <c r="AL1060" s="45"/>
      <c r="AM1060" s="45"/>
      <c r="AN1060" s="45"/>
      <c r="AO1060" s="45"/>
      <c r="AP1060" s="45"/>
      <c r="AQ1060" s="45"/>
      <c r="AR1060" s="45"/>
      <c r="AS1060" s="45"/>
      <c r="AT1060" s="45"/>
      <c r="AU1060" s="45"/>
      <c r="AV1060" s="45"/>
      <c r="AW1060" s="45"/>
      <c r="AX1060" s="45"/>
      <c r="AY1060" s="45"/>
      <c r="AZ1060" s="45"/>
      <c r="BA1060" s="45"/>
      <c r="BB1060" s="45"/>
      <c r="BC1060" s="45"/>
      <c r="BD1060" s="45"/>
      <c r="BE1060" s="45"/>
      <c r="BF1060" s="45"/>
      <c r="BG1060" s="45"/>
      <c r="BH1060" s="45"/>
      <c r="BI1060" s="45"/>
      <c r="BJ1060" s="45"/>
      <c r="BK1060" s="45"/>
      <c r="BL1060" s="45"/>
      <c r="BM1060" s="45"/>
      <c r="BN1060" s="45"/>
      <c r="BO1060" s="45"/>
      <c r="BP1060" s="45"/>
      <c r="BQ1060" s="45"/>
      <c r="BR1060" s="45"/>
      <c r="BS1060" s="45"/>
      <c r="BT1060" s="45"/>
      <c r="BU1060" s="45"/>
      <c r="BV1060" s="45"/>
      <c r="BW1060" s="45"/>
      <c r="BX1060" s="45"/>
      <c r="BY1060" s="45"/>
      <c r="BZ1060" s="45"/>
      <c r="CA1060" s="45"/>
      <c r="CB1060" s="45"/>
      <c r="CC1060" s="45"/>
      <c r="CD1060" s="45"/>
      <c r="CE1060" s="45"/>
      <c r="CF1060" s="45"/>
      <c r="CG1060" s="45"/>
    </row>
    <row r="1061" spans="1:85" s="46" customFormat="1" outlineLevel="2">
      <c r="A1061" s="10">
        <v>2014</v>
      </c>
      <c r="B1061" s="21" t="s">
        <v>1915</v>
      </c>
      <c r="C1061" s="26" t="s">
        <v>1916</v>
      </c>
      <c r="D1061" s="21" t="s">
        <v>1417</v>
      </c>
      <c r="E1061" s="21" t="s">
        <v>2286</v>
      </c>
      <c r="F1061" s="10">
        <v>3</v>
      </c>
      <c r="G1061" s="21" t="s">
        <v>960</v>
      </c>
      <c r="H1061" s="21" t="s">
        <v>961</v>
      </c>
      <c r="I1061" s="21" t="s">
        <v>42</v>
      </c>
      <c r="J1061" s="21" t="s">
        <v>25</v>
      </c>
      <c r="K1061" s="21" t="s">
        <v>26</v>
      </c>
      <c r="L1061" s="10">
        <v>64</v>
      </c>
      <c r="M1061" s="10">
        <v>47</v>
      </c>
      <c r="N1061" s="21" t="s">
        <v>1580</v>
      </c>
      <c r="O1061" s="21" t="s">
        <v>233</v>
      </c>
      <c r="P1061" s="21" t="s">
        <v>29</v>
      </c>
      <c r="Q1061" s="21" t="s">
        <v>1353</v>
      </c>
      <c r="R1061" s="21" t="s">
        <v>1917</v>
      </c>
      <c r="S1061" s="10">
        <v>1</v>
      </c>
      <c r="T1061" s="10">
        <v>48</v>
      </c>
      <c r="U1061" s="10">
        <v>48</v>
      </c>
      <c r="V1061" s="21" t="s">
        <v>32</v>
      </c>
      <c r="W1061" s="21" t="s">
        <v>32</v>
      </c>
      <c r="X1061" s="10"/>
      <c r="Y1061" s="28">
        <f>IF(M1061&lt;25,1,1+(M1061-25)/M1061)</f>
        <v>1.4680851063829787</v>
      </c>
      <c r="Z1061" s="10">
        <v>1</v>
      </c>
      <c r="AA1061" s="28">
        <f>U1061*Y1061*Z1061</f>
        <v>70.468085106382972</v>
      </c>
      <c r="AB1061" s="28"/>
      <c r="AC1061" s="28">
        <f>AA1061+AB1061</f>
        <v>70.468085106382972</v>
      </c>
      <c r="AD1061" s="10"/>
      <c r="AE1061" s="50"/>
      <c r="AF1061" s="45"/>
      <c r="AG1061" s="45"/>
      <c r="AH1061" s="45"/>
      <c r="AI1061" s="45"/>
      <c r="AJ1061" s="45"/>
      <c r="AK1061" s="45"/>
      <c r="AL1061" s="45"/>
      <c r="AM1061" s="45"/>
      <c r="AN1061" s="45"/>
      <c r="AO1061" s="45"/>
      <c r="AP1061" s="45"/>
      <c r="AQ1061" s="45"/>
      <c r="AR1061" s="45"/>
      <c r="AS1061" s="45"/>
      <c r="AT1061" s="45"/>
      <c r="AU1061" s="45"/>
      <c r="AV1061" s="45"/>
      <c r="AW1061" s="45"/>
      <c r="AX1061" s="45"/>
      <c r="AY1061" s="45"/>
      <c r="AZ1061" s="45"/>
      <c r="BA1061" s="45"/>
      <c r="BB1061" s="45"/>
      <c r="BC1061" s="45"/>
      <c r="BD1061" s="45"/>
      <c r="BE1061" s="45"/>
      <c r="BF1061" s="45"/>
      <c r="BG1061" s="45"/>
      <c r="BH1061" s="45"/>
      <c r="BI1061" s="45"/>
      <c r="BJ1061" s="45"/>
      <c r="BK1061" s="45"/>
      <c r="BL1061" s="45"/>
      <c r="BM1061" s="45"/>
      <c r="BN1061" s="45"/>
      <c r="BO1061" s="45"/>
      <c r="BP1061" s="45"/>
      <c r="BQ1061" s="45"/>
      <c r="BR1061" s="45"/>
      <c r="BS1061" s="45"/>
      <c r="BT1061" s="45"/>
      <c r="BU1061" s="45"/>
      <c r="BV1061" s="45"/>
      <c r="BW1061" s="45"/>
      <c r="BX1061" s="45"/>
      <c r="BY1061" s="45"/>
      <c r="BZ1061" s="45"/>
      <c r="CA1061" s="45"/>
      <c r="CB1061" s="45"/>
      <c r="CC1061" s="45"/>
      <c r="CD1061" s="45"/>
      <c r="CE1061" s="45"/>
      <c r="CF1061" s="45"/>
      <c r="CG1061" s="45"/>
    </row>
    <row r="1062" spans="1:85" s="46" customFormat="1" outlineLevel="2">
      <c r="A1062" s="10">
        <v>2015</v>
      </c>
      <c r="B1062" s="21" t="s">
        <v>955</v>
      </c>
      <c r="C1062" s="26" t="s">
        <v>956</v>
      </c>
      <c r="D1062" s="21" t="s">
        <v>1383</v>
      </c>
      <c r="E1062" s="21" t="s">
        <v>2286</v>
      </c>
      <c r="F1062" s="10">
        <v>3</v>
      </c>
      <c r="G1062" s="21" t="s">
        <v>960</v>
      </c>
      <c r="H1062" s="21" t="s">
        <v>961</v>
      </c>
      <c r="I1062" s="21" t="s">
        <v>42</v>
      </c>
      <c r="J1062" s="21" t="s">
        <v>25</v>
      </c>
      <c r="K1062" s="21" t="s">
        <v>26</v>
      </c>
      <c r="L1062" s="10">
        <v>70</v>
      </c>
      <c r="M1062" s="10">
        <v>32</v>
      </c>
      <c r="N1062" s="21" t="s">
        <v>47</v>
      </c>
      <c r="O1062" s="21" t="s">
        <v>962</v>
      </c>
      <c r="P1062" s="21" t="s">
        <v>29</v>
      </c>
      <c r="Q1062" s="21" t="s">
        <v>43</v>
      </c>
      <c r="R1062" s="21" t="s">
        <v>963</v>
      </c>
      <c r="S1062" s="10">
        <v>1</v>
      </c>
      <c r="T1062" s="10">
        <v>48</v>
      </c>
      <c r="U1062" s="10">
        <v>48</v>
      </c>
      <c r="V1062" s="21" t="s">
        <v>32</v>
      </c>
      <c r="W1062" s="21" t="s">
        <v>32</v>
      </c>
      <c r="X1062" s="10"/>
      <c r="Y1062" s="28">
        <f>IF(M1062&lt;25,1,1+(M1062-25)/M1062)</f>
        <v>1.21875</v>
      </c>
      <c r="Z1062" s="10">
        <v>1</v>
      </c>
      <c r="AA1062" s="28">
        <f>U1062*Y1062*Z1062</f>
        <v>58.5</v>
      </c>
      <c r="AB1062" s="28"/>
      <c r="AC1062" s="28">
        <f>AA1062+AB1062</f>
        <v>58.5</v>
      </c>
      <c r="AD1062" s="10"/>
      <c r="AE1062" s="50"/>
      <c r="AF1062" s="45"/>
      <c r="AG1062" s="45"/>
      <c r="AH1062" s="45"/>
      <c r="AI1062" s="45"/>
      <c r="AJ1062" s="45"/>
      <c r="AK1062" s="45"/>
      <c r="AL1062" s="45"/>
      <c r="AM1062" s="45"/>
      <c r="AN1062" s="45"/>
      <c r="AO1062" s="45"/>
      <c r="AP1062" s="45"/>
      <c r="AQ1062" s="45"/>
      <c r="AR1062" s="45"/>
      <c r="AS1062" s="45"/>
      <c r="AT1062" s="45"/>
      <c r="AU1062" s="45"/>
      <c r="AV1062" s="45"/>
      <c r="AW1062" s="45"/>
      <c r="AX1062" s="45"/>
      <c r="AY1062" s="45"/>
      <c r="AZ1062" s="45"/>
      <c r="BA1062" s="45"/>
      <c r="BB1062" s="45"/>
      <c r="BC1062" s="45"/>
      <c r="BD1062" s="45"/>
      <c r="BE1062" s="45"/>
      <c r="BF1062" s="45"/>
      <c r="BG1062" s="45"/>
      <c r="BH1062" s="45"/>
      <c r="BI1062" s="45"/>
      <c r="BJ1062" s="45"/>
      <c r="BK1062" s="45"/>
      <c r="BL1062" s="45"/>
      <c r="BM1062" s="45"/>
      <c r="BN1062" s="45"/>
      <c r="BO1062" s="45"/>
      <c r="BP1062" s="45"/>
      <c r="BQ1062" s="45"/>
      <c r="BR1062" s="45"/>
      <c r="BS1062" s="45"/>
      <c r="BT1062" s="45"/>
      <c r="BU1062" s="45"/>
      <c r="BV1062" s="45"/>
      <c r="BW1062" s="45"/>
      <c r="BX1062" s="45"/>
      <c r="BY1062" s="45"/>
      <c r="BZ1062" s="45"/>
      <c r="CA1062" s="45"/>
      <c r="CB1062" s="45"/>
      <c r="CC1062" s="45"/>
      <c r="CD1062" s="45"/>
      <c r="CE1062" s="45"/>
      <c r="CF1062" s="45"/>
      <c r="CG1062" s="45"/>
    </row>
    <row r="1063" spans="1:85" s="46" customFormat="1" outlineLevel="2">
      <c r="A1063" s="21"/>
      <c r="B1063" s="21"/>
      <c r="C1063" s="21" t="s">
        <v>1427</v>
      </c>
      <c r="D1063" s="21" t="s">
        <v>1384</v>
      </c>
      <c r="E1063" s="21" t="s">
        <v>2592</v>
      </c>
      <c r="F1063" s="21"/>
      <c r="G1063" s="21" t="s">
        <v>960</v>
      </c>
      <c r="H1063" s="21" t="s">
        <v>961</v>
      </c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  <c r="Z1063" s="21"/>
      <c r="AA1063" s="21"/>
      <c r="AB1063" s="21"/>
      <c r="AC1063" s="21">
        <v>16</v>
      </c>
      <c r="AD1063" s="21" t="s">
        <v>2588</v>
      </c>
      <c r="AE1063" s="50"/>
      <c r="AF1063" s="45"/>
      <c r="AG1063" s="45"/>
      <c r="AH1063" s="45"/>
      <c r="AI1063" s="45"/>
      <c r="AJ1063" s="45"/>
      <c r="AK1063" s="45"/>
      <c r="AL1063" s="45"/>
      <c r="AM1063" s="45"/>
      <c r="AN1063" s="45"/>
      <c r="AO1063" s="45"/>
      <c r="AP1063" s="45"/>
      <c r="AQ1063" s="45"/>
      <c r="AR1063" s="45"/>
      <c r="AS1063" s="45"/>
      <c r="AT1063" s="45"/>
      <c r="AU1063" s="45"/>
      <c r="AV1063" s="45"/>
      <c r="AW1063" s="45"/>
      <c r="AX1063" s="45"/>
      <c r="AY1063" s="45"/>
      <c r="AZ1063" s="45"/>
      <c r="BA1063" s="45"/>
      <c r="BB1063" s="45"/>
      <c r="BC1063" s="45"/>
      <c r="BD1063" s="45"/>
      <c r="BE1063" s="45"/>
      <c r="BF1063" s="45"/>
      <c r="BG1063" s="45"/>
      <c r="BH1063" s="45"/>
      <c r="BI1063" s="45"/>
      <c r="BJ1063" s="45"/>
      <c r="BK1063" s="45"/>
      <c r="BL1063" s="45"/>
      <c r="BM1063" s="45"/>
      <c r="BN1063" s="45"/>
      <c r="BO1063" s="45"/>
      <c r="BP1063" s="45"/>
      <c r="BQ1063" s="45"/>
      <c r="BR1063" s="45"/>
      <c r="BS1063" s="45"/>
      <c r="BT1063" s="45"/>
      <c r="BU1063" s="45"/>
      <c r="BV1063" s="45"/>
      <c r="BW1063" s="45"/>
      <c r="BX1063" s="45"/>
      <c r="BY1063" s="45"/>
      <c r="BZ1063" s="45"/>
      <c r="CA1063" s="45"/>
      <c r="CB1063" s="45"/>
      <c r="CC1063" s="45"/>
      <c r="CD1063" s="45"/>
      <c r="CE1063" s="45"/>
      <c r="CF1063" s="45"/>
      <c r="CG1063" s="45"/>
    </row>
    <row r="1064" spans="1:85" s="46" customFormat="1" outlineLevel="2">
      <c r="A1064" s="21"/>
      <c r="B1064" s="21"/>
      <c r="C1064" s="21" t="s">
        <v>2627</v>
      </c>
      <c r="D1064" s="21" t="s">
        <v>2594</v>
      </c>
      <c r="E1064" s="21" t="s">
        <v>2595</v>
      </c>
      <c r="F1064" s="21"/>
      <c r="G1064" s="21" t="s">
        <v>960</v>
      </c>
      <c r="H1064" s="21" t="s">
        <v>2629</v>
      </c>
      <c r="I1064" s="21"/>
      <c r="J1064" s="21"/>
      <c r="K1064" s="21"/>
      <c r="L1064" s="21"/>
      <c r="M1064" s="21"/>
      <c r="N1064" s="21"/>
      <c r="O1064" s="21"/>
      <c r="P1064" s="21"/>
      <c r="Q1064" s="21"/>
      <c r="R1064" s="21"/>
      <c r="S1064" s="21"/>
      <c r="T1064" s="21"/>
      <c r="U1064" s="21"/>
      <c r="V1064" s="21"/>
      <c r="W1064" s="21"/>
      <c r="X1064" s="21"/>
      <c r="Y1064" s="21"/>
      <c r="Z1064" s="21"/>
      <c r="AA1064" s="21"/>
      <c r="AB1064" s="21" t="s">
        <v>30</v>
      </c>
      <c r="AC1064" s="21" t="s">
        <v>2602</v>
      </c>
      <c r="AD1064" s="21" t="s">
        <v>2597</v>
      </c>
      <c r="AE1064" s="50"/>
      <c r="AF1064" s="45"/>
      <c r="AG1064" s="45"/>
      <c r="AH1064" s="45"/>
      <c r="AI1064" s="45"/>
      <c r="AJ1064" s="45"/>
      <c r="AK1064" s="45"/>
      <c r="AL1064" s="45"/>
      <c r="AM1064" s="45"/>
      <c r="AN1064" s="45"/>
      <c r="AO1064" s="45"/>
      <c r="AP1064" s="45"/>
      <c r="AQ1064" s="45"/>
      <c r="AR1064" s="45"/>
      <c r="AS1064" s="45"/>
      <c r="AT1064" s="45"/>
      <c r="AU1064" s="45"/>
      <c r="AV1064" s="45"/>
      <c r="AW1064" s="45"/>
      <c r="AX1064" s="45"/>
      <c r="AY1064" s="45"/>
      <c r="AZ1064" s="45"/>
      <c r="BA1064" s="45"/>
      <c r="BB1064" s="45"/>
      <c r="BC1064" s="45"/>
      <c r="BD1064" s="45"/>
      <c r="BE1064" s="45"/>
      <c r="BF1064" s="45"/>
      <c r="BG1064" s="45"/>
      <c r="BH1064" s="45"/>
      <c r="BI1064" s="45"/>
      <c r="BJ1064" s="45"/>
      <c r="BK1064" s="45"/>
      <c r="BL1064" s="45"/>
      <c r="BM1064" s="45"/>
      <c r="BN1064" s="45"/>
      <c r="BO1064" s="45"/>
      <c r="BP1064" s="45"/>
      <c r="BQ1064" s="45"/>
      <c r="BR1064" s="45"/>
      <c r="BS1064" s="45"/>
      <c r="BT1064" s="45"/>
      <c r="BU1064" s="45"/>
      <c r="BV1064" s="45"/>
      <c r="BW1064" s="45"/>
      <c r="BX1064" s="45"/>
      <c r="BY1064" s="45"/>
      <c r="BZ1064" s="45"/>
      <c r="CA1064" s="45"/>
      <c r="CB1064" s="45"/>
      <c r="CC1064" s="45"/>
      <c r="CD1064" s="45"/>
      <c r="CE1064" s="45"/>
      <c r="CF1064" s="45"/>
      <c r="CG1064" s="45"/>
    </row>
    <row r="1065" spans="1:85" s="46" customFormat="1" outlineLevel="2">
      <c r="A1065" s="10"/>
      <c r="B1065" s="10"/>
      <c r="C1065" s="25"/>
      <c r="D1065" s="10"/>
      <c r="E1065" s="27" t="s">
        <v>2329</v>
      </c>
      <c r="F1065" s="10"/>
      <c r="G1065" s="21" t="s">
        <v>960</v>
      </c>
      <c r="H1065" s="29" t="s">
        <v>961</v>
      </c>
      <c r="I1065" s="10"/>
      <c r="J1065" s="10"/>
      <c r="K1065" s="10"/>
      <c r="L1065" s="10"/>
      <c r="M1065" s="29">
        <v>6</v>
      </c>
      <c r="N1065" s="10"/>
      <c r="O1065" s="10"/>
      <c r="P1065" s="10"/>
      <c r="Q1065" s="10"/>
      <c r="R1065" s="10"/>
      <c r="S1065" s="10"/>
      <c r="T1065" s="10"/>
      <c r="U1065" s="10"/>
      <c r="V1065" s="10"/>
      <c r="W1065" s="10"/>
      <c r="X1065" s="10"/>
      <c r="Y1065" s="28"/>
      <c r="Z1065" s="10"/>
      <c r="AA1065" s="28"/>
      <c r="AB1065" s="28"/>
      <c r="AC1065" s="28">
        <f>M1065*14</f>
        <v>84</v>
      </c>
      <c r="AD1065" s="10"/>
      <c r="AE1065" s="50"/>
      <c r="AF1065" s="45"/>
      <c r="AG1065" s="45"/>
      <c r="AH1065" s="45"/>
      <c r="AI1065" s="45"/>
      <c r="AJ1065" s="45"/>
      <c r="AK1065" s="45"/>
      <c r="AL1065" s="45"/>
      <c r="AM1065" s="45"/>
      <c r="AN1065" s="45"/>
      <c r="AO1065" s="45"/>
      <c r="AP1065" s="45"/>
      <c r="AQ1065" s="45"/>
      <c r="AR1065" s="45"/>
      <c r="AS1065" s="45"/>
      <c r="AT1065" s="45"/>
      <c r="AU1065" s="45"/>
      <c r="AV1065" s="45"/>
      <c r="AW1065" s="45"/>
      <c r="AX1065" s="45"/>
      <c r="AY1065" s="45"/>
      <c r="AZ1065" s="45"/>
      <c r="BA1065" s="45"/>
      <c r="BB1065" s="45"/>
      <c r="BC1065" s="45"/>
      <c r="BD1065" s="45"/>
      <c r="BE1065" s="45"/>
      <c r="BF1065" s="45"/>
      <c r="BG1065" s="45"/>
      <c r="BH1065" s="45"/>
      <c r="BI1065" s="45"/>
      <c r="BJ1065" s="45"/>
      <c r="BK1065" s="45"/>
      <c r="BL1065" s="45"/>
      <c r="BM1065" s="45"/>
      <c r="BN1065" s="45"/>
      <c r="BO1065" s="45"/>
      <c r="BP1065" s="45"/>
      <c r="BQ1065" s="45"/>
      <c r="BR1065" s="45"/>
      <c r="BS1065" s="45"/>
      <c r="BT1065" s="45"/>
      <c r="BU1065" s="45"/>
      <c r="BV1065" s="45"/>
      <c r="BW1065" s="45"/>
      <c r="BX1065" s="45"/>
      <c r="BY1065" s="45"/>
      <c r="BZ1065" s="45"/>
      <c r="CA1065" s="45"/>
      <c r="CB1065" s="45"/>
      <c r="CC1065" s="45"/>
      <c r="CD1065" s="45"/>
      <c r="CE1065" s="45"/>
      <c r="CF1065" s="45"/>
      <c r="CG1065" s="45"/>
    </row>
    <row r="1066" spans="1:85" s="46" customFormat="1" outlineLevel="1">
      <c r="A1066" s="10"/>
      <c r="B1066" s="10"/>
      <c r="C1066" s="25"/>
      <c r="D1066" s="10"/>
      <c r="E1066" s="27"/>
      <c r="F1066" s="10"/>
      <c r="G1066" s="47" t="s">
        <v>2942</v>
      </c>
      <c r="H1066" s="29"/>
      <c r="I1066" s="10"/>
      <c r="J1066" s="10"/>
      <c r="K1066" s="10"/>
      <c r="L1066" s="10"/>
      <c r="M1066" s="29"/>
      <c r="N1066" s="10"/>
      <c r="O1066" s="10"/>
      <c r="P1066" s="10"/>
      <c r="Q1066" s="10"/>
      <c r="R1066" s="10"/>
      <c r="S1066" s="10"/>
      <c r="T1066" s="10"/>
      <c r="U1066" s="10"/>
      <c r="V1066" s="10"/>
      <c r="W1066" s="10"/>
      <c r="X1066" s="10"/>
      <c r="Y1066" s="28"/>
      <c r="Z1066" s="10"/>
      <c r="AA1066" s="28"/>
      <c r="AB1066" s="28"/>
      <c r="AC1066" s="28">
        <f>SUBTOTAL(9,AC1061:AC1065)</f>
        <v>228.96808510638297</v>
      </c>
      <c r="AD1066" s="10"/>
      <c r="AE1066" s="50"/>
      <c r="AF1066" s="45"/>
      <c r="AG1066" s="45"/>
      <c r="AH1066" s="45"/>
      <c r="AI1066" s="45"/>
      <c r="AJ1066" s="45"/>
      <c r="AK1066" s="45"/>
      <c r="AL1066" s="45"/>
      <c r="AM1066" s="45"/>
      <c r="AN1066" s="45"/>
      <c r="AO1066" s="45"/>
      <c r="AP1066" s="45"/>
      <c r="AQ1066" s="45"/>
      <c r="AR1066" s="45"/>
      <c r="AS1066" s="45"/>
      <c r="AT1066" s="45"/>
      <c r="AU1066" s="45"/>
      <c r="AV1066" s="45"/>
      <c r="AW1066" s="45"/>
      <c r="AX1066" s="45"/>
      <c r="AY1066" s="45"/>
      <c r="AZ1066" s="45"/>
      <c r="BA1066" s="45"/>
      <c r="BB1066" s="45"/>
      <c r="BC1066" s="45"/>
      <c r="BD1066" s="45"/>
      <c r="BE1066" s="45"/>
      <c r="BF1066" s="45"/>
      <c r="BG1066" s="45"/>
      <c r="BH1066" s="45"/>
      <c r="BI1066" s="45"/>
      <c r="BJ1066" s="45"/>
      <c r="BK1066" s="45"/>
      <c r="BL1066" s="45"/>
      <c r="BM1066" s="45"/>
      <c r="BN1066" s="45"/>
      <c r="BO1066" s="45"/>
      <c r="BP1066" s="45"/>
      <c r="BQ1066" s="45"/>
      <c r="BR1066" s="45"/>
      <c r="BS1066" s="45"/>
      <c r="BT1066" s="45"/>
      <c r="BU1066" s="45"/>
      <c r="BV1066" s="45"/>
      <c r="BW1066" s="45"/>
      <c r="BX1066" s="45"/>
      <c r="BY1066" s="45"/>
      <c r="BZ1066" s="45"/>
      <c r="CA1066" s="45"/>
      <c r="CB1066" s="45"/>
      <c r="CC1066" s="45"/>
      <c r="CD1066" s="45"/>
      <c r="CE1066" s="45"/>
      <c r="CF1066" s="45"/>
      <c r="CG1066" s="45"/>
    </row>
    <row r="1067" spans="1:85" s="46" customFormat="1" outlineLevel="2">
      <c r="A1067" s="10">
        <v>2016</v>
      </c>
      <c r="B1067" s="21" t="s">
        <v>1617</v>
      </c>
      <c r="C1067" s="26" t="s">
        <v>1618</v>
      </c>
      <c r="D1067" s="21" t="s">
        <v>1417</v>
      </c>
      <c r="E1067" s="21" t="s">
        <v>2293</v>
      </c>
      <c r="F1067" s="10">
        <v>3</v>
      </c>
      <c r="G1067" s="21" t="s">
        <v>1619</v>
      </c>
      <c r="H1067" s="21" t="s">
        <v>1620</v>
      </c>
      <c r="I1067" s="21" t="s">
        <v>164</v>
      </c>
      <c r="J1067" s="21" t="s">
        <v>25</v>
      </c>
      <c r="K1067" s="21" t="s">
        <v>26</v>
      </c>
      <c r="L1067" s="10">
        <v>30</v>
      </c>
      <c r="M1067" s="10">
        <v>29</v>
      </c>
      <c r="N1067" s="21" t="s">
        <v>1543</v>
      </c>
      <c r="O1067" s="21" t="s">
        <v>1506</v>
      </c>
      <c r="P1067" s="21" t="s">
        <v>29</v>
      </c>
      <c r="Q1067" s="21" t="s">
        <v>193</v>
      </c>
      <c r="R1067" s="21" t="s">
        <v>1621</v>
      </c>
      <c r="S1067" s="10">
        <v>1</v>
      </c>
      <c r="T1067" s="10">
        <v>48</v>
      </c>
      <c r="U1067" s="10">
        <v>33</v>
      </c>
      <c r="V1067" s="10">
        <v>15</v>
      </c>
      <c r="W1067" s="21" t="s">
        <v>32</v>
      </c>
      <c r="X1067" s="10">
        <v>1</v>
      </c>
      <c r="Y1067" s="28">
        <f>IF(M1067&lt;25,1,1+(M1067-25)/M1067)</f>
        <v>1.1379310344827587</v>
      </c>
      <c r="Z1067" s="10">
        <v>1</v>
      </c>
      <c r="AA1067" s="28">
        <f>U1067*Y1067*Z1067</f>
        <v>37.551724137931039</v>
      </c>
      <c r="AB1067" s="28">
        <f>X1067*V1067*Y1067</f>
        <v>17.068965517241381</v>
      </c>
      <c r="AC1067" s="28">
        <f>AA1067+AB1067</f>
        <v>54.62068965517242</v>
      </c>
      <c r="AD1067" s="10"/>
      <c r="AE1067" s="50"/>
      <c r="AF1067" s="45"/>
      <c r="AG1067" s="45"/>
      <c r="AH1067" s="45"/>
      <c r="AI1067" s="45"/>
      <c r="AJ1067" s="45"/>
      <c r="AK1067" s="45"/>
      <c r="AL1067" s="45"/>
      <c r="AM1067" s="45"/>
      <c r="AN1067" s="45"/>
      <c r="AO1067" s="45"/>
      <c r="AP1067" s="45"/>
      <c r="AQ1067" s="45"/>
      <c r="AR1067" s="45"/>
      <c r="AS1067" s="45"/>
      <c r="AT1067" s="45"/>
      <c r="AU1067" s="45"/>
      <c r="AV1067" s="45"/>
      <c r="AW1067" s="45"/>
      <c r="AX1067" s="45"/>
      <c r="AY1067" s="45"/>
      <c r="AZ1067" s="45"/>
      <c r="BA1067" s="45"/>
      <c r="BB1067" s="45"/>
      <c r="BC1067" s="45"/>
      <c r="BD1067" s="45"/>
      <c r="BE1067" s="45"/>
      <c r="BF1067" s="45"/>
      <c r="BG1067" s="45"/>
      <c r="BH1067" s="45"/>
      <c r="BI1067" s="45"/>
      <c r="BJ1067" s="45"/>
      <c r="BK1067" s="45"/>
      <c r="BL1067" s="45"/>
      <c r="BM1067" s="45"/>
      <c r="BN1067" s="45"/>
      <c r="BO1067" s="45"/>
      <c r="BP1067" s="45"/>
      <c r="BQ1067" s="45"/>
      <c r="BR1067" s="45"/>
      <c r="BS1067" s="45"/>
      <c r="BT1067" s="45"/>
      <c r="BU1067" s="45"/>
      <c r="BV1067" s="45"/>
      <c r="BW1067" s="45"/>
      <c r="BX1067" s="45"/>
      <c r="BY1067" s="45"/>
      <c r="BZ1067" s="45"/>
      <c r="CA1067" s="45"/>
      <c r="CB1067" s="45"/>
      <c r="CC1067" s="45"/>
      <c r="CD1067" s="45"/>
      <c r="CE1067" s="45"/>
      <c r="CF1067" s="45"/>
      <c r="CG1067" s="45"/>
    </row>
    <row r="1068" spans="1:85" s="46" customFormat="1" outlineLevel="2">
      <c r="A1068" s="10">
        <v>2015</v>
      </c>
      <c r="B1068" s="21" t="s">
        <v>1734</v>
      </c>
      <c r="C1068" s="26" t="s">
        <v>1735</v>
      </c>
      <c r="D1068" s="21" t="s">
        <v>1417</v>
      </c>
      <c r="E1068" s="21" t="s">
        <v>2287</v>
      </c>
      <c r="F1068" s="10">
        <v>3</v>
      </c>
      <c r="G1068" s="21" t="s">
        <v>1619</v>
      </c>
      <c r="H1068" s="21" t="s">
        <v>1620</v>
      </c>
      <c r="I1068" s="21" t="s">
        <v>164</v>
      </c>
      <c r="J1068" s="21" t="s">
        <v>25</v>
      </c>
      <c r="K1068" s="21" t="s">
        <v>26</v>
      </c>
      <c r="L1068" s="10">
        <v>31</v>
      </c>
      <c r="M1068" s="10">
        <v>33</v>
      </c>
      <c r="N1068" s="21" t="s">
        <v>1736</v>
      </c>
      <c r="O1068" s="21" t="s">
        <v>1026</v>
      </c>
      <c r="P1068" s="21" t="s">
        <v>29</v>
      </c>
      <c r="Q1068" s="21" t="s">
        <v>1692</v>
      </c>
      <c r="R1068" s="21" t="s">
        <v>1737</v>
      </c>
      <c r="S1068" s="10">
        <v>1</v>
      </c>
      <c r="T1068" s="10">
        <v>48</v>
      </c>
      <c r="U1068" s="10">
        <v>48</v>
      </c>
      <c r="V1068" s="21" t="s">
        <v>32</v>
      </c>
      <c r="W1068" s="21" t="s">
        <v>32</v>
      </c>
      <c r="X1068" s="10"/>
      <c r="Y1068" s="28">
        <f>IF(M1068&lt;25,1,1+(M1068-25)/M1068)</f>
        <v>1.2424242424242424</v>
      </c>
      <c r="Z1068" s="10">
        <v>2</v>
      </c>
      <c r="AA1068" s="28">
        <f>U1068*Y1068*Z1068</f>
        <v>119.27272727272728</v>
      </c>
      <c r="AB1068" s="28"/>
      <c r="AC1068" s="28">
        <f>AA1068+AB1068</f>
        <v>119.27272727272728</v>
      </c>
      <c r="AD1068" s="10"/>
      <c r="AE1068" s="50"/>
      <c r="AF1068" s="45"/>
      <c r="AG1068" s="45"/>
      <c r="AH1068" s="45"/>
      <c r="AI1068" s="45"/>
      <c r="AJ1068" s="45"/>
      <c r="AK1068" s="45"/>
      <c r="AL1068" s="45"/>
      <c r="AM1068" s="45"/>
      <c r="AN1068" s="45"/>
      <c r="AO1068" s="45"/>
      <c r="AP1068" s="45"/>
      <c r="AQ1068" s="45"/>
      <c r="AR1068" s="45"/>
      <c r="AS1068" s="45"/>
      <c r="AT1068" s="45"/>
      <c r="AU1068" s="45"/>
      <c r="AV1068" s="45"/>
      <c r="AW1068" s="45"/>
      <c r="AX1068" s="45"/>
      <c r="AY1068" s="45"/>
      <c r="AZ1068" s="45"/>
      <c r="BA1068" s="45"/>
      <c r="BB1068" s="45"/>
      <c r="BC1068" s="45"/>
      <c r="BD1068" s="45"/>
      <c r="BE1068" s="45"/>
      <c r="BF1068" s="45"/>
      <c r="BG1068" s="45"/>
      <c r="BH1068" s="45"/>
      <c r="BI1068" s="45"/>
      <c r="BJ1068" s="45"/>
      <c r="BK1068" s="45"/>
      <c r="BL1068" s="45"/>
      <c r="BM1068" s="45"/>
      <c r="BN1068" s="45"/>
      <c r="BO1068" s="45"/>
      <c r="BP1068" s="45"/>
      <c r="BQ1068" s="45"/>
      <c r="BR1068" s="45"/>
      <c r="BS1068" s="45"/>
      <c r="BT1068" s="45"/>
      <c r="BU1068" s="45"/>
      <c r="BV1068" s="45"/>
      <c r="BW1068" s="45"/>
      <c r="BX1068" s="45"/>
      <c r="BY1068" s="45"/>
      <c r="BZ1068" s="45"/>
      <c r="CA1068" s="45"/>
      <c r="CB1068" s="45"/>
      <c r="CC1068" s="45"/>
      <c r="CD1068" s="45"/>
      <c r="CE1068" s="45"/>
      <c r="CF1068" s="45"/>
      <c r="CG1068" s="45"/>
    </row>
    <row r="1069" spans="1:85" s="46" customFormat="1" outlineLevel="2">
      <c r="A1069" s="10"/>
      <c r="B1069" s="10"/>
      <c r="C1069" s="25"/>
      <c r="D1069" s="10"/>
      <c r="E1069" s="27" t="s">
        <v>2329</v>
      </c>
      <c r="F1069" s="10"/>
      <c r="G1069" s="21" t="s">
        <v>1619</v>
      </c>
      <c r="H1069" s="29" t="s">
        <v>1620</v>
      </c>
      <c r="I1069" s="10"/>
      <c r="J1069" s="10"/>
      <c r="K1069" s="10"/>
      <c r="L1069" s="10"/>
      <c r="M1069" s="29">
        <v>3</v>
      </c>
      <c r="N1069" s="10"/>
      <c r="O1069" s="10"/>
      <c r="P1069" s="10"/>
      <c r="Q1069" s="10"/>
      <c r="R1069" s="10"/>
      <c r="S1069" s="10"/>
      <c r="T1069" s="10"/>
      <c r="U1069" s="10"/>
      <c r="V1069" s="10"/>
      <c r="W1069" s="10"/>
      <c r="X1069" s="10"/>
      <c r="Y1069" s="28"/>
      <c r="Z1069" s="10"/>
      <c r="AA1069" s="28"/>
      <c r="AB1069" s="28"/>
      <c r="AC1069" s="28">
        <f>M1069*14</f>
        <v>42</v>
      </c>
      <c r="AD1069" s="10"/>
      <c r="AE1069" s="50"/>
      <c r="AF1069" s="45"/>
      <c r="AG1069" s="45"/>
      <c r="AH1069" s="45"/>
      <c r="AI1069" s="45"/>
      <c r="AJ1069" s="45"/>
      <c r="AK1069" s="45"/>
      <c r="AL1069" s="45"/>
      <c r="AM1069" s="45"/>
      <c r="AN1069" s="45"/>
      <c r="AO1069" s="45"/>
      <c r="AP1069" s="45"/>
      <c r="AQ1069" s="45"/>
      <c r="AR1069" s="45"/>
      <c r="AS1069" s="45"/>
      <c r="AT1069" s="45"/>
      <c r="AU1069" s="45"/>
      <c r="AV1069" s="45"/>
      <c r="AW1069" s="45"/>
      <c r="AX1069" s="45"/>
      <c r="AY1069" s="45"/>
      <c r="AZ1069" s="45"/>
      <c r="BA1069" s="45"/>
      <c r="BB1069" s="45"/>
      <c r="BC1069" s="45"/>
      <c r="BD1069" s="45"/>
      <c r="BE1069" s="45"/>
      <c r="BF1069" s="45"/>
      <c r="BG1069" s="45"/>
      <c r="BH1069" s="45"/>
      <c r="BI1069" s="45"/>
      <c r="BJ1069" s="45"/>
      <c r="BK1069" s="45"/>
      <c r="BL1069" s="45"/>
      <c r="BM1069" s="45"/>
      <c r="BN1069" s="45"/>
      <c r="BO1069" s="45"/>
      <c r="BP1069" s="45"/>
      <c r="BQ1069" s="45"/>
      <c r="BR1069" s="45"/>
      <c r="BS1069" s="45"/>
      <c r="BT1069" s="45"/>
      <c r="BU1069" s="45"/>
      <c r="BV1069" s="45"/>
      <c r="BW1069" s="45"/>
      <c r="BX1069" s="45"/>
      <c r="BY1069" s="45"/>
      <c r="BZ1069" s="45"/>
      <c r="CA1069" s="45"/>
      <c r="CB1069" s="45"/>
      <c r="CC1069" s="45"/>
      <c r="CD1069" s="45"/>
      <c r="CE1069" s="45"/>
      <c r="CF1069" s="45"/>
      <c r="CG1069" s="45"/>
    </row>
    <row r="1070" spans="1:85" s="46" customFormat="1" outlineLevel="1">
      <c r="A1070" s="10"/>
      <c r="B1070" s="10"/>
      <c r="C1070" s="25"/>
      <c r="D1070" s="10"/>
      <c r="E1070" s="27"/>
      <c r="F1070" s="10"/>
      <c r="G1070" s="47" t="s">
        <v>2943</v>
      </c>
      <c r="H1070" s="29"/>
      <c r="I1070" s="10"/>
      <c r="J1070" s="10"/>
      <c r="K1070" s="10"/>
      <c r="L1070" s="10"/>
      <c r="M1070" s="29"/>
      <c r="N1070" s="10"/>
      <c r="O1070" s="10"/>
      <c r="P1070" s="10"/>
      <c r="Q1070" s="10"/>
      <c r="R1070" s="10"/>
      <c r="S1070" s="10"/>
      <c r="T1070" s="10"/>
      <c r="U1070" s="10"/>
      <c r="V1070" s="10"/>
      <c r="W1070" s="10"/>
      <c r="X1070" s="10"/>
      <c r="Y1070" s="28"/>
      <c r="Z1070" s="10"/>
      <c r="AA1070" s="28"/>
      <c r="AB1070" s="28"/>
      <c r="AC1070" s="28">
        <f>SUBTOTAL(9,AC1067:AC1069)</f>
        <v>215.89341692789969</v>
      </c>
      <c r="AD1070" s="10"/>
      <c r="AE1070" s="50"/>
      <c r="AF1070" s="45"/>
      <c r="AG1070" s="45"/>
      <c r="AH1070" s="45"/>
      <c r="AI1070" s="45"/>
      <c r="AJ1070" s="45"/>
      <c r="AK1070" s="45"/>
      <c r="AL1070" s="45"/>
      <c r="AM1070" s="45"/>
      <c r="AN1070" s="45"/>
      <c r="AO1070" s="45"/>
      <c r="AP1070" s="45"/>
      <c r="AQ1070" s="45"/>
      <c r="AR1070" s="45"/>
      <c r="AS1070" s="45"/>
      <c r="AT1070" s="45"/>
      <c r="AU1070" s="45"/>
      <c r="AV1070" s="45"/>
      <c r="AW1070" s="45"/>
      <c r="AX1070" s="45"/>
      <c r="AY1070" s="45"/>
      <c r="AZ1070" s="45"/>
      <c r="BA1070" s="45"/>
      <c r="BB1070" s="45"/>
      <c r="BC1070" s="45"/>
      <c r="BD1070" s="45"/>
      <c r="BE1070" s="45"/>
      <c r="BF1070" s="45"/>
      <c r="BG1070" s="45"/>
      <c r="BH1070" s="45"/>
      <c r="BI1070" s="45"/>
      <c r="BJ1070" s="45"/>
      <c r="BK1070" s="45"/>
      <c r="BL1070" s="45"/>
      <c r="BM1070" s="45"/>
      <c r="BN1070" s="45"/>
      <c r="BO1070" s="45"/>
      <c r="BP1070" s="45"/>
      <c r="BQ1070" s="45"/>
      <c r="BR1070" s="45"/>
      <c r="BS1070" s="45"/>
      <c r="BT1070" s="45"/>
      <c r="BU1070" s="45"/>
      <c r="BV1070" s="45"/>
      <c r="BW1070" s="45"/>
      <c r="BX1070" s="45"/>
      <c r="BY1070" s="45"/>
      <c r="BZ1070" s="45"/>
      <c r="CA1070" s="45"/>
      <c r="CB1070" s="45"/>
      <c r="CC1070" s="45"/>
      <c r="CD1070" s="45"/>
      <c r="CE1070" s="45"/>
      <c r="CF1070" s="45"/>
      <c r="CG1070" s="45"/>
    </row>
    <row r="1071" spans="1:85" s="46" customFormat="1" outlineLevel="2">
      <c r="A1071" s="10">
        <v>2015</v>
      </c>
      <c r="B1071" s="21" t="s">
        <v>576</v>
      </c>
      <c r="C1071" s="26" t="s">
        <v>577</v>
      </c>
      <c r="D1071" s="21" t="s">
        <v>1383</v>
      </c>
      <c r="E1071" s="21" t="s">
        <v>2286</v>
      </c>
      <c r="F1071" s="10">
        <v>3</v>
      </c>
      <c r="G1071" s="21" t="s">
        <v>549</v>
      </c>
      <c r="H1071" s="21" t="s">
        <v>550</v>
      </c>
      <c r="I1071" s="21" t="s">
        <v>164</v>
      </c>
      <c r="J1071" s="21" t="s">
        <v>25</v>
      </c>
      <c r="K1071" s="21" t="s">
        <v>46</v>
      </c>
      <c r="L1071" s="10">
        <v>81</v>
      </c>
      <c r="M1071" s="10">
        <v>74</v>
      </c>
      <c r="N1071" s="21" t="s">
        <v>88</v>
      </c>
      <c r="O1071" s="21" t="s">
        <v>589</v>
      </c>
      <c r="P1071" s="21" t="s">
        <v>29</v>
      </c>
      <c r="Q1071" s="21" t="s">
        <v>590</v>
      </c>
      <c r="R1071" s="21" t="s">
        <v>591</v>
      </c>
      <c r="S1071" s="10">
        <v>1</v>
      </c>
      <c r="T1071" s="10">
        <v>48</v>
      </c>
      <c r="U1071" s="10">
        <v>48</v>
      </c>
      <c r="V1071" s="21" t="s">
        <v>32</v>
      </c>
      <c r="W1071" s="21" t="s">
        <v>32</v>
      </c>
      <c r="X1071" s="10"/>
      <c r="Y1071" s="28">
        <f>IF(M1071&lt;25,1,1+(M1071-25)/M1071)</f>
        <v>1.6621621621621623</v>
      </c>
      <c r="Z1071" s="10">
        <v>1</v>
      </c>
      <c r="AA1071" s="28">
        <f>U1071*Y1071*Z1071</f>
        <v>79.78378378378379</v>
      </c>
      <c r="AB1071" s="28"/>
      <c r="AC1071" s="28">
        <f>AA1071+AB1071</f>
        <v>79.78378378378379</v>
      </c>
      <c r="AD1071" s="10"/>
      <c r="AE1071" s="50"/>
      <c r="AF1071" s="45"/>
      <c r="AG1071" s="45"/>
      <c r="AH1071" s="45"/>
      <c r="AI1071" s="45"/>
      <c r="AJ1071" s="45"/>
      <c r="AK1071" s="45"/>
      <c r="AL1071" s="45"/>
      <c r="AM1071" s="45"/>
      <c r="AN1071" s="45"/>
      <c r="AO1071" s="45"/>
      <c r="AP1071" s="45"/>
      <c r="AQ1071" s="45"/>
      <c r="AR1071" s="45"/>
      <c r="AS1071" s="45"/>
      <c r="AT1071" s="45"/>
      <c r="AU1071" s="45"/>
      <c r="AV1071" s="45"/>
      <c r="AW1071" s="45"/>
      <c r="AX1071" s="45"/>
      <c r="AY1071" s="45"/>
      <c r="AZ1071" s="45"/>
      <c r="BA1071" s="45"/>
      <c r="BB1071" s="45"/>
      <c r="BC1071" s="45"/>
      <c r="BD1071" s="45"/>
      <c r="BE1071" s="45"/>
      <c r="BF1071" s="45"/>
      <c r="BG1071" s="45"/>
      <c r="BH1071" s="45"/>
      <c r="BI1071" s="45"/>
      <c r="BJ1071" s="45"/>
      <c r="BK1071" s="45"/>
      <c r="BL1071" s="45"/>
      <c r="BM1071" s="45"/>
      <c r="BN1071" s="45"/>
      <c r="BO1071" s="45"/>
      <c r="BP1071" s="45"/>
      <c r="BQ1071" s="45"/>
      <c r="BR1071" s="45"/>
      <c r="BS1071" s="45"/>
      <c r="BT1071" s="45"/>
      <c r="BU1071" s="45"/>
      <c r="BV1071" s="45"/>
      <c r="BW1071" s="45"/>
      <c r="BX1071" s="45"/>
      <c r="BY1071" s="45"/>
      <c r="BZ1071" s="45"/>
      <c r="CA1071" s="45"/>
      <c r="CB1071" s="45"/>
      <c r="CC1071" s="45"/>
      <c r="CD1071" s="45"/>
      <c r="CE1071" s="45"/>
      <c r="CF1071" s="45"/>
      <c r="CG1071" s="45"/>
    </row>
    <row r="1072" spans="1:85" s="46" customFormat="1" outlineLevel="2">
      <c r="A1072" s="10"/>
      <c r="B1072" s="10"/>
      <c r="C1072" s="25"/>
      <c r="D1072" s="10"/>
      <c r="E1072" s="27" t="s">
        <v>2329</v>
      </c>
      <c r="F1072" s="10"/>
      <c r="G1072" s="21" t="s">
        <v>549</v>
      </c>
      <c r="H1072" s="29" t="s">
        <v>550</v>
      </c>
      <c r="I1072" s="10"/>
      <c r="J1072" s="10"/>
      <c r="K1072" s="10"/>
      <c r="L1072" s="10"/>
      <c r="M1072" s="29">
        <v>4</v>
      </c>
      <c r="N1072" s="10"/>
      <c r="O1072" s="10"/>
      <c r="P1072" s="10"/>
      <c r="Q1072" s="10"/>
      <c r="R1072" s="10"/>
      <c r="S1072" s="10"/>
      <c r="T1072" s="10"/>
      <c r="U1072" s="10"/>
      <c r="V1072" s="10"/>
      <c r="W1072" s="10"/>
      <c r="X1072" s="10"/>
      <c r="Y1072" s="28"/>
      <c r="Z1072" s="10"/>
      <c r="AA1072" s="28"/>
      <c r="AB1072" s="28"/>
      <c r="AC1072" s="28">
        <f>M1072*14</f>
        <v>56</v>
      </c>
      <c r="AD1072" s="10"/>
      <c r="AE1072" s="50"/>
      <c r="AF1072" s="45"/>
      <c r="AG1072" s="45"/>
      <c r="AH1072" s="45"/>
      <c r="AI1072" s="45"/>
      <c r="AJ1072" s="45"/>
      <c r="AK1072" s="45"/>
      <c r="AL1072" s="45"/>
      <c r="AM1072" s="45"/>
      <c r="AN1072" s="45"/>
      <c r="AO1072" s="45"/>
      <c r="AP1072" s="45"/>
      <c r="AQ1072" s="45"/>
      <c r="AR1072" s="45"/>
      <c r="AS1072" s="45"/>
      <c r="AT1072" s="45"/>
      <c r="AU1072" s="45"/>
      <c r="AV1072" s="45"/>
      <c r="AW1072" s="45"/>
      <c r="AX1072" s="45"/>
      <c r="AY1072" s="45"/>
      <c r="AZ1072" s="45"/>
      <c r="BA1072" s="45"/>
      <c r="BB1072" s="45"/>
      <c r="BC1072" s="45"/>
      <c r="BD1072" s="45"/>
      <c r="BE1072" s="45"/>
      <c r="BF1072" s="45"/>
      <c r="BG1072" s="45"/>
      <c r="BH1072" s="45"/>
      <c r="BI1072" s="45"/>
      <c r="BJ1072" s="45"/>
      <c r="BK1072" s="45"/>
      <c r="BL1072" s="45"/>
      <c r="BM1072" s="45"/>
      <c r="BN1072" s="45"/>
      <c r="BO1072" s="45"/>
      <c r="BP1072" s="45"/>
      <c r="BQ1072" s="45"/>
      <c r="BR1072" s="45"/>
      <c r="BS1072" s="45"/>
      <c r="BT1072" s="45"/>
      <c r="BU1072" s="45"/>
      <c r="BV1072" s="45"/>
      <c r="BW1072" s="45"/>
      <c r="BX1072" s="45"/>
      <c r="BY1072" s="45"/>
      <c r="BZ1072" s="45"/>
      <c r="CA1072" s="45"/>
      <c r="CB1072" s="45"/>
      <c r="CC1072" s="45"/>
      <c r="CD1072" s="45"/>
      <c r="CE1072" s="45"/>
      <c r="CF1072" s="45"/>
      <c r="CG1072" s="45"/>
    </row>
    <row r="1073" spans="1:85" s="46" customFormat="1" outlineLevel="2">
      <c r="A1073" s="10">
        <v>2016</v>
      </c>
      <c r="B1073" s="21" t="s">
        <v>576</v>
      </c>
      <c r="C1073" s="26" t="s">
        <v>577</v>
      </c>
      <c r="D1073" s="21" t="s">
        <v>1417</v>
      </c>
      <c r="E1073" s="21" t="s">
        <v>2275</v>
      </c>
      <c r="F1073" s="10">
        <v>3</v>
      </c>
      <c r="G1073" s="21" t="s">
        <v>549</v>
      </c>
      <c r="H1073" s="21" t="s">
        <v>550</v>
      </c>
      <c r="I1073" s="21" t="s">
        <v>164</v>
      </c>
      <c r="J1073" s="21" t="s">
        <v>25</v>
      </c>
      <c r="K1073" s="21" t="s">
        <v>46</v>
      </c>
      <c r="L1073" s="10">
        <v>100</v>
      </c>
      <c r="M1073" s="10">
        <v>51</v>
      </c>
      <c r="N1073" s="21" t="s">
        <v>1955</v>
      </c>
      <c r="O1073" s="21" t="s">
        <v>1956</v>
      </c>
      <c r="P1073" s="21" t="s">
        <v>29</v>
      </c>
      <c r="Q1073" s="21" t="s">
        <v>1957</v>
      </c>
      <c r="R1073" s="21" t="s">
        <v>1958</v>
      </c>
      <c r="S1073" s="10">
        <v>1</v>
      </c>
      <c r="T1073" s="10">
        <v>38</v>
      </c>
      <c r="U1073" s="10">
        <v>38</v>
      </c>
      <c r="V1073" s="21" t="s">
        <v>30</v>
      </c>
      <c r="W1073" s="21" t="s">
        <v>30</v>
      </c>
      <c r="X1073" s="10"/>
      <c r="Y1073" s="28">
        <f>IF(M1073&lt;25,1,1+(M1073-25)/M1073)</f>
        <v>1.5098039215686274</v>
      </c>
      <c r="Z1073" s="10">
        <v>1</v>
      </c>
      <c r="AA1073" s="28"/>
      <c r="AB1073" s="28"/>
      <c r="AC1073" s="28">
        <f>U1073*Z1073*Y1073</f>
        <v>57.372549019607845</v>
      </c>
      <c r="AD1073" s="10"/>
      <c r="AE1073" s="50"/>
      <c r="AF1073" s="45"/>
      <c r="AG1073" s="45"/>
      <c r="AH1073" s="45"/>
      <c r="AI1073" s="45"/>
      <c r="AJ1073" s="45"/>
      <c r="AK1073" s="45"/>
      <c r="AL1073" s="45"/>
      <c r="AM1073" s="45"/>
      <c r="AN1073" s="45"/>
      <c r="AO1073" s="45"/>
      <c r="AP1073" s="45"/>
      <c r="AQ1073" s="45"/>
      <c r="AR1073" s="45"/>
      <c r="AS1073" s="45"/>
      <c r="AT1073" s="45"/>
      <c r="AU1073" s="45"/>
      <c r="AV1073" s="45"/>
      <c r="AW1073" s="45"/>
      <c r="AX1073" s="45"/>
      <c r="AY1073" s="45"/>
      <c r="AZ1073" s="45"/>
      <c r="BA1073" s="45"/>
      <c r="BB1073" s="45"/>
      <c r="BC1073" s="45"/>
      <c r="BD1073" s="45"/>
      <c r="BE1073" s="45"/>
      <c r="BF1073" s="45"/>
      <c r="BG1073" s="45"/>
      <c r="BH1073" s="45"/>
      <c r="BI1073" s="45"/>
      <c r="BJ1073" s="45"/>
      <c r="BK1073" s="45"/>
      <c r="BL1073" s="45"/>
      <c r="BM1073" s="45"/>
      <c r="BN1073" s="45"/>
      <c r="BO1073" s="45"/>
      <c r="BP1073" s="45"/>
      <c r="BQ1073" s="45"/>
      <c r="BR1073" s="45"/>
      <c r="BS1073" s="45"/>
      <c r="BT1073" s="45"/>
      <c r="BU1073" s="45"/>
      <c r="BV1073" s="45"/>
      <c r="BW1073" s="45"/>
      <c r="BX1073" s="45"/>
      <c r="BY1073" s="45"/>
      <c r="BZ1073" s="45"/>
      <c r="CA1073" s="45"/>
      <c r="CB1073" s="45"/>
      <c r="CC1073" s="45"/>
      <c r="CD1073" s="45"/>
      <c r="CE1073" s="45"/>
      <c r="CF1073" s="45"/>
      <c r="CG1073" s="45"/>
    </row>
    <row r="1074" spans="1:85" s="46" customFormat="1" outlineLevel="2">
      <c r="A1074" s="10">
        <v>2014</v>
      </c>
      <c r="B1074" s="21" t="s">
        <v>1351</v>
      </c>
      <c r="C1074" s="26" t="s">
        <v>1352</v>
      </c>
      <c r="D1074" s="21" t="s">
        <v>1383</v>
      </c>
      <c r="E1074" s="19" t="s">
        <v>2541</v>
      </c>
      <c r="F1074" s="10" t="s">
        <v>2542</v>
      </c>
      <c r="G1074" s="21" t="s">
        <v>549</v>
      </c>
      <c r="H1074" s="51" t="s">
        <v>550</v>
      </c>
      <c r="I1074" s="53"/>
      <c r="J1074" s="53"/>
      <c r="K1074" s="53"/>
      <c r="L1074" s="53"/>
      <c r="M1074" s="52">
        <v>2</v>
      </c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5"/>
      <c r="Y1074" s="56"/>
      <c r="Z1074" s="55"/>
      <c r="AA1074" s="56"/>
      <c r="AB1074" s="56"/>
      <c r="AC1074" s="56">
        <v>7.8</v>
      </c>
      <c r="AD1074" s="55"/>
      <c r="AE1074" s="50"/>
      <c r="AF1074" s="45"/>
      <c r="AG1074" s="45"/>
      <c r="AH1074" s="45"/>
      <c r="AI1074" s="45"/>
      <c r="AJ1074" s="45"/>
      <c r="AK1074" s="45"/>
      <c r="AL1074" s="45"/>
      <c r="AM1074" s="45"/>
      <c r="AN1074" s="45"/>
      <c r="AO1074" s="45"/>
      <c r="AP1074" s="45"/>
      <c r="AQ1074" s="45"/>
      <c r="AR1074" s="45"/>
      <c r="AS1074" s="45"/>
      <c r="AT1074" s="45"/>
      <c r="AU1074" s="45"/>
      <c r="AV1074" s="45"/>
      <c r="AW1074" s="45"/>
      <c r="AX1074" s="45"/>
      <c r="AY1074" s="45"/>
      <c r="AZ1074" s="45"/>
      <c r="BA1074" s="45"/>
      <c r="BB1074" s="45"/>
      <c r="BC1074" s="45"/>
      <c r="BD1074" s="45"/>
      <c r="BE1074" s="45"/>
      <c r="BF1074" s="45"/>
      <c r="BG1074" s="45"/>
      <c r="BH1074" s="45"/>
      <c r="BI1074" s="45"/>
      <c r="BJ1074" s="45"/>
      <c r="BK1074" s="45"/>
      <c r="BL1074" s="45"/>
      <c r="BM1074" s="45"/>
      <c r="BN1074" s="45"/>
      <c r="BO1074" s="45"/>
      <c r="BP1074" s="45"/>
      <c r="BQ1074" s="45"/>
      <c r="BR1074" s="45"/>
      <c r="BS1074" s="45"/>
      <c r="BT1074" s="45"/>
      <c r="BU1074" s="45"/>
      <c r="BV1074" s="45"/>
      <c r="BW1074" s="45"/>
      <c r="BX1074" s="45"/>
      <c r="BY1074" s="45"/>
      <c r="BZ1074" s="45"/>
      <c r="CA1074" s="45"/>
      <c r="CB1074" s="45"/>
      <c r="CC1074" s="45"/>
      <c r="CD1074" s="45"/>
      <c r="CE1074" s="45"/>
      <c r="CF1074" s="45"/>
      <c r="CG1074" s="45"/>
    </row>
    <row r="1075" spans="1:85" s="46" customFormat="1" outlineLevel="1">
      <c r="A1075" s="10"/>
      <c r="B1075" s="21"/>
      <c r="C1075" s="26"/>
      <c r="D1075" s="21"/>
      <c r="E1075" s="19"/>
      <c r="F1075" s="10"/>
      <c r="G1075" s="47" t="s">
        <v>2944</v>
      </c>
      <c r="H1075" s="51"/>
      <c r="I1075" s="53"/>
      <c r="J1075" s="53"/>
      <c r="K1075" s="53"/>
      <c r="L1075" s="53"/>
      <c r="M1075" s="52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5"/>
      <c r="Y1075" s="56"/>
      <c r="Z1075" s="55"/>
      <c r="AA1075" s="56"/>
      <c r="AB1075" s="56"/>
      <c r="AC1075" s="56">
        <f>SUBTOTAL(9,AC1071:AC1074)</f>
        <v>200.95633280339166</v>
      </c>
      <c r="AD1075" s="55"/>
      <c r="AE1075" s="50"/>
      <c r="AF1075" s="45"/>
      <c r="AG1075" s="45"/>
      <c r="AH1075" s="45"/>
      <c r="AI1075" s="45"/>
      <c r="AJ1075" s="45"/>
      <c r="AK1075" s="45"/>
      <c r="AL1075" s="45"/>
      <c r="AM1075" s="45"/>
      <c r="AN1075" s="45"/>
      <c r="AO1075" s="45"/>
      <c r="AP1075" s="45"/>
      <c r="AQ1075" s="45"/>
      <c r="AR1075" s="45"/>
      <c r="AS1075" s="45"/>
      <c r="AT1075" s="45"/>
      <c r="AU1075" s="45"/>
      <c r="AV1075" s="45"/>
      <c r="AW1075" s="45"/>
      <c r="AX1075" s="45"/>
      <c r="AY1075" s="45"/>
      <c r="AZ1075" s="45"/>
      <c r="BA1075" s="45"/>
      <c r="BB1075" s="45"/>
      <c r="BC1075" s="45"/>
      <c r="BD1075" s="45"/>
      <c r="BE1075" s="45"/>
      <c r="BF1075" s="45"/>
      <c r="BG1075" s="45"/>
      <c r="BH1075" s="45"/>
      <c r="BI1075" s="45"/>
      <c r="BJ1075" s="45"/>
      <c r="BK1075" s="45"/>
      <c r="BL1075" s="45"/>
      <c r="BM1075" s="45"/>
      <c r="BN1075" s="45"/>
      <c r="BO1075" s="45"/>
      <c r="BP1075" s="45"/>
      <c r="BQ1075" s="45"/>
      <c r="BR1075" s="45"/>
      <c r="BS1075" s="45"/>
      <c r="BT1075" s="45"/>
      <c r="BU1075" s="45"/>
      <c r="BV1075" s="45"/>
      <c r="BW1075" s="45"/>
      <c r="BX1075" s="45"/>
      <c r="BY1075" s="45"/>
      <c r="BZ1075" s="45"/>
      <c r="CA1075" s="45"/>
      <c r="CB1075" s="45"/>
      <c r="CC1075" s="45"/>
      <c r="CD1075" s="45"/>
      <c r="CE1075" s="45"/>
      <c r="CF1075" s="45"/>
      <c r="CG1075" s="45"/>
    </row>
    <row r="1076" spans="1:85" s="46" customFormat="1" outlineLevel="2">
      <c r="A1076" s="10"/>
      <c r="B1076" s="10"/>
      <c r="C1076" s="25"/>
      <c r="D1076" s="10"/>
      <c r="E1076" s="27" t="s">
        <v>2329</v>
      </c>
      <c r="F1076" s="10"/>
      <c r="G1076" s="21" t="s">
        <v>2525</v>
      </c>
      <c r="H1076" s="29" t="s">
        <v>2328</v>
      </c>
      <c r="I1076" s="10"/>
      <c r="J1076" s="10"/>
      <c r="K1076" s="10"/>
      <c r="L1076" s="10"/>
      <c r="M1076" s="29">
        <v>6</v>
      </c>
      <c r="N1076" s="10"/>
      <c r="O1076" s="10"/>
      <c r="P1076" s="10"/>
      <c r="Q1076" s="10"/>
      <c r="R1076" s="10"/>
      <c r="S1076" s="10"/>
      <c r="T1076" s="10"/>
      <c r="U1076" s="10"/>
      <c r="V1076" s="10"/>
      <c r="W1076" s="10"/>
      <c r="X1076" s="10"/>
      <c r="Y1076" s="28"/>
      <c r="Z1076" s="10"/>
      <c r="AA1076" s="28"/>
      <c r="AB1076" s="28"/>
      <c r="AC1076" s="28">
        <f>M1076*14</f>
        <v>84</v>
      </c>
      <c r="AD1076" s="10"/>
      <c r="AE1076" s="50"/>
      <c r="AF1076" s="45"/>
      <c r="AG1076" s="45"/>
      <c r="AH1076" s="45"/>
      <c r="AI1076" s="45"/>
      <c r="AJ1076" s="45"/>
      <c r="AK1076" s="45"/>
      <c r="AL1076" s="45"/>
      <c r="AM1076" s="45"/>
      <c r="AN1076" s="45"/>
      <c r="AO1076" s="45"/>
      <c r="AP1076" s="45"/>
      <c r="AQ1076" s="45"/>
      <c r="AR1076" s="45"/>
      <c r="AS1076" s="45"/>
      <c r="AT1076" s="45"/>
      <c r="AU1076" s="45"/>
      <c r="AV1076" s="45"/>
      <c r="AW1076" s="45"/>
      <c r="AX1076" s="45"/>
      <c r="AY1076" s="45"/>
      <c r="AZ1076" s="45"/>
      <c r="BA1076" s="45"/>
      <c r="BB1076" s="45"/>
      <c r="BC1076" s="45"/>
      <c r="BD1076" s="45"/>
      <c r="BE1076" s="45"/>
      <c r="BF1076" s="45"/>
      <c r="BG1076" s="45"/>
      <c r="BH1076" s="45"/>
      <c r="BI1076" s="45"/>
      <c r="BJ1076" s="45"/>
      <c r="BK1076" s="45"/>
      <c r="BL1076" s="45"/>
      <c r="BM1076" s="45"/>
      <c r="BN1076" s="45"/>
      <c r="BO1076" s="45"/>
      <c r="BP1076" s="45"/>
      <c r="BQ1076" s="45"/>
      <c r="BR1076" s="45"/>
      <c r="BS1076" s="45"/>
      <c r="BT1076" s="45"/>
      <c r="BU1076" s="45"/>
      <c r="BV1076" s="45"/>
      <c r="BW1076" s="45"/>
      <c r="BX1076" s="45"/>
      <c r="BY1076" s="45"/>
      <c r="BZ1076" s="45"/>
      <c r="CA1076" s="45"/>
      <c r="CB1076" s="45"/>
      <c r="CC1076" s="45"/>
      <c r="CD1076" s="45"/>
      <c r="CE1076" s="45"/>
      <c r="CF1076" s="45"/>
      <c r="CG1076" s="45"/>
    </row>
    <row r="1077" spans="1:85" s="46" customFormat="1" outlineLevel="1">
      <c r="A1077" s="10"/>
      <c r="B1077" s="10"/>
      <c r="C1077" s="25"/>
      <c r="D1077" s="10"/>
      <c r="E1077" s="27"/>
      <c r="F1077" s="10"/>
      <c r="G1077" s="47" t="s">
        <v>2945</v>
      </c>
      <c r="H1077" s="29"/>
      <c r="I1077" s="10"/>
      <c r="J1077" s="10"/>
      <c r="K1077" s="10"/>
      <c r="L1077" s="10"/>
      <c r="M1077" s="29"/>
      <c r="N1077" s="10"/>
      <c r="O1077" s="10"/>
      <c r="P1077" s="10"/>
      <c r="Q1077" s="10"/>
      <c r="R1077" s="10"/>
      <c r="S1077" s="10"/>
      <c r="T1077" s="10"/>
      <c r="U1077" s="10"/>
      <c r="V1077" s="10"/>
      <c r="W1077" s="10"/>
      <c r="X1077" s="10"/>
      <c r="Y1077" s="28"/>
      <c r="Z1077" s="10"/>
      <c r="AA1077" s="28"/>
      <c r="AB1077" s="28"/>
      <c r="AC1077" s="28">
        <f>SUBTOTAL(9,AC1076:AC1076)</f>
        <v>84</v>
      </c>
      <c r="AD1077" s="10"/>
      <c r="AE1077" s="50"/>
      <c r="AF1077" s="45"/>
      <c r="AG1077" s="45"/>
      <c r="AH1077" s="45"/>
      <c r="AI1077" s="45"/>
      <c r="AJ1077" s="45"/>
      <c r="AK1077" s="45"/>
      <c r="AL1077" s="45"/>
      <c r="AM1077" s="45"/>
      <c r="AN1077" s="45"/>
      <c r="AO1077" s="45"/>
      <c r="AP1077" s="45"/>
      <c r="AQ1077" s="45"/>
      <c r="AR1077" s="45"/>
      <c r="AS1077" s="45"/>
      <c r="AT1077" s="45"/>
      <c r="AU1077" s="45"/>
      <c r="AV1077" s="45"/>
      <c r="AW1077" s="45"/>
      <c r="AX1077" s="45"/>
      <c r="AY1077" s="45"/>
      <c r="AZ1077" s="45"/>
      <c r="BA1077" s="45"/>
      <c r="BB1077" s="45"/>
      <c r="BC1077" s="45"/>
      <c r="BD1077" s="45"/>
      <c r="BE1077" s="45"/>
      <c r="BF1077" s="45"/>
      <c r="BG1077" s="45"/>
      <c r="BH1077" s="45"/>
      <c r="BI1077" s="45"/>
      <c r="BJ1077" s="45"/>
      <c r="BK1077" s="45"/>
      <c r="BL1077" s="45"/>
      <c r="BM1077" s="45"/>
      <c r="BN1077" s="45"/>
      <c r="BO1077" s="45"/>
      <c r="BP1077" s="45"/>
      <c r="BQ1077" s="45"/>
      <c r="BR1077" s="45"/>
      <c r="BS1077" s="45"/>
      <c r="BT1077" s="45"/>
      <c r="BU1077" s="45"/>
      <c r="BV1077" s="45"/>
      <c r="BW1077" s="45"/>
      <c r="BX1077" s="45"/>
      <c r="BY1077" s="45"/>
      <c r="BZ1077" s="45"/>
      <c r="CA1077" s="45"/>
      <c r="CB1077" s="45"/>
      <c r="CC1077" s="45"/>
      <c r="CD1077" s="45"/>
      <c r="CE1077" s="45"/>
      <c r="CF1077" s="45"/>
      <c r="CG1077" s="45"/>
    </row>
    <row r="1078" spans="1:85" s="46" customFormat="1" outlineLevel="2">
      <c r="A1078" s="10">
        <v>2014</v>
      </c>
      <c r="B1078" s="21" t="s">
        <v>1568</v>
      </c>
      <c r="C1078" s="26" t="s">
        <v>1569</v>
      </c>
      <c r="D1078" s="21" t="s">
        <v>1417</v>
      </c>
      <c r="E1078" s="21" t="s">
        <v>2286</v>
      </c>
      <c r="F1078" s="10">
        <v>3</v>
      </c>
      <c r="G1078" s="21" t="s">
        <v>1570</v>
      </c>
      <c r="H1078" s="21" t="s">
        <v>1571</v>
      </c>
      <c r="I1078" s="21" t="s">
        <v>24</v>
      </c>
      <c r="J1078" s="21" t="s">
        <v>25</v>
      </c>
      <c r="K1078" s="21" t="s">
        <v>46</v>
      </c>
      <c r="L1078" s="10">
        <v>57</v>
      </c>
      <c r="M1078" s="10">
        <v>25</v>
      </c>
      <c r="N1078" s="21" t="s">
        <v>1572</v>
      </c>
      <c r="O1078" s="21" t="s">
        <v>1573</v>
      </c>
      <c r="P1078" s="21" t="s">
        <v>29</v>
      </c>
      <c r="Q1078" s="21" t="s">
        <v>1361</v>
      </c>
      <c r="R1078" s="21" t="s">
        <v>1574</v>
      </c>
      <c r="S1078" s="10">
        <v>1</v>
      </c>
      <c r="T1078" s="10">
        <v>48</v>
      </c>
      <c r="U1078" s="10">
        <v>48</v>
      </c>
      <c r="V1078" s="21" t="s">
        <v>32</v>
      </c>
      <c r="W1078" s="21" t="s">
        <v>32</v>
      </c>
      <c r="X1078" s="10"/>
      <c r="Y1078" s="28">
        <f>IF(M1078&lt;25,1,1+(M1078-25)/M1078)</f>
        <v>1</v>
      </c>
      <c r="Z1078" s="10">
        <v>1</v>
      </c>
      <c r="AA1078" s="28">
        <f>U1078*Y1078*Z1078</f>
        <v>48</v>
      </c>
      <c r="AB1078" s="28"/>
      <c r="AC1078" s="28">
        <f>AA1078+AB1078</f>
        <v>48</v>
      </c>
      <c r="AD1078" s="10"/>
      <c r="AE1078" s="50"/>
      <c r="AF1078" s="45"/>
      <c r="AG1078" s="45"/>
      <c r="AH1078" s="45"/>
      <c r="AI1078" s="45"/>
      <c r="AJ1078" s="45"/>
      <c r="AK1078" s="45"/>
      <c r="AL1078" s="45"/>
      <c r="AM1078" s="45"/>
      <c r="AN1078" s="45"/>
      <c r="AO1078" s="45"/>
      <c r="AP1078" s="45"/>
      <c r="AQ1078" s="45"/>
      <c r="AR1078" s="45"/>
      <c r="AS1078" s="45"/>
      <c r="AT1078" s="45"/>
      <c r="AU1078" s="45"/>
      <c r="AV1078" s="45"/>
      <c r="AW1078" s="45"/>
      <c r="AX1078" s="45"/>
      <c r="AY1078" s="45"/>
      <c r="AZ1078" s="45"/>
      <c r="BA1078" s="45"/>
      <c r="BB1078" s="45"/>
      <c r="BC1078" s="45"/>
      <c r="BD1078" s="45"/>
      <c r="BE1078" s="45"/>
      <c r="BF1078" s="45"/>
      <c r="BG1078" s="45"/>
      <c r="BH1078" s="45"/>
      <c r="BI1078" s="45"/>
      <c r="BJ1078" s="45"/>
      <c r="BK1078" s="45"/>
      <c r="BL1078" s="45"/>
      <c r="BM1078" s="45"/>
      <c r="BN1078" s="45"/>
      <c r="BO1078" s="45"/>
      <c r="BP1078" s="45"/>
      <c r="BQ1078" s="45"/>
      <c r="BR1078" s="45"/>
      <c r="BS1078" s="45"/>
      <c r="BT1078" s="45"/>
      <c r="BU1078" s="45"/>
      <c r="BV1078" s="45"/>
      <c r="BW1078" s="45"/>
      <c r="BX1078" s="45"/>
      <c r="BY1078" s="45"/>
      <c r="BZ1078" s="45"/>
      <c r="CA1078" s="45"/>
      <c r="CB1078" s="45"/>
      <c r="CC1078" s="45"/>
      <c r="CD1078" s="45"/>
      <c r="CE1078" s="45"/>
      <c r="CF1078" s="45"/>
      <c r="CG1078" s="45"/>
    </row>
    <row r="1079" spans="1:85" s="46" customFormat="1" outlineLevel="2">
      <c r="A1079" s="10">
        <v>2015</v>
      </c>
      <c r="B1079" s="21" t="s">
        <v>1964</v>
      </c>
      <c r="C1079" s="26" t="s">
        <v>1965</v>
      </c>
      <c r="D1079" s="21" t="s">
        <v>1417</v>
      </c>
      <c r="E1079" s="21" t="s">
        <v>2286</v>
      </c>
      <c r="F1079" s="10">
        <v>3</v>
      </c>
      <c r="G1079" s="21" t="s">
        <v>1570</v>
      </c>
      <c r="H1079" s="21" t="s">
        <v>1571</v>
      </c>
      <c r="I1079" s="21" t="s">
        <v>24</v>
      </c>
      <c r="J1079" s="21" t="s">
        <v>25</v>
      </c>
      <c r="K1079" s="21" t="s">
        <v>46</v>
      </c>
      <c r="L1079" s="10">
        <v>171</v>
      </c>
      <c r="M1079" s="10">
        <v>57</v>
      </c>
      <c r="N1079" s="21" t="s">
        <v>1453</v>
      </c>
      <c r="O1079" s="21" t="s">
        <v>752</v>
      </c>
      <c r="P1079" s="21" t="s">
        <v>29</v>
      </c>
      <c r="Q1079" s="21" t="s">
        <v>1547</v>
      </c>
      <c r="R1079" s="21" t="s">
        <v>2023</v>
      </c>
      <c r="S1079" s="10">
        <v>1</v>
      </c>
      <c r="T1079" s="10">
        <v>48</v>
      </c>
      <c r="U1079" s="10">
        <v>48</v>
      </c>
      <c r="V1079" s="21" t="s">
        <v>32</v>
      </c>
      <c r="W1079" s="21" t="s">
        <v>32</v>
      </c>
      <c r="X1079" s="10"/>
      <c r="Y1079" s="28">
        <f>IF(M1079&lt;25,1,1+(M1079-25)/M1079)</f>
        <v>1.5614035087719298</v>
      </c>
      <c r="Z1079" s="10">
        <v>1</v>
      </c>
      <c r="AA1079" s="28">
        <f>U1079*Y1079*Z1079</f>
        <v>74.94736842105263</v>
      </c>
      <c r="AB1079" s="28"/>
      <c r="AC1079" s="28">
        <f>AA1079+AB1079</f>
        <v>74.94736842105263</v>
      </c>
      <c r="AD1079" s="10"/>
      <c r="AE1079" s="50"/>
      <c r="AF1079" s="45"/>
      <c r="AG1079" s="45"/>
      <c r="AH1079" s="45"/>
      <c r="AI1079" s="45"/>
      <c r="AJ1079" s="45"/>
      <c r="AK1079" s="45"/>
      <c r="AL1079" s="45"/>
      <c r="AM1079" s="45"/>
      <c r="AN1079" s="45"/>
      <c r="AO1079" s="45"/>
      <c r="AP1079" s="45"/>
      <c r="AQ1079" s="45"/>
      <c r="AR1079" s="45"/>
      <c r="AS1079" s="45"/>
      <c r="AT1079" s="45"/>
      <c r="AU1079" s="45"/>
      <c r="AV1079" s="45"/>
      <c r="AW1079" s="45"/>
      <c r="AX1079" s="45"/>
      <c r="AY1079" s="45"/>
      <c r="AZ1079" s="45"/>
      <c r="BA1079" s="45"/>
      <c r="BB1079" s="45"/>
      <c r="BC1079" s="45"/>
      <c r="BD1079" s="45"/>
      <c r="BE1079" s="45"/>
      <c r="BF1079" s="45"/>
      <c r="BG1079" s="45"/>
      <c r="BH1079" s="45"/>
      <c r="BI1079" s="45"/>
      <c r="BJ1079" s="45"/>
      <c r="BK1079" s="45"/>
      <c r="BL1079" s="45"/>
      <c r="BM1079" s="45"/>
      <c r="BN1079" s="45"/>
      <c r="BO1079" s="45"/>
      <c r="BP1079" s="45"/>
      <c r="BQ1079" s="45"/>
      <c r="BR1079" s="45"/>
      <c r="BS1079" s="45"/>
      <c r="BT1079" s="45"/>
      <c r="BU1079" s="45"/>
      <c r="BV1079" s="45"/>
      <c r="BW1079" s="45"/>
      <c r="BX1079" s="45"/>
      <c r="BY1079" s="45"/>
      <c r="BZ1079" s="45"/>
      <c r="CA1079" s="45"/>
      <c r="CB1079" s="45"/>
      <c r="CC1079" s="45"/>
      <c r="CD1079" s="45"/>
      <c r="CE1079" s="45"/>
      <c r="CF1079" s="45"/>
      <c r="CG1079" s="45"/>
    </row>
    <row r="1080" spans="1:85" s="46" customFormat="1" outlineLevel="2">
      <c r="A1080" s="21"/>
      <c r="B1080" s="21"/>
      <c r="C1080" s="21" t="s">
        <v>1928</v>
      </c>
      <c r="D1080" s="21" t="s">
        <v>1384</v>
      </c>
      <c r="E1080" s="21" t="s">
        <v>2592</v>
      </c>
      <c r="F1080" s="21"/>
      <c r="G1080" s="21" t="s">
        <v>1570</v>
      </c>
      <c r="H1080" s="21" t="s">
        <v>2585</v>
      </c>
      <c r="I1080" s="21"/>
      <c r="J1080" s="21"/>
      <c r="K1080" s="21"/>
      <c r="L1080" s="21"/>
      <c r="M1080" s="21"/>
      <c r="N1080" s="21"/>
      <c r="O1080" s="21"/>
      <c r="P1080" s="21"/>
      <c r="Q1080" s="21"/>
      <c r="R1080" s="21"/>
      <c r="S1080" s="21"/>
      <c r="T1080" s="21"/>
      <c r="U1080" s="21"/>
      <c r="V1080" s="21"/>
      <c r="W1080" s="21"/>
      <c r="X1080" s="21"/>
      <c r="Y1080" s="21"/>
      <c r="Z1080" s="21"/>
      <c r="AA1080" s="21"/>
      <c r="AB1080" s="21"/>
      <c r="AC1080" s="21">
        <v>32</v>
      </c>
      <c r="AD1080" s="21" t="s">
        <v>2588</v>
      </c>
      <c r="AE1080" s="50"/>
      <c r="AF1080" s="45"/>
      <c r="AG1080" s="45"/>
      <c r="AH1080" s="45"/>
      <c r="AI1080" s="45"/>
      <c r="AJ1080" s="45"/>
      <c r="AK1080" s="45"/>
      <c r="AL1080" s="45"/>
      <c r="AM1080" s="45"/>
      <c r="AN1080" s="45"/>
      <c r="AO1080" s="45"/>
      <c r="AP1080" s="45"/>
      <c r="AQ1080" s="45"/>
      <c r="AR1080" s="45"/>
      <c r="AS1080" s="45"/>
      <c r="AT1080" s="45"/>
      <c r="AU1080" s="45"/>
      <c r="AV1080" s="45"/>
      <c r="AW1080" s="45"/>
      <c r="AX1080" s="45"/>
      <c r="AY1080" s="45"/>
      <c r="AZ1080" s="45"/>
      <c r="BA1080" s="45"/>
      <c r="BB1080" s="45"/>
      <c r="BC1080" s="45"/>
      <c r="BD1080" s="45"/>
      <c r="BE1080" s="45"/>
      <c r="BF1080" s="45"/>
      <c r="BG1080" s="45"/>
      <c r="BH1080" s="45"/>
      <c r="BI1080" s="45"/>
      <c r="BJ1080" s="45"/>
      <c r="BK1080" s="45"/>
      <c r="BL1080" s="45"/>
      <c r="BM1080" s="45"/>
      <c r="BN1080" s="45"/>
      <c r="BO1080" s="45"/>
      <c r="BP1080" s="45"/>
      <c r="BQ1080" s="45"/>
      <c r="BR1080" s="45"/>
      <c r="BS1080" s="45"/>
      <c r="BT1080" s="45"/>
      <c r="BU1080" s="45"/>
      <c r="BV1080" s="45"/>
      <c r="BW1080" s="45"/>
      <c r="BX1080" s="45"/>
      <c r="BY1080" s="45"/>
      <c r="BZ1080" s="45"/>
      <c r="CA1080" s="45"/>
      <c r="CB1080" s="45"/>
      <c r="CC1080" s="45"/>
      <c r="CD1080" s="45"/>
      <c r="CE1080" s="45"/>
      <c r="CF1080" s="45"/>
      <c r="CG1080" s="45"/>
    </row>
    <row r="1081" spans="1:85" s="46" customFormat="1" outlineLevel="2">
      <c r="A1081" s="10"/>
      <c r="B1081" s="10"/>
      <c r="C1081" s="25"/>
      <c r="D1081" s="10"/>
      <c r="E1081" s="27" t="s">
        <v>2329</v>
      </c>
      <c r="F1081" s="10"/>
      <c r="G1081" s="21" t="s">
        <v>1570</v>
      </c>
      <c r="H1081" s="29" t="s">
        <v>1571</v>
      </c>
      <c r="I1081" s="10"/>
      <c r="J1081" s="10"/>
      <c r="K1081" s="10"/>
      <c r="L1081" s="10"/>
      <c r="M1081" s="29">
        <v>6</v>
      </c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28"/>
      <c r="Z1081" s="10"/>
      <c r="AA1081" s="28"/>
      <c r="AB1081" s="28"/>
      <c r="AC1081" s="28">
        <f>M1081*14</f>
        <v>84</v>
      </c>
      <c r="AD1081" s="10"/>
      <c r="AE1081" s="50"/>
      <c r="AF1081" s="45"/>
      <c r="AG1081" s="45"/>
      <c r="AH1081" s="45"/>
      <c r="AI1081" s="45"/>
      <c r="AJ1081" s="45"/>
      <c r="AK1081" s="45"/>
      <c r="AL1081" s="45"/>
      <c r="AM1081" s="45"/>
      <c r="AN1081" s="45"/>
      <c r="AO1081" s="45"/>
      <c r="AP1081" s="45"/>
      <c r="AQ1081" s="45"/>
      <c r="AR1081" s="45"/>
      <c r="AS1081" s="45"/>
      <c r="AT1081" s="45"/>
      <c r="AU1081" s="45"/>
      <c r="AV1081" s="45"/>
      <c r="AW1081" s="45"/>
      <c r="AX1081" s="45"/>
      <c r="AY1081" s="45"/>
      <c r="AZ1081" s="45"/>
      <c r="BA1081" s="45"/>
      <c r="BB1081" s="45"/>
      <c r="BC1081" s="45"/>
      <c r="BD1081" s="45"/>
      <c r="BE1081" s="45"/>
      <c r="BF1081" s="45"/>
      <c r="BG1081" s="45"/>
      <c r="BH1081" s="45"/>
      <c r="BI1081" s="45"/>
      <c r="BJ1081" s="45"/>
      <c r="BK1081" s="45"/>
      <c r="BL1081" s="45"/>
      <c r="BM1081" s="45"/>
      <c r="BN1081" s="45"/>
      <c r="BO1081" s="45"/>
      <c r="BP1081" s="45"/>
      <c r="BQ1081" s="45"/>
      <c r="BR1081" s="45"/>
      <c r="BS1081" s="45"/>
      <c r="BT1081" s="45"/>
      <c r="BU1081" s="45"/>
      <c r="BV1081" s="45"/>
      <c r="BW1081" s="45"/>
      <c r="BX1081" s="45"/>
      <c r="BY1081" s="45"/>
      <c r="BZ1081" s="45"/>
      <c r="CA1081" s="45"/>
      <c r="CB1081" s="45"/>
      <c r="CC1081" s="45"/>
      <c r="CD1081" s="45"/>
      <c r="CE1081" s="45"/>
      <c r="CF1081" s="45"/>
      <c r="CG1081" s="45"/>
    </row>
    <row r="1082" spans="1:85" s="46" customFormat="1" ht="27" outlineLevel="2">
      <c r="A1082" s="21"/>
      <c r="B1082" s="21"/>
      <c r="C1082" s="26" t="s">
        <v>2438</v>
      </c>
      <c r="D1082" s="21"/>
      <c r="E1082" s="21" t="s">
        <v>2394</v>
      </c>
      <c r="F1082" s="21"/>
      <c r="G1082" s="21" t="s">
        <v>1570</v>
      </c>
      <c r="H1082" s="21" t="s">
        <v>2490</v>
      </c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21"/>
      <c r="T1082" s="21"/>
      <c r="U1082" s="21"/>
      <c r="V1082" s="21"/>
      <c r="W1082" s="21"/>
      <c r="X1082" s="21"/>
      <c r="Y1082" s="21"/>
      <c r="Z1082" s="21"/>
      <c r="AA1082" s="21"/>
      <c r="AB1082" s="21"/>
      <c r="AC1082" s="28">
        <v>15</v>
      </c>
      <c r="AD1082" s="10"/>
      <c r="AE1082" s="50"/>
      <c r="AF1082" s="45"/>
      <c r="AG1082" s="45"/>
      <c r="AH1082" s="45"/>
      <c r="AI1082" s="45"/>
      <c r="AJ1082" s="45"/>
      <c r="AK1082" s="45"/>
      <c r="AL1082" s="45"/>
      <c r="AM1082" s="45"/>
      <c r="AN1082" s="45"/>
      <c r="AO1082" s="45"/>
      <c r="AP1082" s="45"/>
      <c r="AQ1082" s="45"/>
      <c r="AR1082" s="45"/>
      <c r="AS1082" s="45"/>
      <c r="AT1082" s="45"/>
      <c r="AU1082" s="45"/>
      <c r="AV1082" s="45"/>
      <c r="AW1082" s="45"/>
      <c r="AX1082" s="45"/>
      <c r="AY1082" s="45"/>
      <c r="AZ1082" s="45"/>
      <c r="BA1082" s="45"/>
      <c r="BB1082" s="45"/>
      <c r="BC1082" s="45"/>
      <c r="BD1082" s="45"/>
      <c r="BE1082" s="45"/>
      <c r="BF1082" s="45"/>
      <c r="BG1082" s="45"/>
      <c r="BH1082" s="45"/>
      <c r="BI1082" s="45"/>
      <c r="BJ1082" s="45"/>
      <c r="BK1082" s="45"/>
      <c r="BL1082" s="45"/>
      <c r="BM1082" s="45"/>
      <c r="BN1082" s="45"/>
      <c r="BO1082" s="45"/>
      <c r="BP1082" s="45"/>
      <c r="BQ1082" s="45"/>
      <c r="BR1082" s="45"/>
      <c r="BS1082" s="45"/>
      <c r="BT1082" s="45"/>
      <c r="BU1082" s="45"/>
      <c r="BV1082" s="45"/>
      <c r="BW1082" s="45"/>
      <c r="BX1082" s="45"/>
      <c r="BY1082" s="45"/>
      <c r="BZ1082" s="45"/>
      <c r="CA1082" s="45"/>
      <c r="CB1082" s="45"/>
      <c r="CC1082" s="45"/>
      <c r="CD1082" s="45"/>
      <c r="CE1082" s="45"/>
      <c r="CF1082" s="45"/>
      <c r="CG1082" s="45"/>
    </row>
    <row r="1083" spans="1:85" s="46" customFormat="1" ht="27" outlineLevel="2">
      <c r="A1083" s="21"/>
      <c r="B1083" s="21"/>
      <c r="C1083" s="26" t="s">
        <v>2450</v>
      </c>
      <c r="D1083" s="21"/>
      <c r="E1083" s="21" t="s">
        <v>2394</v>
      </c>
      <c r="F1083" s="21"/>
      <c r="G1083" s="21" t="s">
        <v>1570</v>
      </c>
      <c r="H1083" s="21" t="s">
        <v>2490</v>
      </c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1"/>
      <c r="Y1083" s="21"/>
      <c r="Z1083" s="21"/>
      <c r="AA1083" s="21"/>
      <c r="AB1083" s="21"/>
      <c r="AC1083" s="28">
        <v>15</v>
      </c>
      <c r="AD1083" s="10"/>
      <c r="AE1083" s="50"/>
      <c r="AF1083" s="45"/>
      <c r="AG1083" s="45"/>
      <c r="AH1083" s="45"/>
      <c r="AI1083" s="45"/>
      <c r="AJ1083" s="45"/>
      <c r="AK1083" s="45"/>
      <c r="AL1083" s="45"/>
      <c r="AM1083" s="45"/>
      <c r="AN1083" s="45"/>
      <c r="AO1083" s="45"/>
      <c r="AP1083" s="45"/>
      <c r="AQ1083" s="45"/>
      <c r="AR1083" s="45"/>
      <c r="AS1083" s="45"/>
      <c r="AT1083" s="45"/>
      <c r="AU1083" s="45"/>
      <c r="AV1083" s="45"/>
      <c r="AW1083" s="45"/>
      <c r="AX1083" s="45"/>
      <c r="AY1083" s="45"/>
      <c r="AZ1083" s="45"/>
      <c r="BA1083" s="45"/>
      <c r="BB1083" s="45"/>
      <c r="BC1083" s="45"/>
      <c r="BD1083" s="45"/>
      <c r="BE1083" s="45"/>
      <c r="BF1083" s="45"/>
      <c r="BG1083" s="45"/>
      <c r="BH1083" s="45"/>
      <c r="BI1083" s="45"/>
      <c r="BJ1083" s="45"/>
      <c r="BK1083" s="45"/>
      <c r="BL1083" s="45"/>
      <c r="BM1083" s="45"/>
      <c r="BN1083" s="45"/>
      <c r="BO1083" s="45"/>
      <c r="BP1083" s="45"/>
      <c r="BQ1083" s="45"/>
      <c r="BR1083" s="45"/>
      <c r="BS1083" s="45"/>
      <c r="BT1083" s="45"/>
      <c r="BU1083" s="45"/>
      <c r="BV1083" s="45"/>
      <c r="BW1083" s="45"/>
      <c r="BX1083" s="45"/>
      <c r="BY1083" s="45"/>
      <c r="BZ1083" s="45"/>
      <c r="CA1083" s="45"/>
      <c r="CB1083" s="45"/>
      <c r="CC1083" s="45"/>
      <c r="CD1083" s="45"/>
      <c r="CE1083" s="45"/>
      <c r="CF1083" s="45"/>
      <c r="CG1083" s="45"/>
    </row>
    <row r="1084" spans="1:85" s="46" customFormat="1" outlineLevel="2">
      <c r="A1084" s="10">
        <v>2014</v>
      </c>
      <c r="B1084" s="21" t="s">
        <v>1979</v>
      </c>
      <c r="C1084" s="26" t="s">
        <v>1980</v>
      </c>
      <c r="D1084" s="21" t="s">
        <v>1417</v>
      </c>
      <c r="E1084" s="21" t="s">
        <v>2283</v>
      </c>
      <c r="F1084" s="10">
        <v>2</v>
      </c>
      <c r="G1084" s="21" t="s">
        <v>1570</v>
      </c>
      <c r="H1084" s="21" t="s">
        <v>1571</v>
      </c>
      <c r="I1084" s="21" t="s">
        <v>24</v>
      </c>
      <c r="J1084" s="21" t="s">
        <v>25</v>
      </c>
      <c r="K1084" s="21" t="s">
        <v>46</v>
      </c>
      <c r="L1084" s="10">
        <v>60</v>
      </c>
      <c r="M1084" s="10">
        <v>53</v>
      </c>
      <c r="N1084" s="21" t="s">
        <v>1602</v>
      </c>
      <c r="O1084" s="21" t="s">
        <v>1981</v>
      </c>
      <c r="P1084" s="21" t="s">
        <v>29</v>
      </c>
      <c r="Q1084" s="21" t="s">
        <v>1361</v>
      </c>
      <c r="R1084" s="21" t="s">
        <v>1982</v>
      </c>
      <c r="S1084" s="10">
        <v>1</v>
      </c>
      <c r="T1084" s="21" t="s">
        <v>32</v>
      </c>
      <c r="U1084" s="21" t="s">
        <v>32</v>
      </c>
      <c r="V1084" s="21" t="s">
        <v>32</v>
      </c>
      <c r="W1084" s="21" t="s">
        <v>32</v>
      </c>
      <c r="X1084" s="10"/>
      <c r="Y1084" s="28">
        <f>IF(M1084&lt;25,1,1+(M1084-25)/M1084)</f>
        <v>1.5283018867924527</v>
      </c>
      <c r="Z1084" s="10"/>
      <c r="AA1084" s="28"/>
      <c r="AB1084" s="28"/>
      <c r="AC1084" s="28">
        <f>32*Y1084*F1084</f>
        <v>97.811320754716974</v>
      </c>
      <c r="AD1084" s="10"/>
      <c r="AE1084" s="50"/>
      <c r="AF1084" s="45"/>
      <c r="AG1084" s="45"/>
      <c r="AH1084" s="45"/>
      <c r="AI1084" s="45"/>
      <c r="AJ1084" s="45"/>
      <c r="AK1084" s="45"/>
      <c r="AL1084" s="45"/>
      <c r="AM1084" s="45"/>
      <c r="AN1084" s="45"/>
      <c r="AO1084" s="45"/>
      <c r="AP1084" s="45"/>
      <c r="AQ1084" s="45"/>
      <c r="AR1084" s="45"/>
      <c r="AS1084" s="45"/>
      <c r="AT1084" s="45"/>
      <c r="AU1084" s="45"/>
      <c r="AV1084" s="45"/>
      <c r="AW1084" s="45"/>
      <c r="AX1084" s="45"/>
      <c r="AY1084" s="45"/>
      <c r="AZ1084" s="45"/>
      <c r="BA1084" s="45"/>
      <c r="BB1084" s="45"/>
      <c r="BC1084" s="45"/>
      <c r="BD1084" s="45"/>
      <c r="BE1084" s="45"/>
      <c r="BF1084" s="45"/>
      <c r="BG1084" s="45"/>
      <c r="BH1084" s="45"/>
      <c r="BI1084" s="45"/>
      <c r="BJ1084" s="45"/>
      <c r="BK1084" s="45"/>
      <c r="BL1084" s="45"/>
      <c r="BM1084" s="45"/>
      <c r="BN1084" s="45"/>
      <c r="BO1084" s="45"/>
      <c r="BP1084" s="45"/>
      <c r="BQ1084" s="45"/>
      <c r="BR1084" s="45"/>
      <c r="BS1084" s="45"/>
      <c r="BT1084" s="45"/>
      <c r="BU1084" s="45"/>
      <c r="BV1084" s="45"/>
      <c r="BW1084" s="45"/>
      <c r="BX1084" s="45"/>
      <c r="BY1084" s="45"/>
      <c r="BZ1084" s="45"/>
      <c r="CA1084" s="45"/>
      <c r="CB1084" s="45"/>
      <c r="CC1084" s="45"/>
      <c r="CD1084" s="45"/>
      <c r="CE1084" s="45"/>
      <c r="CF1084" s="45"/>
      <c r="CG1084" s="45"/>
    </row>
    <row r="1085" spans="1:85" s="46" customFormat="1" outlineLevel="1">
      <c r="A1085" s="10"/>
      <c r="B1085" s="21"/>
      <c r="C1085" s="26"/>
      <c r="D1085" s="21"/>
      <c r="E1085" s="21"/>
      <c r="F1085" s="10"/>
      <c r="G1085" s="47" t="s">
        <v>2946</v>
      </c>
      <c r="H1085" s="21"/>
      <c r="I1085" s="21"/>
      <c r="J1085" s="21"/>
      <c r="K1085" s="21"/>
      <c r="L1085" s="10"/>
      <c r="M1085" s="10"/>
      <c r="N1085" s="21"/>
      <c r="O1085" s="21"/>
      <c r="P1085" s="21"/>
      <c r="Q1085" s="21"/>
      <c r="R1085" s="21"/>
      <c r="S1085" s="10"/>
      <c r="T1085" s="21"/>
      <c r="U1085" s="21"/>
      <c r="V1085" s="21"/>
      <c r="W1085" s="21"/>
      <c r="X1085" s="10"/>
      <c r="Y1085" s="28"/>
      <c r="Z1085" s="10"/>
      <c r="AA1085" s="28"/>
      <c r="AB1085" s="28"/>
      <c r="AC1085" s="28">
        <f>SUBTOTAL(9,AC1078:AC1084)</f>
        <v>366.75868917576958</v>
      </c>
      <c r="AD1085" s="10"/>
      <c r="AE1085" s="50"/>
      <c r="AF1085" s="45"/>
      <c r="AG1085" s="45"/>
      <c r="AH1085" s="45"/>
      <c r="AI1085" s="45"/>
      <c r="AJ1085" s="45"/>
      <c r="AK1085" s="45"/>
      <c r="AL1085" s="45"/>
      <c r="AM1085" s="45"/>
      <c r="AN1085" s="45"/>
      <c r="AO1085" s="45"/>
      <c r="AP1085" s="45"/>
      <c r="AQ1085" s="45"/>
      <c r="AR1085" s="45"/>
      <c r="AS1085" s="45"/>
      <c r="AT1085" s="45"/>
      <c r="AU1085" s="45"/>
      <c r="AV1085" s="45"/>
      <c r="AW1085" s="45"/>
      <c r="AX1085" s="45"/>
      <c r="AY1085" s="45"/>
      <c r="AZ1085" s="45"/>
      <c r="BA1085" s="45"/>
      <c r="BB1085" s="45"/>
      <c r="BC1085" s="45"/>
      <c r="BD1085" s="45"/>
      <c r="BE1085" s="45"/>
      <c r="BF1085" s="45"/>
      <c r="BG1085" s="45"/>
      <c r="BH1085" s="45"/>
      <c r="BI1085" s="45"/>
      <c r="BJ1085" s="45"/>
      <c r="BK1085" s="45"/>
      <c r="BL1085" s="45"/>
      <c r="BM1085" s="45"/>
      <c r="BN1085" s="45"/>
      <c r="BO1085" s="45"/>
      <c r="BP1085" s="45"/>
      <c r="BQ1085" s="45"/>
      <c r="BR1085" s="45"/>
      <c r="BS1085" s="45"/>
      <c r="BT1085" s="45"/>
      <c r="BU1085" s="45"/>
      <c r="BV1085" s="45"/>
      <c r="BW1085" s="45"/>
      <c r="BX1085" s="45"/>
      <c r="BY1085" s="45"/>
      <c r="BZ1085" s="45"/>
      <c r="CA1085" s="45"/>
      <c r="CB1085" s="45"/>
      <c r="CC1085" s="45"/>
      <c r="CD1085" s="45"/>
      <c r="CE1085" s="45"/>
      <c r="CF1085" s="45"/>
      <c r="CG1085" s="45"/>
    </row>
    <row r="1086" spans="1:85" s="46" customFormat="1" outlineLevel="2">
      <c r="A1086" s="10">
        <v>2016</v>
      </c>
      <c r="B1086" s="21" t="s">
        <v>325</v>
      </c>
      <c r="C1086" s="26" t="s">
        <v>326</v>
      </c>
      <c r="D1086" s="21" t="s">
        <v>1383</v>
      </c>
      <c r="E1086" s="21" t="s">
        <v>140</v>
      </c>
      <c r="F1086" s="10">
        <v>3</v>
      </c>
      <c r="G1086" s="21" t="s">
        <v>321</v>
      </c>
      <c r="H1086" s="21" t="s">
        <v>322</v>
      </c>
      <c r="I1086" s="21" t="s">
        <v>24</v>
      </c>
      <c r="J1086" s="21" t="s">
        <v>53</v>
      </c>
      <c r="K1086" s="21" t="s">
        <v>54</v>
      </c>
      <c r="L1086" s="10">
        <v>50</v>
      </c>
      <c r="M1086" s="10">
        <v>13</v>
      </c>
      <c r="N1086" s="21" t="s">
        <v>327</v>
      </c>
      <c r="O1086" s="21" t="s">
        <v>144</v>
      </c>
      <c r="P1086" s="21" t="s">
        <v>29</v>
      </c>
      <c r="Q1086" s="21" t="s">
        <v>30</v>
      </c>
      <c r="R1086" s="21" t="s">
        <v>328</v>
      </c>
      <c r="S1086" s="10">
        <v>1</v>
      </c>
      <c r="T1086" s="10">
        <v>48</v>
      </c>
      <c r="U1086" s="10">
        <v>38</v>
      </c>
      <c r="V1086" s="21" t="s">
        <v>32</v>
      </c>
      <c r="W1086" s="10">
        <v>10</v>
      </c>
      <c r="X1086" s="10"/>
      <c r="Y1086" s="28">
        <f>IF(M1086&lt;25,1,1+(M1086-25)/M1086)</f>
        <v>1</v>
      </c>
      <c r="Z1086" s="10">
        <v>1</v>
      </c>
      <c r="AA1086" s="28"/>
      <c r="AB1086" s="28"/>
      <c r="AC1086" s="28">
        <f>T1086*Z1086</f>
        <v>48</v>
      </c>
      <c r="AD1086" s="10"/>
      <c r="AE1086" s="50"/>
      <c r="AF1086" s="45"/>
      <c r="AG1086" s="45"/>
      <c r="AH1086" s="45"/>
      <c r="AI1086" s="45"/>
      <c r="AJ1086" s="45"/>
      <c r="AK1086" s="45"/>
      <c r="AL1086" s="45"/>
      <c r="AM1086" s="45"/>
      <c r="AN1086" s="45"/>
      <c r="AO1086" s="45"/>
      <c r="AP1086" s="45"/>
      <c r="AQ1086" s="45"/>
      <c r="AR1086" s="45"/>
      <c r="AS1086" s="45"/>
      <c r="AT1086" s="45"/>
      <c r="AU1086" s="45"/>
      <c r="AV1086" s="45"/>
      <c r="AW1086" s="45"/>
      <c r="AX1086" s="45"/>
      <c r="AY1086" s="45"/>
      <c r="AZ1086" s="45"/>
      <c r="BA1086" s="45"/>
      <c r="BB1086" s="45"/>
      <c r="BC1086" s="45"/>
      <c r="BD1086" s="45"/>
      <c r="BE1086" s="45"/>
      <c r="BF1086" s="45"/>
      <c r="BG1086" s="45"/>
      <c r="BH1086" s="45"/>
      <c r="BI1086" s="45"/>
      <c r="BJ1086" s="45"/>
      <c r="BK1086" s="45"/>
      <c r="BL1086" s="45"/>
      <c r="BM1086" s="45"/>
      <c r="BN1086" s="45"/>
      <c r="BO1086" s="45"/>
      <c r="BP1086" s="45"/>
      <c r="BQ1086" s="45"/>
      <c r="BR1086" s="45"/>
      <c r="BS1086" s="45"/>
      <c r="BT1086" s="45"/>
      <c r="BU1086" s="45"/>
      <c r="BV1086" s="45"/>
      <c r="BW1086" s="45"/>
      <c r="BX1086" s="45"/>
      <c r="BY1086" s="45"/>
      <c r="BZ1086" s="45"/>
      <c r="CA1086" s="45"/>
      <c r="CB1086" s="45"/>
      <c r="CC1086" s="45"/>
      <c r="CD1086" s="45"/>
      <c r="CE1086" s="45"/>
      <c r="CF1086" s="45"/>
      <c r="CG1086" s="45"/>
    </row>
    <row r="1087" spans="1:85" s="46" customFormat="1" outlineLevel="2">
      <c r="A1087" s="10">
        <v>2016</v>
      </c>
      <c r="B1087" s="21" t="s">
        <v>314</v>
      </c>
      <c r="C1087" s="26" t="s">
        <v>315</v>
      </c>
      <c r="D1087" s="21" t="s">
        <v>1383</v>
      </c>
      <c r="E1087" s="21" t="s">
        <v>2286</v>
      </c>
      <c r="F1087" s="10">
        <v>4</v>
      </c>
      <c r="G1087" s="21" t="s">
        <v>321</v>
      </c>
      <c r="H1087" s="21" t="s">
        <v>322</v>
      </c>
      <c r="I1087" s="21" t="s">
        <v>24</v>
      </c>
      <c r="J1087" s="21" t="s">
        <v>53</v>
      </c>
      <c r="K1087" s="21" t="s">
        <v>54</v>
      </c>
      <c r="L1087" s="10">
        <v>170</v>
      </c>
      <c r="M1087" s="10">
        <v>55</v>
      </c>
      <c r="N1087" s="21" t="s">
        <v>316</v>
      </c>
      <c r="O1087" s="21" t="s">
        <v>82</v>
      </c>
      <c r="P1087" s="21" t="s">
        <v>29</v>
      </c>
      <c r="Q1087" s="21" t="s">
        <v>323</v>
      </c>
      <c r="R1087" s="21" t="s">
        <v>324</v>
      </c>
      <c r="S1087" s="10">
        <v>1</v>
      </c>
      <c r="T1087" s="10">
        <v>64</v>
      </c>
      <c r="U1087" s="10">
        <v>64</v>
      </c>
      <c r="V1087" s="21" t="s">
        <v>32</v>
      </c>
      <c r="W1087" s="21" t="s">
        <v>32</v>
      </c>
      <c r="X1087" s="10"/>
      <c r="Y1087" s="28">
        <f>IF(M1087&lt;25,1,1+(M1087-25)/M1087)</f>
        <v>1.5454545454545454</v>
      </c>
      <c r="Z1087" s="10">
        <v>1</v>
      </c>
      <c r="AA1087" s="28">
        <f>U1087*Y1087*Z1087</f>
        <v>98.909090909090907</v>
      </c>
      <c r="AB1087" s="28"/>
      <c r="AC1087" s="28">
        <f>AA1087+AB1087</f>
        <v>98.909090909090907</v>
      </c>
      <c r="AD1087" s="10"/>
      <c r="AE1087" s="50"/>
      <c r="AF1087" s="45"/>
      <c r="AG1087" s="45"/>
      <c r="AH1087" s="45"/>
      <c r="AI1087" s="45"/>
      <c r="AJ1087" s="45"/>
      <c r="AK1087" s="45"/>
      <c r="AL1087" s="45"/>
      <c r="AM1087" s="45"/>
      <c r="AN1087" s="45"/>
      <c r="AO1087" s="45"/>
      <c r="AP1087" s="45"/>
      <c r="AQ1087" s="45"/>
      <c r="AR1087" s="45"/>
      <c r="AS1087" s="45"/>
      <c r="AT1087" s="45"/>
      <c r="AU1087" s="45"/>
      <c r="AV1087" s="45"/>
      <c r="AW1087" s="45"/>
      <c r="AX1087" s="45"/>
      <c r="AY1087" s="45"/>
      <c r="AZ1087" s="45"/>
      <c r="BA1087" s="45"/>
      <c r="BB1087" s="45"/>
      <c r="BC1087" s="45"/>
      <c r="BD1087" s="45"/>
      <c r="BE1087" s="45"/>
      <c r="BF1087" s="45"/>
      <c r="BG1087" s="45"/>
      <c r="BH1087" s="45"/>
      <c r="BI1087" s="45"/>
      <c r="BJ1087" s="45"/>
      <c r="BK1087" s="45"/>
      <c r="BL1087" s="45"/>
      <c r="BM1087" s="45"/>
      <c r="BN1087" s="45"/>
      <c r="BO1087" s="45"/>
      <c r="BP1087" s="45"/>
      <c r="BQ1087" s="45"/>
      <c r="BR1087" s="45"/>
      <c r="BS1087" s="45"/>
      <c r="BT1087" s="45"/>
      <c r="BU1087" s="45"/>
      <c r="BV1087" s="45"/>
      <c r="BW1087" s="45"/>
      <c r="BX1087" s="45"/>
      <c r="BY1087" s="45"/>
      <c r="BZ1087" s="45"/>
      <c r="CA1087" s="45"/>
      <c r="CB1087" s="45"/>
      <c r="CC1087" s="45"/>
      <c r="CD1087" s="45"/>
      <c r="CE1087" s="45"/>
      <c r="CF1087" s="45"/>
      <c r="CG1087" s="45"/>
    </row>
    <row r="1088" spans="1:85" s="46" customFormat="1" outlineLevel="2">
      <c r="A1088" s="10">
        <v>2015</v>
      </c>
      <c r="B1088" s="21" t="s">
        <v>1623</v>
      </c>
      <c r="C1088" s="26" t="s">
        <v>1624</v>
      </c>
      <c r="D1088" s="21" t="s">
        <v>1417</v>
      </c>
      <c r="E1088" s="21" t="s">
        <v>2286</v>
      </c>
      <c r="F1088" s="10">
        <v>3</v>
      </c>
      <c r="G1088" s="21" t="s">
        <v>321</v>
      </c>
      <c r="H1088" s="21" t="s">
        <v>322</v>
      </c>
      <c r="I1088" s="21" t="s">
        <v>24</v>
      </c>
      <c r="J1088" s="21" t="s">
        <v>53</v>
      </c>
      <c r="K1088" s="21" t="s">
        <v>54</v>
      </c>
      <c r="L1088" s="10">
        <v>50</v>
      </c>
      <c r="M1088" s="10">
        <v>29</v>
      </c>
      <c r="N1088" s="21" t="s">
        <v>1572</v>
      </c>
      <c r="O1088" s="21" t="s">
        <v>1625</v>
      </c>
      <c r="P1088" s="21" t="s">
        <v>29</v>
      </c>
      <c r="Q1088" s="21" t="s">
        <v>1528</v>
      </c>
      <c r="R1088" s="21" t="s">
        <v>1626</v>
      </c>
      <c r="S1088" s="10">
        <v>1</v>
      </c>
      <c r="T1088" s="10">
        <v>48</v>
      </c>
      <c r="U1088" s="10">
        <v>48</v>
      </c>
      <c r="V1088" s="21" t="s">
        <v>32</v>
      </c>
      <c r="W1088" s="21" t="s">
        <v>32</v>
      </c>
      <c r="X1088" s="10"/>
      <c r="Y1088" s="28">
        <f>IF(M1088&lt;25,1,1+(M1088-25)/M1088)</f>
        <v>1.1379310344827587</v>
      </c>
      <c r="Z1088" s="10">
        <v>1</v>
      </c>
      <c r="AA1088" s="28">
        <f>U1088*Y1088*Z1088</f>
        <v>54.620689655172413</v>
      </c>
      <c r="AB1088" s="28"/>
      <c r="AC1088" s="28">
        <f>AA1088+AB1088</f>
        <v>54.620689655172413</v>
      </c>
      <c r="AD1088" s="10"/>
      <c r="AE1088" s="50"/>
      <c r="AF1088" s="45"/>
      <c r="AG1088" s="45"/>
      <c r="AH1088" s="45"/>
      <c r="AI1088" s="45"/>
      <c r="AJ1088" s="45"/>
      <c r="AK1088" s="45"/>
      <c r="AL1088" s="45"/>
      <c r="AM1088" s="45"/>
      <c r="AN1088" s="45"/>
      <c r="AO1088" s="45"/>
      <c r="AP1088" s="45"/>
      <c r="AQ1088" s="45"/>
      <c r="AR1088" s="45"/>
      <c r="AS1088" s="45"/>
      <c r="AT1088" s="45"/>
      <c r="AU1088" s="45"/>
      <c r="AV1088" s="45"/>
      <c r="AW1088" s="45"/>
      <c r="AX1088" s="45"/>
      <c r="AY1088" s="45"/>
      <c r="AZ1088" s="45"/>
      <c r="BA1088" s="45"/>
      <c r="BB1088" s="45"/>
      <c r="BC1088" s="45"/>
      <c r="BD1088" s="45"/>
      <c r="BE1088" s="45"/>
      <c r="BF1088" s="45"/>
      <c r="BG1088" s="45"/>
      <c r="BH1088" s="45"/>
      <c r="BI1088" s="45"/>
      <c r="BJ1088" s="45"/>
      <c r="BK1088" s="45"/>
      <c r="BL1088" s="45"/>
      <c r="BM1088" s="45"/>
      <c r="BN1088" s="45"/>
      <c r="BO1088" s="45"/>
      <c r="BP1088" s="45"/>
      <c r="BQ1088" s="45"/>
      <c r="BR1088" s="45"/>
      <c r="BS1088" s="45"/>
      <c r="BT1088" s="45"/>
      <c r="BU1088" s="45"/>
      <c r="BV1088" s="45"/>
      <c r="BW1088" s="45"/>
      <c r="BX1088" s="45"/>
      <c r="BY1088" s="45"/>
      <c r="BZ1088" s="45"/>
      <c r="CA1088" s="45"/>
      <c r="CB1088" s="45"/>
      <c r="CC1088" s="45"/>
      <c r="CD1088" s="45"/>
      <c r="CE1088" s="45"/>
      <c r="CF1088" s="45"/>
      <c r="CG1088" s="45"/>
    </row>
    <row r="1089" spans="1:85" s="46" customFormat="1" outlineLevel="2">
      <c r="A1089" s="10">
        <v>2014</v>
      </c>
      <c r="B1089" s="21" t="s">
        <v>1503</v>
      </c>
      <c r="C1089" s="26" t="s">
        <v>330</v>
      </c>
      <c r="D1089" s="21" t="s">
        <v>1417</v>
      </c>
      <c r="E1089" s="21" t="s">
        <v>2297</v>
      </c>
      <c r="F1089" s="10">
        <v>2</v>
      </c>
      <c r="G1089" s="21" t="s">
        <v>321</v>
      </c>
      <c r="H1089" s="21" t="s">
        <v>322</v>
      </c>
      <c r="I1089" s="21" t="s">
        <v>24</v>
      </c>
      <c r="J1089" s="21" t="s">
        <v>53</v>
      </c>
      <c r="K1089" s="21" t="s">
        <v>54</v>
      </c>
      <c r="L1089" s="10">
        <v>28</v>
      </c>
      <c r="M1089" s="10">
        <v>19</v>
      </c>
      <c r="N1089" s="21" t="s">
        <v>1391</v>
      </c>
      <c r="O1089" s="21" t="s">
        <v>129</v>
      </c>
      <c r="P1089" s="21" t="s">
        <v>29</v>
      </c>
      <c r="Q1089" s="21" t="s">
        <v>1355</v>
      </c>
      <c r="R1089" s="21" t="s">
        <v>1504</v>
      </c>
      <c r="S1089" s="10">
        <v>1</v>
      </c>
      <c r="T1089" s="10">
        <v>32</v>
      </c>
      <c r="U1089" s="10">
        <v>28</v>
      </c>
      <c r="V1089" s="21" t="s">
        <v>32</v>
      </c>
      <c r="W1089" s="10">
        <v>4</v>
      </c>
      <c r="X1089" s="27">
        <v>1</v>
      </c>
      <c r="Y1089" s="28">
        <f>IF(M1089&lt;25,1,1+(M1089-25)/M1089)</f>
        <v>1</v>
      </c>
      <c r="Z1089" s="10">
        <v>1</v>
      </c>
      <c r="AA1089" s="28">
        <f>U1089*Y1089*Z1089</f>
        <v>28</v>
      </c>
      <c r="AB1089" s="28">
        <f>X1089*W1089*Y1089</f>
        <v>4</v>
      </c>
      <c r="AC1089" s="28">
        <f>AA1089+AB1089</f>
        <v>32</v>
      </c>
      <c r="AD1089" s="10"/>
      <c r="AE1089" s="50"/>
      <c r="AF1089" s="45"/>
      <c r="AG1089" s="45"/>
      <c r="AH1089" s="45"/>
      <c r="AI1089" s="45"/>
      <c r="AJ1089" s="45"/>
      <c r="AK1089" s="45"/>
      <c r="AL1089" s="45"/>
      <c r="AM1089" s="45"/>
      <c r="AN1089" s="45"/>
      <c r="AO1089" s="45"/>
      <c r="AP1089" s="45"/>
      <c r="AQ1089" s="45"/>
      <c r="AR1089" s="45"/>
      <c r="AS1089" s="45"/>
      <c r="AT1089" s="45"/>
      <c r="AU1089" s="45"/>
      <c r="AV1089" s="45"/>
      <c r="AW1089" s="45"/>
      <c r="AX1089" s="45"/>
      <c r="AY1089" s="45"/>
      <c r="AZ1089" s="45"/>
      <c r="BA1089" s="45"/>
      <c r="BB1089" s="45"/>
      <c r="BC1089" s="45"/>
      <c r="BD1089" s="45"/>
      <c r="BE1089" s="45"/>
      <c r="BF1089" s="45"/>
      <c r="BG1089" s="45"/>
      <c r="BH1089" s="45"/>
      <c r="BI1089" s="45"/>
      <c r="BJ1089" s="45"/>
      <c r="BK1089" s="45"/>
      <c r="BL1089" s="45"/>
      <c r="BM1089" s="45"/>
      <c r="BN1089" s="45"/>
      <c r="BO1089" s="45"/>
      <c r="BP1089" s="45"/>
      <c r="BQ1089" s="45"/>
      <c r="BR1089" s="45"/>
      <c r="BS1089" s="45"/>
      <c r="BT1089" s="45"/>
      <c r="BU1089" s="45"/>
      <c r="BV1089" s="45"/>
      <c r="BW1089" s="45"/>
      <c r="BX1089" s="45"/>
      <c r="BY1089" s="45"/>
      <c r="BZ1089" s="45"/>
      <c r="CA1089" s="45"/>
      <c r="CB1089" s="45"/>
      <c r="CC1089" s="45"/>
      <c r="CD1089" s="45"/>
      <c r="CE1089" s="45"/>
      <c r="CF1089" s="45"/>
      <c r="CG1089" s="45"/>
    </row>
    <row r="1090" spans="1:85" s="46" customFormat="1" outlineLevel="2">
      <c r="A1090" s="21"/>
      <c r="B1090" s="21"/>
      <c r="C1090" s="21" t="s">
        <v>2670</v>
      </c>
      <c r="D1090" s="21" t="s">
        <v>2594</v>
      </c>
      <c r="E1090" s="21" t="s">
        <v>2595</v>
      </c>
      <c r="F1090" s="21"/>
      <c r="G1090" s="21" t="s">
        <v>321</v>
      </c>
      <c r="H1090" s="21" t="s">
        <v>2673</v>
      </c>
      <c r="I1090" s="21"/>
      <c r="J1090" s="21"/>
      <c r="K1090" s="21"/>
      <c r="L1090" s="21"/>
      <c r="M1090" s="21"/>
      <c r="N1090" s="21"/>
      <c r="O1090" s="21"/>
      <c r="P1090" s="21"/>
      <c r="Q1090" s="21"/>
      <c r="R1090" s="21"/>
      <c r="S1090" s="21"/>
      <c r="T1090" s="21"/>
      <c r="U1090" s="21"/>
      <c r="V1090" s="21"/>
      <c r="W1090" s="21"/>
      <c r="X1090" s="21"/>
      <c r="Y1090" s="21"/>
      <c r="Z1090" s="21"/>
      <c r="AA1090" s="21"/>
      <c r="AB1090" s="21" t="s">
        <v>30</v>
      </c>
      <c r="AC1090" s="21" t="s">
        <v>2602</v>
      </c>
      <c r="AD1090" s="21" t="s">
        <v>2597</v>
      </c>
      <c r="AE1090" s="50"/>
      <c r="AF1090" s="45"/>
      <c r="AG1090" s="45"/>
      <c r="AH1090" s="45"/>
      <c r="AI1090" s="45"/>
      <c r="AJ1090" s="45"/>
      <c r="AK1090" s="45"/>
      <c r="AL1090" s="45"/>
      <c r="AM1090" s="45"/>
      <c r="AN1090" s="45"/>
      <c r="AO1090" s="45"/>
      <c r="AP1090" s="45"/>
      <c r="AQ1090" s="45"/>
      <c r="AR1090" s="45"/>
      <c r="AS1090" s="45"/>
      <c r="AT1090" s="45"/>
      <c r="AU1090" s="45"/>
      <c r="AV1090" s="45"/>
      <c r="AW1090" s="45"/>
      <c r="AX1090" s="45"/>
      <c r="AY1090" s="45"/>
      <c r="AZ1090" s="45"/>
      <c r="BA1090" s="45"/>
      <c r="BB1090" s="45"/>
      <c r="BC1090" s="45"/>
      <c r="BD1090" s="45"/>
      <c r="BE1090" s="45"/>
      <c r="BF1090" s="45"/>
      <c r="BG1090" s="45"/>
      <c r="BH1090" s="45"/>
      <c r="BI1090" s="45"/>
      <c r="BJ1090" s="45"/>
      <c r="BK1090" s="45"/>
      <c r="BL1090" s="45"/>
      <c r="BM1090" s="45"/>
      <c r="BN1090" s="45"/>
      <c r="BO1090" s="45"/>
      <c r="BP1090" s="45"/>
      <c r="BQ1090" s="45"/>
      <c r="BR1090" s="45"/>
      <c r="BS1090" s="45"/>
      <c r="BT1090" s="45"/>
      <c r="BU1090" s="45"/>
      <c r="BV1090" s="45"/>
      <c r="BW1090" s="45"/>
      <c r="BX1090" s="45"/>
      <c r="BY1090" s="45"/>
      <c r="BZ1090" s="45"/>
      <c r="CA1090" s="45"/>
      <c r="CB1090" s="45"/>
      <c r="CC1090" s="45"/>
      <c r="CD1090" s="45"/>
      <c r="CE1090" s="45"/>
      <c r="CF1090" s="45"/>
      <c r="CG1090" s="45"/>
    </row>
    <row r="1091" spans="1:85" s="46" customFormat="1" outlineLevel="2">
      <c r="A1091" s="21"/>
      <c r="B1091" s="21"/>
      <c r="C1091" s="21" t="s">
        <v>1834</v>
      </c>
      <c r="D1091" s="21" t="s">
        <v>1384</v>
      </c>
      <c r="E1091" s="21" t="s">
        <v>2592</v>
      </c>
      <c r="F1091" s="21"/>
      <c r="G1091" s="21" t="s">
        <v>321</v>
      </c>
      <c r="H1091" s="21" t="s">
        <v>2559</v>
      </c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21"/>
      <c r="T1091" s="21"/>
      <c r="U1091" s="21"/>
      <c r="V1091" s="21"/>
      <c r="W1091" s="21"/>
      <c r="X1091" s="21"/>
      <c r="Y1091" s="21"/>
      <c r="Z1091" s="21"/>
      <c r="AA1091" s="21"/>
      <c r="AB1091" s="21"/>
      <c r="AC1091" s="21">
        <v>16</v>
      </c>
      <c r="AD1091" s="21" t="s">
        <v>2588</v>
      </c>
      <c r="AE1091" s="50"/>
      <c r="AF1091" s="45"/>
      <c r="AG1091" s="45"/>
      <c r="AH1091" s="45"/>
      <c r="AI1091" s="45"/>
      <c r="AJ1091" s="45"/>
      <c r="AK1091" s="45"/>
      <c r="AL1091" s="45"/>
      <c r="AM1091" s="45"/>
      <c r="AN1091" s="45"/>
      <c r="AO1091" s="45"/>
      <c r="AP1091" s="45"/>
      <c r="AQ1091" s="45"/>
      <c r="AR1091" s="45"/>
      <c r="AS1091" s="45"/>
      <c r="AT1091" s="45"/>
      <c r="AU1091" s="45"/>
      <c r="AV1091" s="45"/>
      <c r="AW1091" s="45"/>
      <c r="AX1091" s="45"/>
      <c r="AY1091" s="45"/>
      <c r="AZ1091" s="45"/>
      <c r="BA1091" s="45"/>
      <c r="BB1091" s="45"/>
      <c r="BC1091" s="45"/>
      <c r="BD1091" s="45"/>
      <c r="BE1091" s="45"/>
      <c r="BF1091" s="45"/>
      <c r="BG1091" s="45"/>
      <c r="BH1091" s="45"/>
      <c r="BI1091" s="45"/>
      <c r="BJ1091" s="45"/>
      <c r="BK1091" s="45"/>
      <c r="BL1091" s="45"/>
      <c r="BM1091" s="45"/>
      <c r="BN1091" s="45"/>
      <c r="BO1091" s="45"/>
      <c r="BP1091" s="45"/>
      <c r="BQ1091" s="45"/>
      <c r="BR1091" s="45"/>
      <c r="BS1091" s="45"/>
      <c r="BT1091" s="45"/>
      <c r="BU1091" s="45"/>
      <c r="BV1091" s="45"/>
      <c r="BW1091" s="45"/>
      <c r="BX1091" s="45"/>
      <c r="BY1091" s="45"/>
      <c r="BZ1091" s="45"/>
      <c r="CA1091" s="45"/>
      <c r="CB1091" s="45"/>
      <c r="CC1091" s="45"/>
      <c r="CD1091" s="45"/>
      <c r="CE1091" s="45"/>
      <c r="CF1091" s="45"/>
      <c r="CG1091" s="45"/>
    </row>
    <row r="1092" spans="1:85" s="46" customFormat="1" outlineLevel="2">
      <c r="A1092" s="10"/>
      <c r="B1092" s="10"/>
      <c r="C1092" s="25"/>
      <c r="D1092" s="10"/>
      <c r="E1092" s="27" t="s">
        <v>2329</v>
      </c>
      <c r="F1092" s="10"/>
      <c r="G1092" s="21" t="s">
        <v>321</v>
      </c>
      <c r="H1092" s="29" t="s">
        <v>322</v>
      </c>
      <c r="I1092" s="10"/>
      <c r="J1092" s="10"/>
      <c r="K1092" s="10"/>
      <c r="L1092" s="10"/>
      <c r="M1092" s="29">
        <v>3</v>
      </c>
      <c r="N1092" s="10"/>
      <c r="O1092" s="10"/>
      <c r="P1092" s="10"/>
      <c r="Q1092" s="10"/>
      <c r="R1092" s="10"/>
      <c r="S1092" s="10"/>
      <c r="T1092" s="10"/>
      <c r="U1092" s="10"/>
      <c r="V1092" s="10"/>
      <c r="W1092" s="10"/>
      <c r="X1092" s="10"/>
      <c r="Y1092" s="28"/>
      <c r="Z1092" s="10"/>
      <c r="AA1092" s="28"/>
      <c r="AB1092" s="28"/>
      <c r="AC1092" s="28">
        <f>M1092*14</f>
        <v>42</v>
      </c>
      <c r="AD1092" s="10"/>
      <c r="AE1092" s="50"/>
      <c r="AF1092" s="45"/>
      <c r="AG1092" s="45"/>
      <c r="AH1092" s="45"/>
      <c r="AI1092" s="45"/>
      <c r="AJ1092" s="45"/>
      <c r="AK1092" s="45"/>
      <c r="AL1092" s="45"/>
      <c r="AM1092" s="45"/>
      <c r="AN1092" s="45"/>
      <c r="AO1092" s="45"/>
      <c r="AP1092" s="45"/>
      <c r="AQ1092" s="45"/>
      <c r="AR1092" s="45"/>
      <c r="AS1092" s="45"/>
      <c r="AT1092" s="45"/>
      <c r="AU1092" s="45"/>
      <c r="AV1092" s="45"/>
      <c r="AW1092" s="45"/>
      <c r="AX1092" s="45"/>
      <c r="AY1092" s="45"/>
      <c r="AZ1092" s="45"/>
      <c r="BA1092" s="45"/>
      <c r="BB1092" s="45"/>
      <c r="BC1092" s="45"/>
      <c r="BD1092" s="45"/>
      <c r="BE1092" s="45"/>
      <c r="BF1092" s="45"/>
      <c r="BG1092" s="45"/>
      <c r="BH1092" s="45"/>
      <c r="BI1092" s="45"/>
      <c r="BJ1092" s="45"/>
      <c r="BK1092" s="45"/>
      <c r="BL1092" s="45"/>
      <c r="BM1092" s="45"/>
      <c r="BN1092" s="45"/>
      <c r="BO1092" s="45"/>
      <c r="BP1092" s="45"/>
      <c r="BQ1092" s="45"/>
      <c r="BR1092" s="45"/>
      <c r="BS1092" s="45"/>
      <c r="BT1092" s="45"/>
      <c r="BU1092" s="45"/>
      <c r="BV1092" s="45"/>
      <c r="BW1092" s="45"/>
      <c r="BX1092" s="45"/>
      <c r="BY1092" s="45"/>
      <c r="BZ1092" s="45"/>
      <c r="CA1092" s="45"/>
      <c r="CB1092" s="45"/>
      <c r="CC1092" s="45"/>
      <c r="CD1092" s="45"/>
      <c r="CE1092" s="45"/>
      <c r="CF1092" s="45"/>
      <c r="CG1092" s="45"/>
    </row>
    <row r="1093" spans="1:85" s="46" customFormat="1" outlineLevel="1">
      <c r="A1093" s="10"/>
      <c r="B1093" s="10"/>
      <c r="C1093" s="25"/>
      <c r="D1093" s="10"/>
      <c r="E1093" s="27"/>
      <c r="F1093" s="10"/>
      <c r="G1093" s="47" t="s">
        <v>2947</v>
      </c>
      <c r="H1093" s="29"/>
      <c r="I1093" s="10"/>
      <c r="J1093" s="10"/>
      <c r="K1093" s="10"/>
      <c r="L1093" s="10"/>
      <c r="M1093" s="29"/>
      <c r="N1093" s="10"/>
      <c r="O1093" s="10"/>
      <c r="P1093" s="10"/>
      <c r="Q1093" s="10"/>
      <c r="R1093" s="10"/>
      <c r="S1093" s="10"/>
      <c r="T1093" s="10"/>
      <c r="U1093" s="10"/>
      <c r="V1093" s="10"/>
      <c r="W1093" s="10"/>
      <c r="X1093" s="10"/>
      <c r="Y1093" s="28"/>
      <c r="Z1093" s="10"/>
      <c r="AA1093" s="28"/>
      <c r="AB1093" s="28"/>
      <c r="AC1093" s="28">
        <f>SUBTOTAL(9,AC1086:AC1092)</f>
        <v>291.52978056426332</v>
      </c>
      <c r="AD1093" s="10"/>
      <c r="AE1093" s="50"/>
      <c r="AF1093" s="45"/>
      <c r="AG1093" s="45"/>
      <c r="AH1093" s="45"/>
      <c r="AI1093" s="45"/>
      <c r="AJ1093" s="45"/>
      <c r="AK1093" s="45"/>
      <c r="AL1093" s="45"/>
      <c r="AM1093" s="45"/>
      <c r="AN1093" s="45"/>
      <c r="AO1093" s="45"/>
      <c r="AP1093" s="45"/>
      <c r="AQ1093" s="45"/>
      <c r="AR1093" s="45"/>
      <c r="AS1093" s="45"/>
      <c r="AT1093" s="45"/>
      <c r="AU1093" s="45"/>
      <c r="AV1093" s="45"/>
      <c r="AW1093" s="45"/>
      <c r="AX1093" s="45"/>
      <c r="AY1093" s="45"/>
      <c r="AZ1093" s="45"/>
      <c r="BA1093" s="45"/>
      <c r="BB1093" s="45"/>
      <c r="BC1093" s="45"/>
      <c r="BD1093" s="45"/>
      <c r="BE1093" s="45"/>
      <c r="BF1093" s="45"/>
      <c r="BG1093" s="45"/>
      <c r="BH1093" s="45"/>
      <c r="BI1093" s="45"/>
      <c r="BJ1093" s="45"/>
      <c r="BK1093" s="45"/>
      <c r="BL1093" s="45"/>
      <c r="BM1093" s="45"/>
      <c r="BN1093" s="45"/>
      <c r="BO1093" s="45"/>
      <c r="BP1093" s="45"/>
      <c r="BQ1093" s="45"/>
      <c r="BR1093" s="45"/>
      <c r="BS1093" s="45"/>
      <c r="BT1093" s="45"/>
      <c r="BU1093" s="45"/>
      <c r="BV1093" s="45"/>
      <c r="BW1093" s="45"/>
      <c r="BX1093" s="45"/>
      <c r="BY1093" s="45"/>
      <c r="BZ1093" s="45"/>
      <c r="CA1093" s="45"/>
      <c r="CB1093" s="45"/>
      <c r="CC1093" s="45"/>
      <c r="CD1093" s="45"/>
      <c r="CE1093" s="45"/>
      <c r="CF1093" s="45"/>
      <c r="CG1093" s="45"/>
    </row>
    <row r="1094" spans="1:85" s="46" customFormat="1" outlineLevel="2">
      <c r="A1094" s="10">
        <v>2015</v>
      </c>
      <c r="B1094" s="21" t="s">
        <v>765</v>
      </c>
      <c r="C1094" s="26" t="s">
        <v>766</v>
      </c>
      <c r="D1094" s="21" t="s">
        <v>1383</v>
      </c>
      <c r="E1094" s="21" t="s">
        <v>2289</v>
      </c>
      <c r="F1094" s="10">
        <v>3</v>
      </c>
      <c r="G1094" s="21" t="s">
        <v>770</v>
      </c>
      <c r="H1094" s="21" t="s">
        <v>771</v>
      </c>
      <c r="I1094" s="21" t="s">
        <v>772</v>
      </c>
      <c r="J1094" s="21" t="s">
        <v>25</v>
      </c>
      <c r="K1094" s="21" t="s">
        <v>26</v>
      </c>
      <c r="L1094" s="10">
        <v>20</v>
      </c>
      <c r="M1094" s="10">
        <v>20</v>
      </c>
      <c r="N1094" s="21" t="s">
        <v>304</v>
      </c>
      <c r="O1094" s="21" t="s">
        <v>773</v>
      </c>
      <c r="P1094" s="21" t="s">
        <v>29</v>
      </c>
      <c r="Q1094" s="21" t="s">
        <v>392</v>
      </c>
      <c r="R1094" s="21" t="s">
        <v>774</v>
      </c>
      <c r="S1094" s="10">
        <v>1</v>
      </c>
      <c r="T1094" s="10">
        <v>48</v>
      </c>
      <c r="U1094" s="10">
        <v>48</v>
      </c>
      <c r="V1094" s="21" t="s">
        <v>32</v>
      </c>
      <c r="W1094" s="21" t="s">
        <v>32</v>
      </c>
      <c r="X1094" s="10"/>
      <c r="Y1094" s="28">
        <f>IF(M1094&lt;25,1,1+(M1094-25)/M1094)</f>
        <v>1</v>
      </c>
      <c r="Z1094" s="10">
        <v>1.2</v>
      </c>
      <c r="AA1094" s="28">
        <f>U1094*Y1094*Z1094</f>
        <v>57.599999999999994</v>
      </c>
      <c r="AB1094" s="28"/>
      <c r="AC1094" s="28">
        <f>AA1094+AB1094</f>
        <v>57.599999999999994</v>
      </c>
      <c r="AD1094" s="10"/>
      <c r="AE1094" s="50"/>
      <c r="AF1094" s="45"/>
      <c r="AG1094" s="45"/>
      <c r="AH1094" s="45"/>
      <c r="AI1094" s="45"/>
      <c r="AJ1094" s="45"/>
      <c r="AK1094" s="45"/>
      <c r="AL1094" s="45"/>
      <c r="AM1094" s="45"/>
      <c r="AN1094" s="45"/>
      <c r="AO1094" s="45"/>
      <c r="AP1094" s="45"/>
      <c r="AQ1094" s="45"/>
      <c r="AR1094" s="45"/>
      <c r="AS1094" s="45"/>
      <c r="AT1094" s="45"/>
      <c r="AU1094" s="45"/>
      <c r="AV1094" s="45"/>
      <c r="AW1094" s="45"/>
      <c r="AX1094" s="45"/>
      <c r="AY1094" s="45"/>
      <c r="AZ1094" s="45"/>
      <c r="BA1094" s="45"/>
      <c r="BB1094" s="45"/>
      <c r="BC1094" s="45"/>
      <c r="BD1094" s="45"/>
      <c r="BE1094" s="45"/>
      <c r="BF1094" s="45"/>
      <c r="BG1094" s="45"/>
      <c r="BH1094" s="45"/>
      <c r="BI1094" s="45"/>
      <c r="BJ1094" s="45"/>
      <c r="BK1094" s="45"/>
      <c r="BL1094" s="45"/>
      <c r="BM1094" s="45"/>
      <c r="BN1094" s="45"/>
      <c r="BO1094" s="45"/>
      <c r="BP1094" s="45"/>
      <c r="BQ1094" s="45"/>
      <c r="BR1094" s="45"/>
      <c r="BS1094" s="45"/>
      <c r="BT1094" s="45"/>
      <c r="BU1094" s="45"/>
      <c r="BV1094" s="45"/>
      <c r="BW1094" s="45"/>
      <c r="BX1094" s="45"/>
      <c r="BY1094" s="45"/>
      <c r="BZ1094" s="45"/>
      <c r="CA1094" s="45"/>
      <c r="CB1094" s="45"/>
      <c r="CC1094" s="45"/>
      <c r="CD1094" s="45"/>
      <c r="CE1094" s="45"/>
      <c r="CF1094" s="45"/>
      <c r="CG1094" s="45"/>
    </row>
    <row r="1095" spans="1:85" s="46" customFormat="1" outlineLevel="2">
      <c r="A1095" s="10">
        <v>2014</v>
      </c>
      <c r="B1095" s="21" t="s">
        <v>1451</v>
      </c>
      <c r="C1095" s="26" t="s">
        <v>1452</v>
      </c>
      <c r="D1095" s="21" t="s">
        <v>1417</v>
      </c>
      <c r="E1095" s="21" t="s">
        <v>2300</v>
      </c>
      <c r="F1095" s="10">
        <v>3</v>
      </c>
      <c r="G1095" s="21" t="s">
        <v>770</v>
      </c>
      <c r="H1095" s="21" t="s">
        <v>771</v>
      </c>
      <c r="I1095" s="21" t="s">
        <v>772</v>
      </c>
      <c r="J1095" s="21" t="s">
        <v>25</v>
      </c>
      <c r="K1095" s="21" t="s">
        <v>26</v>
      </c>
      <c r="L1095" s="10">
        <v>20</v>
      </c>
      <c r="M1095" s="10">
        <v>14</v>
      </c>
      <c r="N1095" s="21" t="s">
        <v>1453</v>
      </c>
      <c r="O1095" s="21" t="s">
        <v>233</v>
      </c>
      <c r="P1095" s="21" t="s">
        <v>29</v>
      </c>
      <c r="Q1095" s="21" t="s">
        <v>1364</v>
      </c>
      <c r="R1095" s="21" t="s">
        <v>1454</v>
      </c>
      <c r="S1095" s="10">
        <v>1</v>
      </c>
      <c r="T1095" s="10">
        <v>48</v>
      </c>
      <c r="U1095" s="10">
        <v>42</v>
      </c>
      <c r="V1095" s="10">
        <v>6</v>
      </c>
      <c r="W1095" s="21" t="s">
        <v>32</v>
      </c>
      <c r="X1095" s="10"/>
      <c r="Y1095" s="28">
        <f>IF(M1095&lt;25,1,1+(M1095-25)/M1095)</f>
        <v>1</v>
      </c>
      <c r="Z1095" s="10">
        <v>1.2</v>
      </c>
      <c r="AA1095" s="28">
        <f>T1095*Y1095*Z1095</f>
        <v>57.599999999999994</v>
      </c>
      <c r="AB1095" s="28"/>
      <c r="AC1095" s="28">
        <f>AA1095+AB1095</f>
        <v>57.599999999999994</v>
      </c>
      <c r="AD1095" s="10"/>
      <c r="AE1095" s="50"/>
      <c r="AF1095" s="45"/>
      <c r="AG1095" s="45"/>
      <c r="AH1095" s="45"/>
      <c r="AI1095" s="45"/>
      <c r="AJ1095" s="45"/>
      <c r="AK1095" s="45"/>
      <c r="AL1095" s="45"/>
      <c r="AM1095" s="45"/>
      <c r="AN1095" s="45"/>
      <c r="AO1095" s="45"/>
      <c r="AP1095" s="45"/>
      <c r="AQ1095" s="45"/>
      <c r="AR1095" s="45"/>
      <c r="AS1095" s="45"/>
      <c r="AT1095" s="45"/>
      <c r="AU1095" s="45"/>
      <c r="AV1095" s="45"/>
      <c r="AW1095" s="45"/>
      <c r="AX1095" s="45"/>
      <c r="AY1095" s="45"/>
      <c r="AZ1095" s="45"/>
      <c r="BA1095" s="45"/>
      <c r="BB1095" s="45"/>
      <c r="BC1095" s="45"/>
      <c r="BD1095" s="45"/>
      <c r="BE1095" s="45"/>
      <c r="BF1095" s="45"/>
      <c r="BG1095" s="45"/>
      <c r="BH1095" s="45"/>
      <c r="BI1095" s="45"/>
      <c r="BJ1095" s="45"/>
      <c r="BK1095" s="45"/>
      <c r="BL1095" s="45"/>
      <c r="BM1095" s="45"/>
      <c r="BN1095" s="45"/>
      <c r="BO1095" s="45"/>
      <c r="BP1095" s="45"/>
      <c r="BQ1095" s="45"/>
      <c r="BR1095" s="45"/>
      <c r="BS1095" s="45"/>
      <c r="BT1095" s="45"/>
      <c r="BU1095" s="45"/>
      <c r="BV1095" s="45"/>
      <c r="BW1095" s="45"/>
      <c r="BX1095" s="45"/>
      <c r="BY1095" s="45"/>
      <c r="BZ1095" s="45"/>
      <c r="CA1095" s="45"/>
      <c r="CB1095" s="45"/>
      <c r="CC1095" s="45"/>
      <c r="CD1095" s="45"/>
      <c r="CE1095" s="45"/>
      <c r="CF1095" s="45"/>
      <c r="CG1095" s="45"/>
    </row>
    <row r="1096" spans="1:85" s="46" customFormat="1" outlineLevel="2">
      <c r="A1096" s="21"/>
      <c r="B1096" s="21"/>
      <c r="C1096" s="21" t="s">
        <v>2747</v>
      </c>
      <c r="D1096" s="21" t="s">
        <v>2594</v>
      </c>
      <c r="E1096" s="21" t="s">
        <v>2595</v>
      </c>
      <c r="F1096" s="21"/>
      <c r="G1096" s="21" t="s">
        <v>770</v>
      </c>
      <c r="H1096" s="21" t="s">
        <v>2749</v>
      </c>
      <c r="I1096" s="21"/>
      <c r="J1096" s="21"/>
      <c r="K1096" s="21"/>
      <c r="L1096" s="21"/>
      <c r="M1096" s="21"/>
      <c r="N1096" s="21"/>
      <c r="O1096" s="21"/>
      <c r="P1096" s="21"/>
      <c r="Q1096" s="21"/>
      <c r="R1096" s="21"/>
      <c r="S1096" s="21"/>
      <c r="T1096" s="21"/>
      <c r="U1096" s="21"/>
      <c r="V1096" s="21"/>
      <c r="W1096" s="21"/>
      <c r="X1096" s="21"/>
      <c r="Y1096" s="21"/>
      <c r="Z1096" s="21"/>
      <c r="AA1096" s="21"/>
      <c r="AB1096" s="21" t="s">
        <v>30</v>
      </c>
      <c r="AC1096" s="21" t="s">
        <v>2732</v>
      </c>
      <c r="AD1096" s="21" t="s">
        <v>2597</v>
      </c>
      <c r="AE1096" s="50"/>
      <c r="AF1096" s="45"/>
      <c r="AG1096" s="45"/>
      <c r="AH1096" s="45"/>
      <c r="AI1096" s="45"/>
      <c r="AJ1096" s="45"/>
      <c r="AK1096" s="45"/>
      <c r="AL1096" s="45"/>
      <c r="AM1096" s="45"/>
      <c r="AN1096" s="45"/>
      <c r="AO1096" s="45"/>
      <c r="AP1096" s="45"/>
      <c r="AQ1096" s="45"/>
      <c r="AR1096" s="45"/>
      <c r="AS1096" s="45"/>
      <c r="AT1096" s="45"/>
      <c r="AU1096" s="45"/>
      <c r="AV1096" s="45"/>
      <c r="AW1096" s="45"/>
      <c r="AX1096" s="45"/>
      <c r="AY1096" s="45"/>
      <c r="AZ1096" s="45"/>
      <c r="BA1096" s="45"/>
      <c r="BB1096" s="45"/>
      <c r="BC1096" s="45"/>
      <c r="BD1096" s="45"/>
      <c r="BE1096" s="45"/>
      <c r="BF1096" s="45"/>
      <c r="BG1096" s="45"/>
      <c r="BH1096" s="45"/>
      <c r="BI1096" s="45"/>
      <c r="BJ1096" s="45"/>
      <c r="BK1096" s="45"/>
      <c r="BL1096" s="45"/>
      <c r="BM1096" s="45"/>
      <c r="BN1096" s="45"/>
      <c r="BO1096" s="45"/>
      <c r="BP1096" s="45"/>
      <c r="BQ1096" s="45"/>
      <c r="BR1096" s="45"/>
      <c r="BS1096" s="45"/>
      <c r="BT1096" s="45"/>
      <c r="BU1096" s="45"/>
      <c r="BV1096" s="45"/>
      <c r="BW1096" s="45"/>
      <c r="BX1096" s="45"/>
      <c r="BY1096" s="45"/>
      <c r="BZ1096" s="45"/>
      <c r="CA1096" s="45"/>
      <c r="CB1096" s="45"/>
      <c r="CC1096" s="45"/>
      <c r="CD1096" s="45"/>
      <c r="CE1096" s="45"/>
      <c r="CF1096" s="45"/>
      <c r="CG1096" s="45"/>
    </row>
    <row r="1097" spans="1:85" s="46" customFormat="1" outlineLevel="2">
      <c r="A1097" s="10"/>
      <c r="B1097" s="10"/>
      <c r="C1097" s="25"/>
      <c r="D1097" s="10"/>
      <c r="E1097" s="27" t="s">
        <v>2329</v>
      </c>
      <c r="F1097" s="10"/>
      <c r="G1097" s="21" t="s">
        <v>770</v>
      </c>
      <c r="H1097" s="29" t="s">
        <v>771</v>
      </c>
      <c r="I1097" s="10"/>
      <c r="J1097" s="10"/>
      <c r="K1097" s="10"/>
      <c r="L1097" s="10"/>
      <c r="M1097" s="29">
        <v>1</v>
      </c>
      <c r="N1097" s="10"/>
      <c r="O1097" s="10"/>
      <c r="P1097" s="10"/>
      <c r="Q1097" s="10"/>
      <c r="R1097" s="10"/>
      <c r="S1097" s="10"/>
      <c r="T1097" s="10"/>
      <c r="U1097" s="10"/>
      <c r="V1097" s="10"/>
      <c r="W1097" s="10"/>
      <c r="X1097" s="10"/>
      <c r="Y1097" s="28"/>
      <c r="Z1097" s="10"/>
      <c r="AA1097" s="28"/>
      <c r="AB1097" s="28"/>
      <c r="AC1097" s="28">
        <f>M1097*14</f>
        <v>14</v>
      </c>
      <c r="AD1097" s="10"/>
      <c r="AE1097" s="50"/>
      <c r="AF1097" s="45"/>
      <c r="AG1097" s="45"/>
      <c r="AH1097" s="45"/>
      <c r="AI1097" s="45"/>
      <c r="AJ1097" s="45"/>
      <c r="AK1097" s="45"/>
      <c r="AL1097" s="45"/>
      <c r="AM1097" s="45"/>
      <c r="AN1097" s="45"/>
      <c r="AO1097" s="45"/>
      <c r="AP1097" s="45"/>
      <c r="AQ1097" s="45"/>
      <c r="AR1097" s="45"/>
      <c r="AS1097" s="45"/>
      <c r="AT1097" s="45"/>
      <c r="AU1097" s="45"/>
      <c r="AV1097" s="45"/>
      <c r="AW1097" s="45"/>
      <c r="AX1097" s="45"/>
      <c r="AY1097" s="45"/>
      <c r="AZ1097" s="45"/>
      <c r="BA1097" s="45"/>
      <c r="BB1097" s="45"/>
      <c r="BC1097" s="45"/>
      <c r="BD1097" s="45"/>
      <c r="BE1097" s="45"/>
      <c r="BF1097" s="45"/>
      <c r="BG1097" s="45"/>
      <c r="BH1097" s="45"/>
      <c r="BI1097" s="45"/>
      <c r="BJ1097" s="45"/>
      <c r="BK1097" s="45"/>
      <c r="BL1097" s="45"/>
      <c r="BM1097" s="45"/>
      <c r="BN1097" s="45"/>
      <c r="BO1097" s="45"/>
      <c r="BP1097" s="45"/>
      <c r="BQ1097" s="45"/>
      <c r="BR1097" s="45"/>
      <c r="BS1097" s="45"/>
      <c r="BT1097" s="45"/>
      <c r="BU1097" s="45"/>
      <c r="BV1097" s="45"/>
      <c r="BW1097" s="45"/>
      <c r="BX1097" s="45"/>
      <c r="BY1097" s="45"/>
      <c r="BZ1097" s="45"/>
      <c r="CA1097" s="45"/>
      <c r="CB1097" s="45"/>
      <c r="CC1097" s="45"/>
      <c r="CD1097" s="45"/>
      <c r="CE1097" s="45"/>
      <c r="CF1097" s="45"/>
      <c r="CG1097" s="45"/>
    </row>
    <row r="1098" spans="1:85" s="46" customFormat="1" outlineLevel="2">
      <c r="A1098" s="10">
        <v>2014</v>
      </c>
      <c r="B1098" s="21" t="s">
        <v>1351</v>
      </c>
      <c r="C1098" s="26" t="s">
        <v>1352</v>
      </c>
      <c r="D1098" s="21" t="s">
        <v>1383</v>
      </c>
      <c r="E1098" s="19" t="s">
        <v>2541</v>
      </c>
      <c r="F1098" s="10" t="s">
        <v>2542</v>
      </c>
      <c r="G1098" s="21" t="s">
        <v>770</v>
      </c>
      <c r="H1098" s="51" t="s">
        <v>771</v>
      </c>
      <c r="I1098" s="53"/>
      <c r="J1098" s="53"/>
      <c r="K1098" s="53"/>
      <c r="L1098" s="53"/>
      <c r="M1098" s="52">
        <v>2</v>
      </c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5"/>
      <c r="Y1098" s="56"/>
      <c r="Z1098" s="55"/>
      <c r="AA1098" s="56"/>
      <c r="AB1098" s="56"/>
      <c r="AC1098" s="56">
        <v>7.8</v>
      </c>
      <c r="AD1098" s="55"/>
      <c r="AE1098" s="50"/>
      <c r="AF1098" s="45"/>
      <c r="AG1098" s="45"/>
      <c r="AH1098" s="45"/>
      <c r="AI1098" s="45"/>
      <c r="AJ1098" s="45"/>
      <c r="AK1098" s="45"/>
      <c r="AL1098" s="45"/>
      <c r="AM1098" s="45"/>
      <c r="AN1098" s="45"/>
      <c r="AO1098" s="45"/>
      <c r="AP1098" s="45"/>
      <c r="AQ1098" s="45"/>
      <c r="AR1098" s="45"/>
      <c r="AS1098" s="45"/>
      <c r="AT1098" s="45"/>
      <c r="AU1098" s="45"/>
      <c r="AV1098" s="45"/>
      <c r="AW1098" s="45"/>
      <c r="AX1098" s="45"/>
      <c r="AY1098" s="45"/>
      <c r="AZ1098" s="45"/>
      <c r="BA1098" s="45"/>
      <c r="BB1098" s="45"/>
      <c r="BC1098" s="45"/>
      <c r="BD1098" s="45"/>
      <c r="BE1098" s="45"/>
      <c r="BF1098" s="45"/>
      <c r="BG1098" s="45"/>
      <c r="BH1098" s="45"/>
      <c r="BI1098" s="45"/>
      <c r="BJ1098" s="45"/>
      <c r="BK1098" s="45"/>
      <c r="BL1098" s="45"/>
      <c r="BM1098" s="45"/>
      <c r="BN1098" s="45"/>
      <c r="BO1098" s="45"/>
      <c r="BP1098" s="45"/>
      <c r="BQ1098" s="45"/>
      <c r="BR1098" s="45"/>
      <c r="BS1098" s="45"/>
      <c r="BT1098" s="45"/>
      <c r="BU1098" s="45"/>
      <c r="BV1098" s="45"/>
      <c r="BW1098" s="45"/>
      <c r="BX1098" s="45"/>
      <c r="BY1098" s="45"/>
      <c r="BZ1098" s="45"/>
      <c r="CA1098" s="45"/>
      <c r="CB1098" s="45"/>
      <c r="CC1098" s="45"/>
      <c r="CD1098" s="45"/>
      <c r="CE1098" s="45"/>
      <c r="CF1098" s="45"/>
      <c r="CG1098" s="45"/>
    </row>
    <row r="1099" spans="1:85" s="46" customFormat="1" outlineLevel="1">
      <c r="A1099" s="10"/>
      <c r="B1099" s="21"/>
      <c r="C1099" s="26"/>
      <c r="D1099" s="21"/>
      <c r="E1099" s="19"/>
      <c r="F1099" s="10"/>
      <c r="G1099" s="47" t="s">
        <v>2948</v>
      </c>
      <c r="H1099" s="51"/>
      <c r="I1099" s="53"/>
      <c r="J1099" s="53"/>
      <c r="K1099" s="53"/>
      <c r="L1099" s="53"/>
      <c r="M1099" s="52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5"/>
      <c r="Y1099" s="56"/>
      <c r="Z1099" s="55"/>
      <c r="AA1099" s="56"/>
      <c r="AB1099" s="56"/>
      <c r="AC1099" s="56">
        <f>SUBTOTAL(9,AC1094:AC1098)</f>
        <v>137</v>
      </c>
      <c r="AD1099" s="55"/>
      <c r="AE1099" s="50"/>
      <c r="AF1099" s="45"/>
      <c r="AG1099" s="45"/>
      <c r="AH1099" s="45"/>
      <c r="AI1099" s="45"/>
      <c r="AJ1099" s="45"/>
      <c r="AK1099" s="45"/>
      <c r="AL1099" s="45"/>
      <c r="AM1099" s="45"/>
      <c r="AN1099" s="45"/>
      <c r="AO1099" s="45"/>
      <c r="AP1099" s="45"/>
      <c r="AQ1099" s="45"/>
      <c r="AR1099" s="45"/>
      <c r="AS1099" s="45"/>
      <c r="AT1099" s="45"/>
      <c r="AU1099" s="45"/>
      <c r="AV1099" s="45"/>
      <c r="AW1099" s="45"/>
      <c r="AX1099" s="45"/>
      <c r="AY1099" s="45"/>
      <c r="AZ1099" s="45"/>
      <c r="BA1099" s="45"/>
      <c r="BB1099" s="45"/>
      <c r="BC1099" s="45"/>
      <c r="BD1099" s="45"/>
      <c r="BE1099" s="45"/>
      <c r="BF1099" s="45"/>
      <c r="BG1099" s="45"/>
      <c r="BH1099" s="45"/>
      <c r="BI1099" s="45"/>
      <c r="BJ1099" s="45"/>
      <c r="BK1099" s="45"/>
      <c r="BL1099" s="45"/>
      <c r="BM1099" s="45"/>
      <c r="BN1099" s="45"/>
      <c r="BO1099" s="45"/>
      <c r="BP1099" s="45"/>
      <c r="BQ1099" s="45"/>
      <c r="BR1099" s="45"/>
      <c r="BS1099" s="45"/>
      <c r="BT1099" s="45"/>
      <c r="BU1099" s="45"/>
      <c r="BV1099" s="45"/>
      <c r="BW1099" s="45"/>
      <c r="BX1099" s="45"/>
      <c r="BY1099" s="45"/>
      <c r="BZ1099" s="45"/>
      <c r="CA1099" s="45"/>
      <c r="CB1099" s="45"/>
      <c r="CC1099" s="45"/>
      <c r="CD1099" s="45"/>
      <c r="CE1099" s="45"/>
      <c r="CF1099" s="45"/>
      <c r="CG1099" s="45"/>
    </row>
    <row r="1100" spans="1:85" s="46" customFormat="1" outlineLevel="2">
      <c r="A1100" s="10">
        <v>2015</v>
      </c>
      <c r="B1100" s="21" t="s">
        <v>955</v>
      </c>
      <c r="C1100" s="26" t="s">
        <v>956</v>
      </c>
      <c r="D1100" s="21" t="s">
        <v>1383</v>
      </c>
      <c r="E1100" s="21" t="s">
        <v>2286</v>
      </c>
      <c r="F1100" s="10">
        <v>3</v>
      </c>
      <c r="G1100" s="21" t="s">
        <v>964</v>
      </c>
      <c r="H1100" s="21" t="s">
        <v>965</v>
      </c>
      <c r="I1100" s="21" t="s">
        <v>164</v>
      </c>
      <c r="J1100" s="21" t="s">
        <v>25</v>
      </c>
      <c r="K1100" s="21" t="s">
        <v>26</v>
      </c>
      <c r="L1100" s="10">
        <v>70</v>
      </c>
      <c r="M1100" s="10">
        <v>32</v>
      </c>
      <c r="N1100" s="21" t="s">
        <v>47</v>
      </c>
      <c r="O1100" s="21" t="s">
        <v>966</v>
      </c>
      <c r="P1100" s="21" t="s">
        <v>29</v>
      </c>
      <c r="Q1100" s="21" t="s">
        <v>43</v>
      </c>
      <c r="R1100" s="21" t="s">
        <v>967</v>
      </c>
      <c r="S1100" s="10">
        <v>1</v>
      </c>
      <c r="T1100" s="10">
        <v>48</v>
      </c>
      <c r="U1100" s="10">
        <v>48</v>
      </c>
      <c r="V1100" s="21" t="s">
        <v>32</v>
      </c>
      <c r="W1100" s="21" t="s">
        <v>32</v>
      </c>
      <c r="X1100" s="10"/>
      <c r="Y1100" s="28">
        <f>IF(M1100&lt;25,1,1+(M1100-25)/M1100)</f>
        <v>1.21875</v>
      </c>
      <c r="Z1100" s="10">
        <v>1</v>
      </c>
      <c r="AA1100" s="28">
        <f>U1100*Y1100*Z1100</f>
        <v>58.5</v>
      </c>
      <c r="AB1100" s="28"/>
      <c r="AC1100" s="28">
        <f>AA1100+AB1100</f>
        <v>58.5</v>
      </c>
      <c r="AD1100" s="10"/>
      <c r="AE1100" s="50"/>
      <c r="AF1100" s="45"/>
      <c r="AG1100" s="45"/>
      <c r="AH1100" s="45"/>
      <c r="AI1100" s="45"/>
      <c r="AJ1100" s="45"/>
      <c r="AK1100" s="45"/>
      <c r="AL1100" s="45"/>
      <c r="AM1100" s="45"/>
      <c r="AN1100" s="45"/>
      <c r="AO1100" s="45"/>
      <c r="AP1100" s="45"/>
      <c r="AQ1100" s="45"/>
      <c r="AR1100" s="45"/>
      <c r="AS1100" s="45"/>
      <c r="AT1100" s="45"/>
      <c r="AU1100" s="45"/>
      <c r="AV1100" s="45"/>
      <c r="AW1100" s="45"/>
      <c r="AX1100" s="45"/>
      <c r="AY1100" s="45"/>
      <c r="AZ1100" s="45"/>
      <c r="BA1100" s="45"/>
      <c r="BB1100" s="45"/>
      <c r="BC1100" s="45"/>
      <c r="BD1100" s="45"/>
      <c r="BE1100" s="45"/>
      <c r="BF1100" s="45"/>
      <c r="BG1100" s="45"/>
      <c r="BH1100" s="45"/>
      <c r="BI1100" s="45"/>
      <c r="BJ1100" s="45"/>
      <c r="BK1100" s="45"/>
      <c r="BL1100" s="45"/>
      <c r="BM1100" s="45"/>
      <c r="BN1100" s="45"/>
      <c r="BO1100" s="45"/>
      <c r="BP1100" s="45"/>
      <c r="BQ1100" s="45"/>
      <c r="BR1100" s="45"/>
      <c r="BS1100" s="45"/>
      <c r="BT1100" s="45"/>
      <c r="BU1100" s="45"/>
      <c r="BV1100" s="45"/>
      <c r="BW1100" s="45"/>
      <c r="BX1100" s="45"/>
      <c r="BY1100" s="45"/>
      <c r="BZ1100" s="45"/>
      <c r="CA1100" s="45"/>
      <c r="CB1100" s="45"/>
      <c r="CC1100" s="45"/>
      <c r="CD1100" s="45"/>
      <c r="CE1100" s="45"/>
      <c r="CF1100" s="45"/>
      <c r="CG1100" s="45"/>
    </row>
    <row r="1101" spans="1:85" s="46" customFormat="1" outlineLevel="2">
      <c r="A1101" s="21"/>
      <c r="B1101" s="21"/>
      <c r="C1101" s="21" t="s">
        <v>2627</v>
      </c>
      <c r="D1101" s="21" t="s">
        <v>2594</v>
      </c>
      <c r="E1101" s="21" t="s">
        <v>2595</v>
      </c>
      <c r="F1101" s="21"/>
      <c r="G1101" s="21" t="s">
        <v>964</v>
      </c>
      <c r="H1101" s="21" t="s">
        <v>2630</v>
      </c>
      <c r="I1101" s="21"/>
      <c r="J1101" s="21"/>
      <c r="K1101" s="21"/>
      <c r="L1101" s="21"/>
      <c r="M1101" s="21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1"/>
      <c r="Y1101" s="21"/>
      <c r="Z1101" s="21"/>
      <c r="AA1101" s="21"/>
      <c r="AB1101" s="21" t="s">
        <v>30</v>
      </c>
      <c r="AC1101" s="21" t="s">
        <v>2602</v>
      </c>
      <c r="AD1101" s="21" t="s">
        <v>2597</v>
      </c>
      <c r="AE1101" s="50"/>
      <c r="AF1101" s="45"/>
      <c r="AG1101" s="45"/>
      <c r="AH1101" s="45"/>
      <c r="AI1101" s="45"/>
      <c r="AJ1101" s="45"/>
      <c r="AK1101" s="45"/>
      <c r="AL1101" s="45"/>
      <c r="AM1101" s="45"/>
      <c r="AN1101" s="45"/>
      <c r="AO1101" s="45"/>
      <c r="AP1101" s="45"/>
      <c r="AQ1101" s="45"/>
      <c r="AR1101" s="45"/>
      <c r="AS1101" s="45"/>
      <c r="AT1101" s="45"/>
      <c r="AU1101" s="45"/>
      <c r="AV1101" s="45"/>
      <c r="AW1101" s="45"/>
      <c r="AX1101" s="45"/>
      <c r="AY1101" s="45"/>
      <c r="AZ1101" s="45"/>
      <c r="BA1101" s="45"/>
      <c r="BB1101" s="45"/>
      <c r="BC1101" s="45"/>
      <c r="BD1101" s="45"/>
      <c r="BE1101" s="45"/>
      <c r="BF1101" s="45"/>
      <c r="BG1101" s="45"/>
      <c r="BH1101" s="45"/>
      <c r="BI1101" s="45"/>
      <c r="BJ1101" s="45"/>
      <c r="BK1101" s="45"/>
      <c r="BL1101" s="45"/>
      <c r="BM1101" s="45"/>
      <c r="BN1101" s="45"/>
      <c r="BO1101" s="45"/>
      <c r="BP1101" s="45"/>
      <c r="BQ1101" s="45"/>
      <c r="BR1101" s="45"/>
      <c r="BS1101" s="45"/>
      <c r="BT1101" s="45"/>
      <c r="BU1101" s="45"/>
      <c r="BV1101" s="45"/>
      <c r="BW1101" s="45"/>
      <c r="BX1101" s="45"/>
      <c r="BY1101" s="45"/>
      <c r="BZ1101" s="45"/>
      <c r="CA1101" s="45"/>
      <c r="CB1101" s="45"/>
      <c r="CC1101" s="45"/>
      <c r="CD1101" s="45"/>
      <c r="CE1101" s="45"/>
      <c r="CF1101" s="45"/>
      <c r="CG1101" s="45"/>
    </row>
    <row r="1102" spans="1:85" s="46" customFormat="1" outlineLevel="2">
      <c r="A1102" s="10"/>
      <c r="B1102" s="10"/>
      <c r="C1102" s="25"/>
      <c r="D1102" s="10"/>
      <c r="E1102" s="27" t="s">
        <v>2329</v>
      </c>
      <c r="F1102" s="10"/>
      <c r="G1102" s="21" t="s">
        <v>964</v>
      </c>
      <c r="H1102" s="29" t="s">
        <v>965</v>
      </c>
      <c r="I1102" s="10"/>
      <c r="J1102" s="10"/>
      <c r="K1102" s="10"/>
      <c r="L1102" s="10"/>
      <c r="M1102" s="29">
        <v>3</v>
      </c>
      <c r="N1102" s="10"/>
      <c r="O1102" s="10"/>
      <c r="P1102" s="10"/>
      <c r="Q1102" s="10"/>
      <c r="R1102" s="10"/>
      <c r="S1102" s="10"/>
      <c r="T1102" s="10"/>
      <c r="U1102" s="10"/>
      <c r="V1102" s="10"/>
      <c r="W1102" s="10"/>
      <c r="X1102" s="10"/>
      <c r="Y1102" s="28"/>
      <c r="Z1102" s="10"/>
      <c r="AA1102" s="28"/>
      <c r="AB1102" s="28"/>
      <c r="AC1102" s="28">
        <f>M1102*14</f>
        <v>42</v>
      </c>
      <c r="AD1102" s="10"/>
      <c r="AE1102" s="50"/>
      <c r="AF1102" s="45"/>
      <c r="AG1102" s="45"/>
      <c r="AH1102" s="45"/>
      <c r="AI1102" s="45"/>
      <c r="AJ1102" s="45"/>
      <c r="AK1102" s="45"/>
      <c r="AL1102" s="45"/>
      <c r="AM1102" s="45"/>
      <c r="AN1102" s="45"/>
      <c r="AO1102" s="45"/>
      <c r="AP1102" s="45"/>
      <c r="AQ1102" s="45"/>
      <c r="AR1102" s="45"/>
      <c r="AS1102" s="45"/>
      <c r="AT1102" s="45"/>
      <c r="AU1102" s="45"/>
      <c r="AV1102" s="45"/>
      <c r="AW1102" s="45"/>
      <c r="AX1102" s="45"/>
      <c r="AY1102" s="45"/>
      <c r="AZ1102" s="45"/>
      <c r="BA1102" s="45"/>
      <c r="BB1102" s="45"/>
      <c r="BC1102" s="45"/>
      <c r="BD1102" s="45"/>
      <c r="BE1102" s="45"/>
      <c r="BF1102" s="45"/>
      <c r="BG1102" s="45"/>
      <c r="BH1102" s="45"/>
      <c r="BI1102" s="45"/>
      <c r="BJ1102" s="45"/>
      <c r="BK1102" s="45"/>
      <c r="BL1102" s="45"/>
      <c r="BM1102" s="45"/>
      <c r="BN1102" s="45"/>
      <c r="BO1102" s="45"/>
      <c r="BP1102" s="45"/>
      <c r="BQ1102" s="45"/>
      <c r="BR1102" s="45"/>
      <c r="BS1102" s="45"/>
      <c r="BT1102" s="45"/>
      <c r="BU1102" s="45"/>
      <c r="BV1102" s="45"/>
      <c r="BW1102" s="45"/>
      <c r="BX1102" s="45"/>
      <c r="BY1102" s="45"/>
      <c r="BZ1102" s="45"/>
      <c r="CA1102" s="45"/>
      <c r="CB1102" s="45"/>
      <c r="CC1102" s="45"/>
      <c r="CD1102" s="45"/>
      <c r="CE1102" s="45"/>
      <c r="CF1102" s="45"/>
      <c r="CG1102" s="45"/>
    </row>
    <row r="1103" spans="1:85" s="46" customFormat="1" outlineLevel="1">
      <c r="A1103" s="10"/>
      <c r="B1103" s="10"/>
      <c r="C1103" s="25"/>
      <c r="D1103" s="10"/>
      <c r="E1103" s="27"/>
      <c r="F1103" s="10"/>
      <c r="G1103" s="47" t="s">
        <v>2949</v>
      </c>
      <c r="H1103" s="29"/>
      <c r="I1103" s="10"/>
      <c r="J1103" s="10"/>
      <c r="K1103" s="10"/>
      <c r="L1103" s="10"/>
      <c r="M1103" s="29"/>
      <c r="N1103" s="10"/>
      <c r="O1103" s="10"/>
      <c r="P1103" s="10"/>
      <c r="Q1103" s="10"/>
      <c r="R1103" s="10"/>
      <c r="S1103" s="10"/>
      <c r="T1103" s="10"/>
      <c r="U1103" s="10"/>
      <c r="V1103" s="10"/>
      <c r="W1103" s="10"/>
      <c r="X1103" s="10"/>
      <c r="Y1103" s="28"/>
      <c r="Z1103" s="10"/>
      <c r="AA1103" s="28"/>
      <c r="AB1103" s="28"/>
      <c r="AC1103" s="28">
        <f>SUBTOTAL(9,AC1100:AC1102)</f>
        <v>100.5</v>
      </c>
      <c r="AD1103" s="10"/>
      <c r="AE1103" s="50"/>
      <c r="AF1103" s="45"/>
      <c r="AG1103" s="45"/>
      <c r="AH1103" s="45"/>
      <c r="AI1103" s="45"/>
      <c r="AJ1103" s="45"/>
      <c r="AK1103" s="45"/>
      <c r="AL1103" s="45"/>
      <c r="AM1103" s="45"/>
      <c r="AN1103" s="45"/>
      <c r="AO1103" s="45"/>
      <c r="AP1103" s="45"/>
      <c r="AQ1103" s="45"/>
      <c r="AR1103" s="45"/>
      <c r="AS1103" s="45"/>
      <c r="AT1103" s="45"/>
      <c r="AU1103" s="45"/>
      <c r="AV1103" s="45"/>
      <c r="AW1103" s="45"/>
      <c r="AX1103" s="45"/>
      <c r="AY1103" s="45"/>
      <c r="AZ1103" s="45"/>
      <c r="BA1103" s="45"/>
      <c r="BB1103" s="45"/>
      <c r="BC1103" s="45"/>
      <c r="BD1103" s="45"/>
      <c r="BE1103" s="45"/>
      <c r="BF1103" s="45"/>
      <c r="BG1103" s="45"/>
      <c r="BH1103" s="45"/>
      <c r="BI1103" s="45"/>
      <c r="BJ1103" s="45"/>
      <c r="BK1103" s="45"/>
      <c r="BL1103" s="45"/>
      <c r="BM1103" s="45"/>
      <c r="BN1103" s="45"/>
      <c r="BO1103" s="45"/>
      <c r="BP1103" s="45"/>
      <c r="BQ1103" s="45"/>
      <c r="BR1103" s="45"/>
      <c r="BS1103" s="45"/>
      <c r="BT1103" s="45"/>
      <c r="BU1103" s="45"/>
      <c r="BV1103" s="45"/>
      <c r="BW1103" s="45"/>
      <c r="BX1103" s="45"/>
      <c r="BY1103" s="45"/>
      <c r="BZ1103" s="45"/>
      <c r="CA1103" s="45"/>
      <c r="CB1103" s="45"/>
      <c r="CC1103" s="45"/>
      <c r="CD1103" s="45"/>
      <c r="CE1103" s="45"/>
      <c r="CF1103" s="45"/>
      <c r="CG1103" s="45"/>
    </row>
    <row r="1104" spans="1:85" s="46" customFormat="1" outlineLevel="2">
      <c r="A1104" s="10">
        <v>2016</v>
      </c>
      <c r="B1104" s="21" t="s">
        <v>900</v>
      </c>
      <c r="C1104" s="26" t="s">
        <v>901</v>
      </c>
      <c r="D1104" s="21" t="s">
        <v>1383</v>
      </c>
      <c r="E1104" s="21" t="s">
        <v>2286</v>
      </c>
      <c r="F1104" s="10">
        <v>3</v>
      </c>
      <c r="G1104" s="21" t="s">
        <v>909</v>
      </c>
      <c r="H1104" s="21" t="s">
        <v>910</v>
      </c>
      <c r="I1104" s="21" t="s">
        <v>24</v>
      </c>
      <c r="J1104" s="21" t="s">
        <v>25</v>
      </c>
      <c r="K1104" s="21" t="s">
        <v>412</v>
      </c>
      <c r="L1104" s="10">
        <v>230</v>
      </c>
      <c r="M1104" s="10">
        <v>72</v>
      </c>
      <c r="N1104" s="21" t="s">
        <v>357</v>
      </c>
      <c r="O1104" s="21" t="s">
        <v>413</v>
      </c>
      <c r="P1104" s="21" t="s">
        <v>29</v>
      </c>
      <c r="Q1104" s="21" t="s">
        <v>167</v>
      </c>
      <c r="R1104" s="21" t="s">
        <v>911</v>
      </c>
      <c r="S1104" s="10">
        <v>1</v>
      </c>
      <c r="T1104" s="10">
        <v>48</v>
      </c>
      <c r="U1104" s="10">
        <v>48</v>
      </c>
      <c r="V1104" s="21" t="s">
        <v>32</v>
      </c>
      <c r="W1104" s="21" t="s">
        <v>32</v>
      </c>
      <c r="X1104" s="10"/>
      <c r="Y1104" s="28">
        <f>IF(M1104&lt;25,1,1+(M1104-25)/M1104)</f>
        <v>1.6527777777777777</v>
      </c>
      <c r="Z1104" s="10">
        <v>1</v>
      </c>
      <c r="AA1104" s="28">
        <f>U1104*Y1104*Z1104</f>
        <v>79.333333333333329</v>
      </c>
      <c r="AB1104" s="28"/>
      <c r="AC1104" s="28">
        <f>AA1104+AB1104</f>
        <v>79.333333333333329</v>
      </c>
      <c r="AD1104" s="10"/>
      <c r="AE1104" s="50"/>
      <c r="AF1104" s="45"/>
      <c r="AG1104" s="45"/>
      <c r="AH1104" s="45"/>
      <c r="AI1104" s="45"/>
      <c r="AJ1104" s="45"/>
      <c r="AK1104" s="45"/>
      <c r="AL1104" s="45"/>
      <c r="AM1104" s="45"/>
      <c r="AN1104" s="45"/>
      <c r="AO1104" s="45"/>
      <c r="AP1104" s="45"/>
      <c r="AQ1104" s="45"/>
      <c r="AR1104" s="45"/>
      <c r="AS1104" s="45"/>
      <c r="AT1104" s="45"/>
      <c r="AU1104" s="45"/>
      <c r="AV1104" s="45"/>
      <c r="AW1104" s="45"/>
      <c r="AX1104" s="45"/>
      <c r="AY1104" s="45"/>
      <c r="AZ1104" s="45"/>
      <c r="BA1104" s="45"/>
      <c r="BB1104" s="45"/>
      <c r="BC1104" s="45"/>
      <c r="BD1104" s="45"/>
      <c r="BE1104" s="45"/>
      <c r="BF1104" s="45"/>
      <c r="BG1104" s="45"/>
      <c r="BH1104" s="45"/>
      <c r="BI1104" s="45"/>
      <c r="BJ1104" s="45"/>
      <c r="BK1104" s="45"/>
      <c r="BL1104" s="45"/>
      <c r="BM1104" s="45"/>
      <c r="BN1104" s="45"/>
      <c r="BO1104" s="45"/>
      <c r="BP1104" s="45"/>
      <c r="BQ1104" s="45"/>
      <c r="BR1104" s="45"/>
      <c r="BS1104" s="45"/>
      <c r="BT1104" s="45"/>
      <c r="BU1104" s="45"/>
      <c r="BV1104" s="45"/>
      <c r="BW1104" s="45"/>
      <c r="BX1104" s="45"/>
      <c r="BY1104" s="45"/>
      <c r="BZ1104" s="45"/>
      <c r="CA1104" s="45"/>
      <c r="CB1104" s="45"/>
      <c r="CC1104" s="45"/>
      <c r="CD1104" s="45"/>
      <c r="CE1104" s="45"/>
      <c r="CF1104" s="45"/>
      <c r="CG1104" s="45"/>
    </row>
    <row r="1105" spans="1:85" s="46" customFormat="1" outlineLevel="2">
      <c r="A1105" s="10">
        <v>2016</v>
      </c>
      <c r="B1105" s="21" t="s">
        <v>1848</v>
      </c>
      <c r="C1105" s="26" t="s">
        <v>1849</v>
      </c>
      <c r="D1105" s="21" t="s">
        <v>1417</v>
      </c>
      <c r="E1105" s="19" t="s">
        <v>2295</v>
      </c>
      <c r="F1105" s="10">
        <v>4</v>
      </c>
      <c r="G1105" s="21" t="s">
        <v>909</v>
      </c>
      <c r="H1105" s="21" t="s">
        <v>910</v>
      </c>
      <c r="I1105" s="21" t="s">
        <v>24</v>
      </c>
      <c r="J1105" s="21" t="s">
        <v>25</v>
      </c>
      <c r="K1105" s="21" t="s">
        <v>412</v>
      </c>
      <c r="L1105" s="10">
        <v>203</v>
      </c>
      <c r="M1105" s="10">
        <v>53</v>
      </c>
      <c r="N1105" s="21" t="s">
        <v>1969</v>
      </c>
      <c r="O1105" s="21" t="s">
        <v>1851</v>
      </c>
      <c r="P1105" s="21" t="s">
        <v>29</v>
      </c>
      <c r="Q1105" s="21" t="s">
        <v>167</v>
      </c>
      <c r="R1105" s="21" t="s">
        <v>1983</v>
      </c>
      <c r="S1105" s="10">
        <v>1</v>
      </c>
      <c r="T1105" s="10">
        <v>64</v>
      </c>
      <c r="U1105" s="10">
        <v>52</v>
      </c>
      <c r="V1105" s="21" t="s">
        <v>32</v>
      </c>
      <c r="W1105" s="10">
        <v>12</v>
      </c>
      <c r="X1105" s="27">
        <v>1</v>
      </c>
      <c r="Y1105" s="28">
        <f>IF(M1105&lt;25,1,1+(M1105-25)/M1105)</f>
        <v>1.5283018867924527</v>
      </c>
      <c r="Z1105" s="10">
        <v>1</v>
      </c>
      <c r="AA1105" s="28">
        <f>U1105*Y1105*Z1105</f>
        <v>79.471698113207538</v>
      </c>
      <c r="AB1105" s="28">
        <f>X1105*W1105*Y1105</f>
        <v>18.339622641509433</v>
      </c>
      <c r="AC1105" s="28">
        <f>AA1105+AB1105</f>
        <v>97.811320754716974</v>
      </c>
      <c r="AD1105" s="10"/>
      <c r="AE1105" s="50"/>
      <c r="AF1105" s="45"/>
      <c r="AG1105" s="45"/>
      <c r="AH1105" s="45"/>
      <c r="AI1105" s="45"/>
      <c r="AJ1105" s="45"/>
      <c r="AK1105" s="45"/>
      <c r="AL1105" s="45"/>
      <c r="AM1105" s="45"/>
      <c r="AN1105" s="45"/>
      <c r="AO1105" s="45"/>
      <c r="AP1105" s="45"/>
      <c r="AQ1105" s="45"/>
      <c r="AR1105" s="45"/>
      <c r="AS1105" s="45"/>
      <c r="AT1105" s="45"/>
      <c r="AU1105" s="45"/>
      <c r="AV1105" s="45"/>
      <c r="AW1105" s="45"/>
      <c r="AX1105" s="45"/>
      <c r="AY1105" s="45"/>
      <c r="AZ1105" s="45"/>
      <c r="BA1105" s="45"/>
      <c r="BB1105" s="45"/>
      <c r="BC1105" s="45"/>
      <c r="BD1105" s="45"/>
      <c r="BE1105" s="45"/>
      <c r="BF1105" s="45"/>
      <c r="BG1105" s="45"/>
      <c r="BH1105" s="45"/>
      <c r="BI1105" s="45"/>
      <c r="BJ1105" s="45"/>
      <c r="BK1105" s="45"/>
      <c r="BL1105" s="45"/>
      <c r="BM1105" s="45"/>
      <c r="BN1105" s="45"/>
      <c r="BO1105" s="45"/>
      <c r="BP1105" s="45"/>
      <c r="BQ1105" s="45"/>
      <c r="BR1105" s="45"/>
      <c r="BS1105" s="45"/>
      <c r="BT1105" s="45"/>
      <c r="BU1105" s="45"/>
      <c r="BV1105" s="45"/>
      <c r="BW1105" s="45"/>
      <c r="BX1105" s="45"/>
      <c r="BY1105" s="45"/>
      <c r="BZ1105" s="45"/>
      <c r="CA1105" s="45"/>
      <c r="CB1105" s="45"/>
      <c r="CC1105" s="45"/>
      <c r="CD1105" s="45"/>
      <c r="CE1105" s="45"/>
      <c r="CF1105" s="45"/>
      <c r="CG1105" s="45"/>
    </row>
    <row r="1106" spans="1:85" s="46" customFormat="1" outlineLevel="2">
      <c r="A1106" s="10">
        <v>2016</v>
      </c>
      <c r="B1106" s="21" t="s">
        <v>1848</v>
      </c>
      <c r="C1106" s="26" t="s">
        <v>1849</v>
      </c>
      <c r="D1106" s="21" t="s">
        <v>1417</v>
      </c>
      <c r="E1106" s="19" t="s">
        <v>2295</v>
      </c>
      <c r="F1106" s="10">
        <v>4</v>
      </c>
      <c r="G1106" s="21" t="s">
        <v>909</v>
      </c>
      <c r="H1106" s="21" t="s">
        <v>910</v>
      </c>
      <c r="I1106" s="21" t="s">
        <v>24</v>
      </c>
      <c r="J1106" s="21" t="s">
        <v>25</v>
      </c>
      <c r="K1106" s="21" t="s">
        <v>412</v>
      </c>
      <c r="L1106" s="10">
        <v>62</v>
      </c>
      <c r="M1106" s="10">
        <v>40</v>
      </c>
      <c r="N1106" s="21" t="s">
        <v>1850</v>
      </c>
      <c r="O1106" s="21" t="s">
        <v>1851</v>
      </c>
      <c r="P1106" s="21" t="s">
        <v>29</v>
      </c>
      <c r="Q1106" s="21" t="s">
        <v>466</v>
      </c>
      <c r="R1106" s="21" t="s">
        <v>1852</v>
      </c>
      <c r="S1106" s="10">
        <v>1</v>
      </c>
      <c r="T1106" s="10">
        <v>64</v>
      </c>
      <c r="U1106" s="10">
        <v>52</v>
      </c>
      <c r="V1106" s="21" t="s">
        <v>32</v>
      </c>
      <c r="W1106" s="10">
        <v>12</v>
      </c>
      <c r="X1106" s="27">
        <v>1</v>
      </c>
      <c r="Y1106" s="28">
        <f>IF(M1106&lt;25,1,1+(M1106-25)/M1106)</f>
        <v>1.375</v>
      </c>
      <c r="Z1106" s="10">
        <v>1</v>
      </c>
      <c r="AA1106" s="28">
        <f>U1106*Y1106*Z1106</f>
        <v>71.5</v>
      </c>
      <c r="AB1106" s="28">
        <f>X1106*W1106*Y1106</f>
        <v>16.5</v>
      </c>
      <c r="AC1106" s="28">
        <f>AA1106+AB1106</f>
        <v>88</v>
      </c>
      <c r="AD1106" s="10"/>
      <c r="AE1106" s="50"/>
      <c r="AF1106" s="45"/>
      <c r="AG1106" s="45"/>
      <c r="AH1106" s="45"/>
      <c r="AI1106" s="45"/>
      <c r="AJ1106" s="45"/>
      <c r="AK1106" s="45"/>
      <c r="AL1106" s="45"/>
      <c r="AM1106" s="45"/>
      <c r="AN1106" s="45"/>
      <c r="AO1106" s="45"/>
      <c r="AP1106" s="45"/>
      <c r="AQ1106" s="45"/>
      <c r="AR1106" s="45"/>
      <c r="AS1106" s="45"/>
      <c r="AT1106" s="45"/>
      <c r="AU1106" s="45"/>
      <c r="AV1106" s="45"/>
      <c r="AW1106" s="45"/>
      <c r="AX1106" s="45"/>
      <c r="AY1106" s="45"/>
      <c r="AZ1106" s="45"/>
      <c r="BA1106" s="45"/>
      <c r="BB1106" s="45"/>
      <c r="BC1106" s="45"/>
      <c r="BD1106" s="45"/>
      <c r="BE1106" s="45"/>
      <c r="BF1106" s="45"/>
      <c r="BG1106" s="45"/>
      <c r="BH1106" s="45"/>
      <c r="BI1106" s="45"/>
      <c r="BJ1106" s="45"/>
      <c r="BK1106" s="45"/>
      <c r="BL1106" s="45"/>
      <c r="BM1106" s="45"/>
      <c r="BN1106" s="45"/>
      <c r="BO1106" s="45"/>
      <c r="BP1106" s="45"/>
      <c r="BQ1106" s="45"/>
      <c r="BR1106" s="45"/>
      <c r="BS1106" s="45"/>
      <c r="BT1106" s="45"/>
      <c r="BU1106" s="45"/>
      <c r="BV1106" s="45"/>
      <c r="BW1106" s="45"/>
      <c r="BX1106" s="45"/>
      <c r="BY1106" s="45"/>
      <c r="BZ1106" s="45"/>
      <c r="CA1106" s="45"/>
      <c r="CB1106" s="45"/>
      <c r="CC1106" s="45"/>
      <c r="CD1106" s="45"/>
      <c r="CE1106" s="45"/>
      <c r="CF1106" s="45"/>
      <c r="CG1106" s="45"/>
    </row>
    <row r="1107" spans="1:85" s="46" customFormat="1" outlineLevel="2">
      <c r="A1107" s="10">
        <v>2015</v>
      </c>
      <c r="B1107" s="21" t="s">
        <v>995</v>
      </c>
      <c r="C1107" s="26" t="s">
        <v>996</v>
      </c>
      <c r="D1107" s="21" t="s">
        <v>1383</v>
      </c>
      <c r="E1107" s="21" t="s">
        <v>2296</v>
      </c>
      <c r="F1107" s="10">
        <v>3</v>
      </c>
      <c r="G1107" s="21" t="s">
        <v>909</v>
      </c>
      <c r="H1107" s="21" t="s">
        <v>910</v>
      </c>
      <c r="I1107" s="21" t="s">
        <v>24</v>
      </c>
      <c r="J1107" s="21" t="s">
        <v>25</v>
      </c>
      <c r="K1107" s="21" t="s">
        <v>412</v>
      </c>
      <c r="L1107" s="10">
        <v>30</v>
      </c>
      <c r="M1107" s="10">
        <v>60</v>
      </c>
      <c r="N1107" s="21" t="s">
        <v>784</v>
      </c>
      <c r="O1107" s="21" t="s">
        <v>435</v>
      </c>
      <c r="P1107" s="21" t="s">
        <v>29</v>
      </c>
      <c r="Q1107" s="21" t="s">
        <v>261</v>
      </c>
      <c r="R1107" s="21" t="s">
        <v>999</v>
      </c>
      <c r="S1107" s="10">
        <v>1</v>
      </c>
      <c r="T1107" s="10">
        <v>48</v>
      </c>
      <c r="U1107" s="10">
        <v>40</v>
      </c>
      <c r="V1107" s="21" t="s">
        <v>32</v>
      </c>
      <c r="W1107" s="10">
        <v>8</v>
      </c>
      <c r="X1107" s="27">
        <v>1</v>
      </c>
      <c r="Y1107" s="28">
        <f>IF(M1107&lt;25,1,1+(M1107-25)/M1107)</f>
        <v>1.5833333333333335</v>
      </c>
      <c r="Z1107" s="10">
        <v>1</v>
      </c>
      <c r="AA1107" s="28">
        <f>U1107*Y1107*Z1107</f>
        <v>63.333333333333343</v>
      </c>
      <c r="AB1107" s="28">
        <f>X1107*W1107*Y1107</f>
        <v>12.666666666666668</v>
      </c>
      <c r="AC1107" s="28">
        <f>AA1107+AB1107</f>
        <v>76.000000000000014</v>
      </c>
      <c r="AD1107" s="10"/>
      <c r="AE1107" s="50"/>
      <c r="AF1107" s="45"/>
      <c r="AG1107" s="45"/>
      <c r="AH1107" s="45"/>
      <c r="AI1107" s="45"/>
      <c r="AJ1107" s="45"/>
      <c r="AK1107" s="45"/>
      <c r="AL1107" s="45"/>
      <c r="AM1107" s="45"/>
      <c r="AN1107" s="45"/>
      <c r="AO1107" s="45"/>
      <c r="AP1107" s="45"/>
      <c r="AQ1107" s="45"/>
      <c r="AR1107" s="45"/>
      <c r="AS1107" s="45"/>
      <c r="AT1107" s="45"/>
      <c r="AU1107" s="45"/>
      <c r="AV1107" s="45"/>
      <c r="AW1107" s="45"/>
      <c r="AX1107" s="45"/>
      <c r="AY1107" s="45"/>
      <c r="AZ1107" s="45"/>
      <c r="BA1107" s="45"/>
      <c r="BB1107" s="45"/>
      <c r="BC1107" s="45"/>
      <c r="BD1107" s="45"/>
      <c r="BE1107" s="45"/>
      <c r="BF1107" s="45"/>
      <c r="BG1107" s="45"/>
      <c r="BH1107" s="45"/>
      <c r="BI1107" s="45"/>
      <c r="BJ1107" s="45"/>
      <c r="BK1107" s="45"/>
      <c r="BL1107" s="45"/>
      <c r="BM1107" s="45"/>
      <c r="BN1107" s="45"/>
      <c r="BO1107" s="45"/>
      <c r="BP1107" s="45"/>
      <c r="BQ1107" s="45"/>
      <c r="BR1107" s="45"/>
      <c r="BS1107" s="45"/>
      <c r="BT1107" s="45"/>
      <c r="BU1107" s="45"/>
      <c r="BV1107" s="45"/>
      <c r="BW1107" s="45"/>
      <c r="BX1107" s="45"/>
      <c r="BY1107" s="45"/>
      <c r="BZ1107" s="45"/>
      <c r="CA1107" s="45"/>
      <c r="CB1107" s="45"/>
      <c r="CC1107" s="45"/>
      <c r="CD1107" s="45"/>
      <c r="CE1107" s="45"/>
      <c r="CF1107" s="45"/>
      <c r="CG1107" s="45"/>
    </row>
    <row r="1108" spans="1:85" s="46" customFormat="1" outlineLevel="2">
      <c r="A1108" s="21"/>
      <c r="B1108" s="21"/>
      <c r="C1108" s="21" t="s">
        <v>2158</v>
      </c>
      <c r="D1108" s="21" t="s">
        <v>1384</v>
      </c>
      <c r="E1108" s="21" t="s">
        <v>2592</v>
      </c>
      <c r="F1108" s="21"/>
      <c r="G1108" s="21" t="s">
        <v>909</v>
      </c>
      <c r="H1108" s="21" t="s">
        <v>2587</v>
      </c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1"/>
      <c r="Y1108" s="21"/>
      <c r="Z1108" s="21"/>
      <c r="AA1108" s="21"/>
      <c r="AB1108" s="21"/>
      <c r="AC1108" s="21">
        <v>32</v>
      </c>
      <c r="AD1108" s="21" t="s">
        <v>2588</v>
      </c>
      <c r="AE1108" s="50"/>
      <c r="AF1108" s="45"/>
      <c r="AG1108" s="45"/>
      <c r="AH1108" s="45"/>
      <c r="AI1108" s="45"/>
      <c r="AJ1108" s="45"/>
      <c r="AK1108" s="45"/>
      <c r="AL1108" s="45"/>
      <c r="AM1108" s="45"/>
      <c r="AN1108" s="45"/>
      <c r="AO1108" s="45"/>
      <c r="AP1108" s="45"/>
      <c r="AQ1108" s="45"/>
      <c r="AR1108" s="45"/>
      <c r="AS1108" s="45"/>
      <c r="AT1108" s="45"/>
      <c r="AU1108" s="45"/>
      <c r="AV1108" s="45"/>
      <c r="AW1108" s="45"/>
      <c r="AX1108" s="45"/>
      <c r="AY1108" s="45"/>
      <c r="AZ1108" s="45"/>
      <c r="BA1108" s="45"/>
      <c r="BB1108" s="45"/>
      <c r="BC1108" s="45"/>
      <c r="BD1108" s="45"/>
      <c r="BE1108" s="45"/>
      <c r="BF1108" s="45"/>
      <c r="BG1108" s="45"/>
      <c r="BH1108" s="45"/>
      <c r="BI1108" s="45"/>
      <c r="BJ1108" s="45"/>
      <c r="BK1108" s="45"/>
      <c r="BL1108" s="45"/>
      <c r="BM1108" s="45"/>
      <c r="BN1108" s="45"/>
      <c r="BO1108" s="45"/>
      <c r="BP1108" s="45"/>
      <c r="BQ1108" s="45"/>
      <c r="BR1108" s="45"/>
      <c r="BS1108" s="45"/>
      <c r="BT1108" s="45"/>
      <c r="BU1108" s="45"/>
      <c r="BV1108" s="45"/>
      <c r="BW1108" s="45"/>
      <c r="BX1108" s="45"/>
      <c r="BY1108" s="45"/>
      <c r="BZ1108" s="45"/>
      <c r="CA1108" s="45"/>
      <c r="CB1108" s="45"/>
      <c r="CC1108" s="45"/>
      <c r="CD1108" s="45"/>
      <c r="CE1108" s="45"/>
      <c r="CF1108" s="45"/>
      <c r="CG1108" s="45"/>
    </row>
    <row r="1109" spans="1:85" s="46" customFormat="1" outlineLevel="2">
      <c r="A1109" s="21"/>
      <c r="B1109" s="21"/>
      <c r="C1109" s="21" t="s">
        <v>2707</v>
      </c>
      <c r="D1109" s="21" t="s">
        <v>2594</v>
      </c>
      <c r="E1109" s="21" t="s">
        <v>2595</v>
      </c>
      <c r="F1109" s="21"/>
      <c r="G1109" s="21" t="s">
        <v>909</v>
      </c>
      <c r="H1109" s="21" t="s">
        <v>2708</v>
      </c>
      <c r="I1109" s="21"/>
      <c r="J1109" s="21"/>
      <c r="K1109" s="21"/>
      <c r="L1109" s="21"/>
      <c r="M1109" s="21"/>
      <c r="N1109" s="21"/>
      <c r="O1109" s="21"/>
      <c r="P1109" s="21"/>
      <c r="Q1109" s="21"/>
      <c r="R1109" s="21"/>
      <c r="S1109" s="21"/>
      <c r="T1109" s="21"/>
      <c r="U1109" s="21"/>
      <c r="V1109" s="21"/>
      <c r="W1109" s="21"/>
      <c r="X1109" s="21"/>
      <c r="Y1109" s="21"/>
      <c r="Z1109" s="21"/>
      <c r="AA1109" s="21"/>
      <c r="AB1109" s="21" t="s">
        <v>30</v>
      </c>
      <c r="AC1109" s="21" t="s">
        <v>2602</v>
      </c>
      <c r="AD1109" s="21" t="s">
        <v>2597</v>
      </c>
      <c r="AE1109" s="50"/>
      <c r="AF1109" s="45"/>
      <c r="AG1109" s="45"/>
      <c r="AH1109" s="45"/>
      <c r="AI1109" s="45"/>
      <c r="AJ1109" s="45"/>
      <c r="AK1109" s="45"/>
      <c r="AL1109" s="45"/>
      <c r="AM1109" s="45"/>
      <c r="AN1109" s="45"/>
      <c r="AO1109" s="45"/>
      <c r="AP1109" s="45"/>
      <c r="AQ1109" s="45"/>
      <c r="AR1109" s="45"/>
      <c r="AS1109" s="45"/>
      <c r="AT1109" s="45"/>
      <c r="AU1109" s="45"/>
      <c r="AV1109" s="45"/>
      <c r="AW1109" s="45"/>
      <c r="AX1109" s="45"/>
      <c r="AY1109" s="45"/>
      <c r="AZ1109" s="45"/>
      <c r="BA1109" s="45"/>
      <c r="BB1109" s="45"/>
      <c r="BC1109" s="45"/>
      <c r="BD1109" s="45"/>
      <c r="BE1109" s="45"/>
      <c r="BF1109" s="45"/>
      <c r="BG1109" s="45"/>
      <c r="BH1109" s="45"/>
      <c r="BI1109" s="45"/>
      <c r="BJ1109" s="45"/>
      <c r="BK1109" s="45"/>
      <c r="BL1109" s="45"/>
      <c r="BM1109" s="45"/>
      <c r="BN1109" s="45"/>
      <c r="BO1109" s="45"/>
      <c r="BP1109" s="45"/>
      <c r="BQ1109" s="45"/>
      <c r="BR1109" s="45"/>
      <c r="BS1109" s="45"/>
      <c r="BT1109" s="45"/>
      <c r="BU1109" s="45"/>
      <c r="BV1109" s="45"/>
      <c r="BW1109" s="45"/>
      <c r="BX1109" s="45"/>
      <c r="BY1109" s="45"/>
      <c r="BZ1109" s="45"/>
      <c r="CA1109" s="45"/>
      <c r="CB1109" s="45"/>
      <c r="CC1109" s="45"/>
      <c r="CD1109" s="45"/>
      <c r="CE1109" s="45"/>
      <c r="CF1109" s="45"/>
      <c r="CG1109" s="45"/>
    </row>
    <row r="1110" spans="1:85" s="46" customFormat="1" outlineLevel="2">
      <c r="A1110" s="10"/>
      <c r="B1110" s="10"/>
      <c r="C1110" s="25"/>
      <c r="D1110" s="10"/>
      <c r="E1110" s="27" t="s">
        <v>2329</v>
      </c>
      <c r="F1110" s="10"/>
      <c r="G1110" s="21" t="s">
        <v>909</v>
      </c>
      <c r="H1110" s="29" t="s">
        <v>910</v>
      </c>
      <c r="I1110" s="10"/>
      <c r="J1110" s="10"/>
      <c r="K1110" s="10"/>
      <c r="L1110" s="10"/>
      <c r="M1110" s="29">
        <v>6</v>
      </c>
      <c r="N1110" s="10"/>
      <c r="O1110" s="10"/>
      <c r="P1110" s="10"/>
      <c r="Q1110" s="10"/>
      <c r="R1110" s="10"/>
      <c r="S1110" s="10"/>
      <c r="T1110" s="10"/>
      <c r="U1110" s="10"/>
      <c r="V1110" s="10"/>
      <c r="W1110" s="10"/>
      <c r="X1110" s="10"/>
      <c r="Y1110" s="28"/>
      <c r="Z1110" s="10"/>
      <c r="AA1110" s="28"/>
      <c r="AB1110" s="28"/>
      <c r="AC1110" s="28">
        <f>M1110*14</f>
        <v>84</v>
      </c>
      <c r="AD1110" s="10"/>
      <c r="AE1110" s="50"/>
      <c r="AF1110" s="45"/>
      <c r="AG1110" s="45"/>
      <c r="AH1110" s="45"/>
      <c r="AI1110" s="45"/>
      <c r="AJ1110" s="45"/>
      <c r="AK1110" s="45"/>
      <c r="AL1110" s="45"/>
      <c r="AM1110" s="45"/>
      <c r="AN1110" s="45"/>
      <c r="AO1110" s="45"/>
      <c r="AP1110" s="45"/>
      <c r="AQ1110" s="45"/>
      <c r="AR1110" s="45"/>
      <c r="AS1110" s="45"/>
      <c r="AT1110" s="45"/>
      <c r="AU1110" s="45"/>
      <c r="AV1110" s="45"/>
      <c r="AW1110" s="45"/>
      <c r="AX1110" s="45"/>
      <c r="AY1110" s="45"/>
      <c r="AZ1110" s="45"/>
      <c r="BA1110" s="45"/>
      <c r="BB1110" s="45"/>
      <c r="BC1110" s="45"/>
      <c r="BD1110" s="45"/>
      <c r="BE1110" s="45"/>
      <c r="BF1110" s="45"/>
      <c r="BG1110" s="45"/>
      <c r="BH1110" s="45"/>
      <c r="BI1110" s="45"/>
      <c r="BJ1110" s="45"/>
      <c r="BK1110" s="45"/>
      <c r="BL1110" s="45"/>
      <c r="BM1110" s="45"/>
      <c r="BN1110" s="45"/>
      <c r="BO1110" s="45"/>
      <c r="BP1110" s="45"/>
      <c r="BQ1110" s="45"/>
      <c r="BR1110" s="45"/>
      <c r="BS1110" s="45"/>
      <c r="BT1110" s="45"/>
      <c r="BU1110" s="45"/>
      <c r="BV1110" s="45"/>
      <c r="BW1110" s="45"/>
      <c r="BX1110" s="45"/>
      <c r="BY1110" s="45"/>
      <c r="BZ1110" s="45"/>
      <c r="CA1110" s="45"/>
      <c r="CB1110" s="45"/>
      <c r="CC1110" s="45"/>
      <c r="CD1110" s="45"/>
      <c r="CE1110" s="45"/>
      <c r="CF1110" s="45"/>
      <c r="CG1110" s="45"/>
    </row>
    <row r="1111" spans="1:85" s="46" customFormat="1" ht="27" outlineLevel="2">
      <c r="A1111" s="21"/>
      <c r="B1111" s="21"/>
      <c r="C1111" s="26" t="s">
        <v>2451</v>
      </c>
      <c r="D1111" s="21"/>
      <c r="E1111" s="21" t="s">
        <v>2394</v>
      </c>
      <c r="F1111" s="21"/>
      <c r="G1111" s="21" t="s">
        <v>909</v>
      </c>
      <c r="H1111" s="21" t="s">
        <v>2489</v>
      </c>
      <c r="I1111" s="21"/>
      <c r="J1111" s="21"/>
      <c r="K1111" s="21"/>
      <c r="L1111" s="21"/>
      <c r="M1111" s="21"/>
      <c r="N1111" s="21"/>
      <c r="O1111" s="21"/>
      <c r="P1111" s="21"/>
      <c r="Q1111" s="21"/>
      <c r="R1111" s="21"/>
      <c r="S1111" s="21"/>
      <c r="T1111" s="21"/>
      <c r="U1111" s="21"/>
      <c r="V1111" s="21"/>
      <c r="W1111" s="21"/>
      <c r="X1111" s="21"/>
      <c r="Y1111" s="21"/>
      <c r="Z1111" s="21"/>
      <c r="AA1111" s="21"/>
      <c r="AB1111" s="21"/>
      <c r="AC1111" s="28">
        <v>15</v>
      </c>
      <c r="AD1111" s="10"/>
      <c r="AE1111" s="50"/>
      <c r="AF1111" s="45"/>
      <c r="AG1111" s="45"/>
      <c r="AH1111" s="45"/>
      <c r="AI1111" s="45"/>
      <c r="AJ1111" s="45"/>
      <c r="AK1111" s="45"/>
      <c r="AL1111" s="45"/>
      <c r="AM1111" s="45"/>
      <c r="AN1111" s="45"/>
      <c r="AO1111" s="45"/>
      <c r="AP1111" s="45"/>
      <c r="AQ1111" s="45"/>
      <c r="AR1111" s="45"/>
      <c r="AS1111" s="45"/>
      <c r="AT1111" s="45"/>
      <c r="AU1111" s="45"/>
      <c r="AV1111" s="45"/>
      <c r="AW1111" s="45"/>
      <c r="AX1111" s="45"/>
      <c r="AY1111" s="45"/>
      <c r="AZ1111" s="45"/>
      <c r="BA1111" s="45"/>
      <c r="BB1111" s="45"/>
      <c r="BC1111" s="45"/>
      <c r="BD1111" s="45"/>
      <c r="BE1111" s="45"/>
      <c r="BF1111" s="45"/>
      <c r="BG1111" s="45"/>
      <c r="BH1111" s="45"/>
      <c r="BI1111" s="45"/>
      <c r="BJ1111" s="45"/>
      <c r="BK1111" s="45"/>
      <c r="BL1111" s="45"/>
      <c r="BM1111" s="45"/>
      <c r="BN1111" s="45"/>
      <c r="BO1111" s="45"/>
      <c r="BP1111" s="45"/>
      <c r="BQ1111" s="45"/>
      <c r="BR1111" s="45"/>
      <c r="BS1111" s="45"/>
      <c r="BT1111" s="45"/>
      <c r="BU1111" s="45"/>
      <c r="BV1111" s="45"/>
      <c r="BW1111" s="45"/>
      <c r="BX1111" s="45"/>
      <c r="BY1111" s="45"/>
      <c r="BZ1111" s="45"/>
      <c r="CA1111" s="45"/>
      <c r="CB1111" s="45"/>
      <c r="CC1111" s="45"/>
      <c r="CD1111" s="45"/>
      <c r="CE1111" s="45"/>
      <c r="CF1111" s="45"/>
      <c r="CG1111" s="45"/>
    </row>
    <row r="1112" spans="1:85" s="46" customFormat="1" ht="27" outlineLevel="2">
      <c r="A1112" s="21"/>
      <c r="B1112" s="21"/>
      <c r="C1112" s="26" t="s">
        <v>2353</v>
      </c>
      <c r="D1112" s="21"/>
      <c r="E1112" s="21" t="s">
        <v>2394</v>
      </c>
      <c r="F1112" s="21"/>
      <c r="G1112" s="21" t="s">
        <v>909</v>
      </c>
      <c r="H1112" s="21" t="s">
        <v>2384</v>
      </c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/>
      <c r="AC1112" s="28">
        <v>15</v>
      </c>
      <c r="AD1112" s="10"/>
      <c r="AE1112" s="50"/>
      <c r="AF1112" s="45"/>
      <c r="AG1112" s="45"/>
      <c r="AH1112" s="45"/>
      <c r="AI1112" s="45"/>
      <c r="AJ1112" s="45"/>
      <c r="AK1112" s="45"/>
      <c r="AL1112" s="45"/>
      <c r="AM1112" s="45"/>
      <c r="AN1112" s="45"/>
      <c r="AO1112" s="45"/>
      <c r="AP1112" s="45"/>
      <c r="AQ1112" s="45"/>
      <c r="AR1112" s="45"/>
      <c r="AS1112" s="45"/>
      <c r="AT1112" s="45"/>
      <c r="AU1112" s="45"/>
      <c r="AV1112" s="45"/>
      <c r="AW1112" s="45"/>
      <c r="AX1112" s="45"/>
      <c r="AY1112" s="45"/>
      <c r="AZ1112" s="45"/>
      <c r="BA1112" s="45"/>
      <c r="BB1112" s="45"/>
      <c r="BC1112" s="45"/>
      <c r="BD1112" s="45"/>
      <c r="BE1112" s="45"/>
      <c r="BF1112" s="45"/>
      <c r="BG1112" s="45"/>
      <c r="BH1112" s="45"/>
      <c r="BI1112" s="45"/>
      <c r="BJ1112" s="45"/>
      <c r="BK1112" s="45"/>
      <c r="BL1112" s="45"/>
      <c r="BM1112" s="45"/>
      <c r="BN1112" s="45"/>
      <c r="BO1112" s="45"/>
      <c r="BP1112" s="45"/>
      <c r="BQ1112" s="45"/>
      <c r="BR1112" s="45"/>
      <c r="BS1112" s="45"/>
      <c r="BT1112" s="45"/>
      <c r="BU1112" s="45"/>
      <c r="BV1112" s="45"/>
      <c r="BW1112" s="45"/>
      <c r="BX1112" s="45"/>
      <c r="BY1112" s="45"/>
      <c r="BZ1112" s="45"/>
      <c r="CA1112" s="45"/>
      <c r="CB1112" s="45"/>
      <c r="CC1112" s="45"/>
      <c r="CD1112" s="45"/>
      <c r="CE1112" s="45"/>
      <c r="CF1112" s="45"/>
      <c r="CG1112" s="45"/>
    </row>
    <row r="1113" spans="1:85" s="46" customFormat="1" ht="27" outlineLevel="2">
      <c r="A1113" s="21"/>
      <c r="B1113" s="21"/>
      <c r="C1113" s="26" t="s">
        <v>2436</v>
      </c>
      <c r="D1113" s="21"/>
      <c r="E1113" s="21" t="s">
        <v>2394</v>
      </c>
      <c r="F1113" s="21"/>
      <c r="G1113" s="21" t="s">
        <v>909</v>
      </c>
      <c r="H1113" s="21" t="s">
        <v>2489</v>
      </c>
      <c r="I1113" s="21"/>
      <c r="J1113" s="21"/>
      <c r="K1113" s="21"/>
      <c r="L1113" s="21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  <c r="W1113" s="21"/>
      <c r="X1113" s="21"/>
      <c r="Y1113" s="21"/>
      <c r="Z1113" s="21"/>
      <c r="AA1113" s="21"/>
      <c r="AB1113" s="21"/>
      <c r="AC1113" s="28">
        <v>15</v>
      </c>
      <c r="AD1113" s="10"/>
      <c r="AE1113" s="50"/>
      <c r="AF1113" s="45"/>
      <c r="AG1113" s="45"/>
      <c r="AH1113" s="45"/>
      <c r="AI1113" s="45"/>
      <c r="AJ1113" s="45"/>
      <c r="AK1113" s="45"/>
      <c r="AL1113" s="45"/>
      <c r="AM1113" s="45"/>
      <c r="AN1113" s="45"/>
      <c r="AO1113" s="45"/>
      <c r="AP1113" s="45"/>
      <c r="AQ1113" s="45"/>
      <c r="AR1113" s="45"/>
      <c r="AS1113" s="45"/>
      <c r="AT1113" s="45"/>
      <c r="AU1113" s="45"/>
      <c r="AV1113" s="45"/>
      <c r="AW1113" s="45"/>
      <c r="AX1113" s="45"/>
      <c r="AY1113" s="45"/>
      <c r="AZ1113" s="45"/>
      <c r="BA1113" s="45"/>
      <c r="BB1113" s="45"/>
      <c r="BC1113" s="45"/>
      <c r="BD1113" s="45"/>
      <c r="BE1113" s="45"/>
      <c r="BF1113" s="45"/>
      <c r="BG1113" s="45"/>
      <c r="BH1113" s="45"/>
      <c r="BI1113" s="45"/>
      <c r="BJ1113" s="45"/>
      <c r="BK1113" s="45"/>
      <c r="BL1113" s="45"/>
      <c r="BM1113" s="45"/>
      <c r="BN1113" s="45"/>
      <c r="BO1113" s="45"/>
      <c r="BP1113" s="45"/>
      <c r="BQ1113" s="45"/>
      <c r="BR1113" s="45"/>
      <c r="BS1113" s="45"/>
      <c r="BT1113" s="45"/>
      <c r="BU1113" s="45"/>
      <c r="BV1113" s="45"/>
      <c r="BW1113" s="45"/>
      <c r="BX1113" s="45"/>
      <c r="BY1113" s="45"/>
      <c r="BZ1113" s="45"/>
      <c r="CA1113" s="45"/>
      <c r="CB1113" s="45"/>
      <c r="CC1113" s="45"/>
      <c r="CD1113" s="45"/>
      <c r="CE1113" s="45"/>
      <c r="CF1113" s="45"/>
      <c r="CG1113" s="45"/>
    </row>
    <row r="1114" spans="1:85" s="46" customFormat="1" outlineLevel="1">
      <c r="A1114" s="21"/>
      <c r="B1114" s="21"/>
      <c r="C1114" s="26"/>
      <c r="D1114" s="21"/>
      <c r="E1114" s="21"/>
      <c r="F1114" s="21"/>
      <c r="G1114" s="47" t="s">
        <v>2950</v>
      </c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  <c r="Z1114" s="21"/>
      <c r="AA1114" s="21"/>
      <c r="AB1114" s="21"/>
      <c r="AC1114" s="28">
        <f>SUBTOTAL(9,AC1104:AC1113)</f>
        <v>502.14465408805029</v>
      </c>
      <c r="AD1114" s="10"/>
      <c r="AE1114" s="50"/>
      <c r="AF1114" s="45"/>
      <c r="AG1114" s="45"/>
      <c r="AH1114" s="45"/>
      <c r="AI1114" s="45"/>
      <c r="AJ1114" s="45"/>
      <c r="AK1114" s="45"/>
      <c r="AL1114" s="45"/>
      <c r="AM1114" s="45"/>
      <c r="AN1114" s="45"/>
      <c r="AO1114" s="45"/>
      <c r="AP1114" s="45"/>
      <c r="AQ1114" s="45"/>
      <c r="AR1114" s="45"/>
      <c r="AS1114" s="45"/>
      <c r="AT1114" s="45"/>
      <c r="AU1114" s="45"/>
      <c r="AV1114" s="45"/>
      <c r="AW1114" s="45"/>
      <c r="AX1114" s="45"/>
      <c r="AY1114" s="45"/>
      <c r="AZ1114" s="45"/>
      <c r="BA1114" s="45"/>
      <c r="BB1114" s="45"/>
      <c r="BC1114" s="45"/>
      <c r="BD1114" s="45"/>
      <c r="BE1114" s="45"/>
      <c r="BF1114" s="45"/>
      <c r="BG1114" s="45"/>
      <c r="BH1114" s="45"/>
      <c r="BI1114" s="45"/>
      <c r="BJ1114" s="45"/>
      <c r="BK1114" s="45"/>
      <c r="BL1114" s="45"/>
      <c r="BM1114" s="45"/>
      <c r="BN1114" s="45"/>
      <c r="BO1114" s="45"/>
      <c r="BP1114" s="45"/>
      <c r="BQ1114" s="45"/>
      <c r="BR1114" s="45"/>
      <c r="BS1114" s="45"/>
      <c r="BT1114" s="45"/>
      <c r="BU1114" s="45"/>
      <c r="BV1114" s="45"/>
      <c r="BW1114" s="45"/>
      <c r="BX1114" s="45"/>
      <c r="BY1114" s="45"/>
      <c r="BZ1114" s="45"/>
      <c r="CA1114" s="45"/>
      <c r="CB1114" s="45"/>
      <c r="CC1114" s="45"/>
      <c r="CD1114" s="45"/>
      <c r="CE1114" s="45"/>
      <c r="CF1114" s="45"/>
      <c r="CG1114" s="45"/>
    </row>
    <row r="1115" spans="1:85" s="46" customFormat="1" outlineLevel="2">
      <c r="A1115" s="10">
        <v>2014</v>
      </c>
      <c r="B1115" s="21" t="s">
        <v>1470</v>
      </c>
      <c r="C1115" s="26" t="s">
        <v>1471</v>
      </c>
      <c r="D1115" s="21" t="s">
        <v>1417</v>
      </c>
      <c r="E1115" s="19" t="s">
        <v>2276</v>
      </c>
      <c r="F1115" s="10">
        <v>2</v>
      </c>
      <c r="G1115" s="21" t="s">
        <v>51</v>
      </c>
      <c r="H1115" s="21" t="s">
        <v>52</v>
      </c>
      <c r="I1115" s="21" t="s">
        <v>42</v>
      </c>
      <c r="J1115" s="21" t="s">
        <v>53</v>
      </c>
      <c r="K1115" s="21" t="s">
        <v>54</v>
      </c>
      <c r="L1115" s="10">
        <v>124</v>
      </c>
      <c r="M1115" s="10">
        <v>38</v>
      </c>
      <c r="N1115" s="21" t="s">
        <v>1437</v>
      </c>
      <c r="O1115" s="21" t="s">
        <v>1819</v>
      </c>
      <c r="P1115" s="21" t="s">
        <v>29</v>
      </c>
      <c r="Q1115" s="21" t="s">
        <v>1353</v>
      </c>
      <c r="R1115" s="21" t="s">
        <v>1820</v>
      </c>
      <c r="S1115" s="10">
        <v>1</v>
      </c>
      <c r="T1115" s="10">
        <v>32</v>
      </c>
      <c r="U1115" s="10">
        <v>32</v>
      </c>
      <c r="V1115" s="21" t="s">
        <v>32</v>
      </c>
      <c r="W1115" s="21" t="s">
        <v>32</v>
      </c>
      <c r="X1115" s="10"/>
      <c r="Y1115" s="28">
        <f>IF(M1115&lt;25,1,1+(M1115-25)/M1115)</f>
        <v>1.3421052631578947</v>
      </c>
      <c r="Z1115" s="10">
        <v>1</v>
      </c>
      <c r="AA1115" s="28">
        <f>U1115*Y1115*Z1115</f>
        <v>42.94736842105263</v>
      </c>
      <c r="AB1115" s="28"/>
      <c r="AC1115" s="28">
        <f>AA1115+AB1115</f>
        <v>42.94736842105263</v>
      </c>
      <c r="AD1115" s="10"/>
      <c r="AE1115" s="50"/>
      <c r="AF1115" s="45"/>
      <c r="AG1115" s="45"/>
      <c r="AH1115" s="45"/>
      <c r="AI1115" s="45"/>
      <c r="AJ1115" s="45"/>
      <c r="AK1115" s="45"/>
      <c r="AL1115" s="45"/>
      <c r="AM1115" s="45"/>
      <c r="AN1115" s="45"/>
      <c r="AO1115" s="45"/>
      <c r="AP1115" s="45"/>
      <c r="AQ1115" s="45"/>
      <c r="AR1115" s="45"/>
      <c r="AS1115" s="45"/>
      <c r="AT1115" s="45"/>
      <c r="AU1115" s="45"/>
      <c r="AV1115" s="45"/>
      <c r="AW1115" s="45"/>
      <c r="AX1115" s="45"/>
      <c r="AY1115" s="45"/>
      <c r="AZ1115" s="45"/>
      <c r="BA1115" s="45"/>
      <c r="BB1115" s="45"/>
      <c r="BC1115" s="45"/>
      <c r="BD1115" s="45"/>
      <c r="BE1115" s="45"/>
      <c r="BF1115" s="45"/>
      <c r="BG1115" s="45"/>
      <c r="BH1115" s="45"/>
      <c r="BI1115" s="45"/>
      <c r="BJ1115" s="45"/>
      <c r="BK1115" s="45"/>
      <c r="BL1115" s="45"/>
      <c r="BM1115" s="45"/>
      <c r="BN1115" s="45"/>
      <c r="BO1115" s="45"/>
      <c r="BP1115" s="45"/>
      <c r="BQ1115" s="45"/>
      <c r="BR1115" s="45"/>
      <c r="BS1115" s="45"/>
      <c r="BT1115" s="45"/>
      <c r="BU1115" s="45"/>
      <c r="BV1115" s="45"/>
      <c r="BW1115" s="45"/>
      <c r="BX1115" s="45"/>
      <c r="BY1115" s="45"/>
      <c r="BZ1115" s="45"/>
      <c r="CA1115" s="45"/>
      <c r="CB1115" s="45"/>
      <c r="CC1115" s="45"/>
      <c r="CD1115" s="45"/>
      <c r="CE1115" s="45"/>
      <c r="CF1115" s="45"/>
      <c r="CG1115" s="45"/>
    </row>
    <row r="1116" spans="1:85" s="46" customFormat="1" outlineLevel="2">
      <c r="A1116" s="10">
        <v>2015</v>
      </c>
      <c r="B1116" s="21" t="s">
        <v>40</v>
      </c>
      <c r="C1116" s="26" t="s">
        <v>41</v>
      </c>
      <c r="D1116" s="21" t="s">
        <v>1383</v>
      </c>
      <c r="E1116" s="21" t="s">
        <v>2286</v>
      </c>
      <c r="F1116" s="10">
        <v>3</v>
      </c>
      <c r="G1116" s="21" t="s">
        <v>51</v>
      </c>
      <c r="H1116" s="21" t="s">
        <v>52</v>
      </c>
      <c r="I1116" s="21" t="s">
        <v>42</v>
      </c>
      <c r="J1116" s="21" t="s">
        <v>53</v>
      </c>
      <c r="K1116" s="21" t="s">
        <v>54</v>
      </c>
      <c r="L1116" s="10">
        <v>70</v>
      </c>
      <c r="M1116" s="10">
        <v>25</v>
      </c>
      <c r="N1116" s="21" t="s">
        <v>47</v>
      </c>
      <c r="O1116" s="21" t="s">
        <v>55</v>
      </c>
      <c r="P1116" s="21" t="s">
        <v>29</v>
      </c>
      <c r="Q1116" s="21" t="s">
        <v>43</v>
      </c>
      <c r="R1116" s="21" t="s">
        <v>56</v>
      </c>
      <c r="S1116" s="10">
        <v>1</v>
      </c>
      <c r="T1116" s="10">
        <v>48</v>
      </c>
      <c r="U1116" s="10">
        <v>48</v>
      </c>
      <c r="V1116" s="21" t="s">
        <v>32</v>
      </c>
      <c r="W1116" s="21" t="s">
        <v>32</v>
      </c>
      <c r="X1116" s="10"/>
      <c r="Y1116" s="28">
        <f>IF(M1116&lt;25,1,1+(M1116-25)/M1116)</f>
        <v>1</v>
      </c>
      <c r="Z1116" s="10">
        <v>1</v>
      </c>
      <c r="AA1116" s="28">
        <f>U1116*Y1116*Z1116</f>
        <v>48</v>
      </c>
      <c r="AB1116" s="28"/>
      <c r="AC1116" s="28">
        <f>AA1116+AB1116</f>
        <v>48</v>
      </c>
      <c r="AD1116" s="10"/>
      <c r="AE1116" s="50"/>
      <c r="AF1116" s="45"/>
      <c r="AG1116" s="45"/>
      <c r="AH1116" s="45"/>
      <c r="AI1116" s="45"/>
      <c r="AJ1116" s="45"/>
      <c r="AK1116" s="45"/>
      <c r="AL1116" s="45"/>
      <c r="AM1116" s="45"/>
      <c r="AN1116" s="45"/>
      <c r="AO1116" s="45"/>
      <c r="AP1116" s="45"/>
      <c r="AQ1116" s="45"/>
      <c r="AR1116" s="45"/>
      <c r="AS1116" s="45"/>
      <c r="AT1116" s="45"/>
      <c r="AU1116" s="45"/>
      <c r="AV1116" s="45"/>
      <c r="AW1116" s="45"/>
      <c r="AX1116" s="45"/>
      <c r="AY1116" s="45"/>
      <c r="AZ1116" s="45"/>
      <c r="BA1116" s="45"/>
      <c r="BB1116" s="45"/>
      <c r="BC1116" s="45"/>
      <c r="BD1116" s="45"/>
      <c r="BE1116" s="45"/>
      <c r="BF1116" s="45"/>
      <c r="BG1116" s="45"/>
      <c r="BH1116" s="45"/>
      <c r="BI1116" s="45"/>
      <c r="BJ1116" s="45"/>
      <c r="BK1116" s="45"/>
      <c r="BL1116" s="45"/>
      <c r="BM1116" s="45"/>
      <c r="BN1116" s="45"/>
      <c r="BO1116" s="45"/>
      <c r="BP1116" s="45"/>
      <c r="BQ1116" s="45"/>
      <c r="BR1116" s="45"/>
      <c r="BS1116" s="45"/>
      <c r="BT1116" s="45"/>
      <c r="BU1116" s="45"/>
      <c r="BV1116" s="45"/>
      <c r="BW1116" s="45"/>
      <c r="BX1116" s="45"/>
      <c r="BY1116" s="45"/>
      <c r="BZ1116" s="45"/>
      <c r="CA1116" s="45"/>
      <c r="CB1116" s="45"/>
      <c r="CC1116" s="45"/>
      <c r="CD1116" s="45"/>
      <c r="CE1116" s="45"/>
      <c r="CF1116" s="45"/>
      <c r="CG1116" s="45"/>
    </row>
    <row r="1117" spans="1:85" s="46" customFormat="1" outlineLevel="2">
      <c r="A1117" s="10">
        <v>2014</v>
      </c>
      <c r="B1117" s="21" t="s">
        <v>1915</v>
      </c>
      <c r="C1117" s="26" t="s">
        <v>1916</v>
      </c>
      <c r="D1117" s="21" t="s">
        <v>1417</v>
      </c>
      <c r="E1117" s="21" t="s">
        <v>2286</v>
      </c>
      <c r="F1117" s="10">
        <v>3</v>
      </c>
      <c r="G1117" s="21" t="s">
        <v>51</v>
      </c>
      <c r="H1117" s="21" t="s">
        <v>52</v>
      </c>
      <c r="I1117" s="21" t="s">
        <v>42</v>
      </c>
      <c r="J1117" s="21" t="s">
        <v>53</v>
      </c>
      <c r="K1117" s="21" t="s">
        <v>54</v>
      </c>
      <c r="L1117" s="10">
        <v>60</v>
      </c>
      <c r="M1117" s="10">
        <v>57</v>
      </c>
      <c r="N1117" s="21" t="s">
        <v>1580</v>
      </c>
      <c r="O1117" s="21" t="s">
        <v>247</v>
      </c>
      <c r="P1117" s="21" t="s">
        <v>29</v>
      </c>
      <c r="Q1117" s="21" t="s">
        <v>1353</v>
      </c>
      <c r="R1117" s="21" t="s">
        <v>2018</v>
      </c>
      <c r="S1117" s="10">
        <v>1</v>
      </c>
      <c r="T1117" s="10">
        <v>48</v>
      </c>
      <c r="U1117" s="10">
        <v>48</v>
      </c>
      <c r="V1117" s="21" t="s">
        <v>32</v>
      </c>
      <c r="W1117" s="21" t="s">
        <v>32</v>
      </c>
      <c r="X1117" s="10"/>
      <c r="Y1117" s="28">
        <f>IF(M1117&lt;25,1,1+(M1117-25)/M1117)</f>
        <v>1.5614035087719298</v>
      </c>
      <c r="Z1117" s="10">
        <v>1</v>
      </c>
      <c r="AA1117" s="28">
        <f>U1117*Y1117*Z1117</f>
        <v>74.94736842105263</v>
      </c>
      <c r="AB1117" s="28"/>
      <c r="AC1117" s="28">
        <f>AA1117+AB1117</f>
        <v>74.94736842105263</v>
      </c>
      <c r="AD1117" s="10"/>
      <c r="AE1117" s="50"/>
      <c r="AF1117" s="45"/>
      <c r="AG1117" s="45"/>
      <c r="AH1117" s="45"/>
      <c r="AI1117" s="45"/>
      <c r="AJ1117" s="45"/>
      <c r="AK1117" s="45"/>
      <c r="AL1117" s="45"/>
      <c r="AM1117" s="45"/>
      <c r="AN1117" s="45"/>
      <c r="AO1117" s="45"/>
      <c r="AP1117" s="45"/>
      <c r="AQ1117" s="45"/>
      <c r="AR1117" s="45"/>
      <c r="AS1117" s="45"/>
      <c r="AT1117" s="45"/>
      <c r="AU1117" s="45"/>
      <c r="AV1117" s="45"/>
      <c r="AW1117" s="45"/>
      <c r="AX1117" s="45"/>
      <c r="AY1117" s="45"/>
      <c r="AZ1117" s="45"/>
      <c r="BA1117" s="45"/>
      <c r="BB1117" s="45"/>
      <c r="BC1117" s="45"/>
      <c r="BD1117" s="45"/>
      <c r="BE1117" s="45"/>
      <c r="BF1117" s="45"/>
      <c r="BG1117" s="45"/>
      <c r="BH1117" s="45"/>
      <c r="BI1117" s="45"/>
      <c r="BJ1117" s="45"/>
      <c r="BK1117" s="45"/>
      <c r="BL1117" s="45"/>
      <c r="BM1117" s="45"/>
      <c r="BN1117" s="45"/>
      <c r="BO1117" s="45"/>
      <c r="BP1117" s="45"/>
      <c r="BQ1117" s="45"/>
      <c r="BR1117" s="45"/>
      <c r="BS1117" s="45"/>
      <c r="BT1117" s="45"/>
      <c r="BU1117" s="45"/>
      <c r="BV1117" s="45"/>
      <c r="BW1117" s="45"/>
      <c r="BX1117" s="45"/>
      <c r="BY1117" s="45"/>
      <c r="BZ1117" s="45"/>
      <c r="CA1117" s="45"/>
      <c r="CB1117" s="45"/>
      <c r="CC1117" s="45"/>
      <c r="CD1117" s="45"/>
      <c r="CE1117" s="45"/>
      <c r="CF1117" s="45"/>
      <c r="CG1117" s="45"/>
    </row>
    <row r="1118" spans="1:85" s="46" customFormat="1" outlineLevel="2">
      <c r="A1118" s="21"/>
      <c r="B1118" s="21"/>
      <c r="C1118" s="21" t="s">
        <v>2609</v>
      </c>
      <c r="D1118" s="21" t="s">
        <v>2594</v>
      </c>
      <c r="E1118" s="21" t="s">
        <v>2595</v>
      </c>
      <c r="F1118" s="21"/>
      <c r="G1118" s="21" t="s">
        <v>51</v>
      </c>
      <c r="H1118" s="21" t="s">
        <v>2611</v>
      </c>
      <c r="I1118" s="21"/>
      <c r="J1118" s="21"/>
      <c r="K1118" s="21"/>
      <c r="L1118" s="21"/>
      <c r="M1118" s="21"/>
      <c r="N1118" s="21"/>
      <c r="O1118" s="21"/>
      <c r="P1118" s="21"/>
      <c r="Q1118" s="21"/>
      <c r="R1118" s="21"/>
      <c r="S1118" s="21"/>
      <c r="T1118" s="21"/>
      <c r="U1118" s="21"/>
      <c r="V1118" s="21"/>
      <c r="W1118" s="21"/>
      <c r="X1118" s="21"/>
      <c r="Y1118" s="21"/>
      <c r="Z1118" s="21"/>
      <c r="AA1118" s="21"/>
      <c r="AB1118" s="21" t="s">
        <v>30</v>
      </c>
      <c r="AC1118" s="21" t="s">
        <v>2602</v>
      </c>
      <c r="AD1118" s="21" t="s">
        <v>2597</v>
      </c>
      <c r="AE1118" s="50"/>
      <c r="AF1118" s="45"/>
      <c r="AG1118" s="45"/>
      <c r="AH1118" s="45"/>
      <c r="AI1118" s="45"/>
      <c r="AJ1118" s="45"/>
      <c r="AK1118" s="45"/>
      <c r="AL1118" s="45"/>
      <c r="AM1118" s="45"/>
      <c r="AN1118" s="45"/>
      <c r="AO1118" s="45"/>
      <c r="AP1118" s="45"/>
      <c r="AQ1118" s="45"/>
      <c r="AR1118" s="45"/>
      <c r="AS1118" s="45"/>
      <c r="AT1118" s="45"/>
      <c r="AU1118" s="45"/>
      <c r="AV1118" s="45"/>
      <c r="AW1118" s="45"/>
      <c r="AX1118" s="45"/>
      <c r="AY1118" s="45"/>
      <c r="AZ1118" s="45"/>
      <c r="BA1118" s="45"/>
      <c r="BB1118" s="45"/>
      <c r="BC1118" s="45"/>
      <c r="BD1118" s="45"/>
      <c r="BE1118" s="45"/>
      <c r="BF1118" s="45"/>
      <c r="BG1118" s="45"/>
      <c r="BH1118" s="45"/>
      <c r="BI1118" s="45"/>
      <c r="BJ1118" s="45"/>
      <c r="BK1118" s="45"/>
      <c r="BL1118" s="45"/>
      <c r="BM1118" s="45"/>
      <c r="BN1118" s="45"/>
      <c r="BO1118" s="45"/>
      <c r="BP1118" s="45"/>
      <c r="BQ1118" s="45"/>
      <c r="BR1118" s="45"/>
      <c r="BS1118" s="45"/>
      <c r="BT1118" s="45"/>
      <c r="BU1118" s="45"/>
      <c r="BV1118" s="45"/>
      <c r="BW1118" s="45"/>
      <c r="BX1118" s="45"/>
      <c r="BY1118" s="45"/>
      <c r="BZ1118" s="45"/>
      <c r="CA1118" s="45"/>
      <c r="CB1118" s="45"/>
      <c r="CC1118" s="45"/>
      <c r="CD1118" s="45"/>
      <c r="CE1118" s="45"/>
      <c r="CF1118" s="45"/>
      <c r="CG1118" s="45"/>
    </row>
    <row r="1119" spans="1:85" s="46" customFormat="1" outlineLevel="2">
      <c r="A1119" s="21"/>
      <c r="B1119" s="21"/>
      <c r="C1119" s="21" t="s">
        <v>1427</v>
      </c>
      <c r="D1119" s="21" t="s">
        <v>1384</v>
      </c>
      <c r="E1119" s="21" t="s">
        <v>2592</v>
      </c>
      <c r="F1119" s="21"/>
      <c r="G1119" s="21" t="s">
        <v>51</v>
      </c>
      <c r="H1119" s="21" t="s">
        <v>52</v>
      </c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1"/>
      <c r="Y1119" s="21"/>
      <c r="Z1119" s="21"/>
      <c r="AA1119" s="21"/>
      <c r="AB1119" s="21"/>
      <c r="AC1119" s="21">
        <v>16</v>
      </c>
      <c r="AD1119" s="21" t="s">
        <v>2588</v>
      </c>
      <c r="AE1119" s="50"/>
      <c r="AF1119" s="45"/>
      <c r="AG1119" s="45"/>
      <c r="AH1119" s="45"/>
      <c r="AI1119" s="45"/>
      <c r="AJ1119" s="45"/>
      <c r="AK1119" s="45"/>
      <c r="AL1119" s="45"/>
      <c r="AM1119" s="45"/>
      <c r="AN1119" s="45"/>
      <c r="AO1119" s="45"/>
      <c r="AP1119" s="45"/>
      <c r="AQ1119" s="45"/>
      <c r="AR1119" s="45"/>
      <c r="AS1119" s="45"/>
      <c r="AT1119" s="45"/>
      <c r="AU1119" s="45"/>
      <c r="AV1119" s="45"/>
      <c r="AW1119" s="45"/>
      <c r="AX1119" s="45"/>
      <c r="AY1119" s="45"/>
      <c r="AZ1119" s="45"/>
      <c r="BA1119" s="45"/>
      <c r="BB1119" s="45"/>
      <c r="BC1119" s="45"/>
      <c r="BD1119" s="45"/>
      <c r="BE1119" s="45"/>
      <c r="BF1119" s="45"/>
      <c r="BG1119" s="45"/>
      <c r="BH1119" s="45"/>
      <c r="BI1119" s="45"/>
      <c r="BJ1119" s="45"/>
      <c r="BK1119" s="45"/>
      <c r="BL1119" s="45"/>
      <c r="BM1119" s="45"/>
      <c r="BN1119" s="45"/>
      <c r="BO1119" s="45"/>
      <c r="BP1119" s="45"/>
      <c r="BQ1119" s="45"/>
      <c r="BR1119" s="45"/>
      <c r="BS1119" s="45"/>
      <c r="BT1119" s="45"/>
      <c r="BU1119" s="45"/>
      <c r="BV1119" s="45"/>
      <c r="BW1119" s="45"/>
      <c r="BX1119" s="45"/>
      <c r="BY1119" s="45"/>
      <c r="BZ1119" s="45"/>
      <c r="CA1119" s="45"/>
      <c r="CB1119" s="45"/>
      <c r="CC1119" s="45"/>
      <c r="CD1119" s="45"/>
      <c r="CE1119" s="45"/>
      <c r="CF1119" s="45"/>
      <c r="CG1119" s="45"/>
    </row>
    <row r="1120" spans="1:85" s="46" customFormat="1" ht="27" outlineLevel="2">
      <c r="A1120" s="21"/>
      <c r="B1120" s="21"/>
      <c r="C1120" s="26" t="s">
        <v>2417</v>
      </c>
      <c r="D1120" s="21"/>
      <c r="E1120" s="21" t="s">
        <v>2394</v>
      </c>
      <c r="F1120" s="21"/>
      <c r="G1120" s="21" t="s">
        <v>51</v>
      </c>
      <c r="H1120" s="21" t="s">
        <v>2471</v>
      </c>
      <c r="I1120" s="21"/>
      <c r="J1120" s="21"/>
      <c r="K1120" s="21"/>
      <c r="L1120" s="21"/>
      <c r="M1120" s="21"/>
      <c r="N1120" s="21"/>
      <c r="O1120" s="21"/>
      <c r="P1120" s="21"/>
      <c r="Q1120" s="21"/>
      <c r="R1120" s="21"/>
      <c r="S1120" s="21"/>
      <c r="T1120" s="21"/>
      <c r="U1120" s="21"/>
      <c r="V1120" s="21"/>
      <c r="W1120" s="21"/>
      <c r="X1120" s="21"/>
      <c r="Y1120" s="21"/>
      <c r="Z1120" s="21"/>
      <c r="AA1120" s="21"/>
      <c r="AB1120" s="21"/>
      <c r="AC1120" s="28">
        <v>15</v>
      </c>
      <c r="AD1120" s="10"/>
      <c r="AE1120" s="50"/>
      <c r="AF1120" s="45"/>
      <c r="AG1120" s="45"/>
      <c r="AH1120" s="45"/>
      <c r="AI1120" s="45"/>
      <c r="AJ1120" s="45"/>
      <c r="AK1120" s="45"/>
      <c r="AL1120" s="45"/>
      <c r="AM1120" s="45"/>
      <c r="AN1120" s="45"/>
      <c r="AO1120" s="45"/>
      <c r="AP1120" s="45"/>
      <c r="AQ1120" s="45"/>
      <c r="AR1120" s="45"/>
      <c r="AS1120" s="45"/>
      <c r="AT1120" s="45"/>
      <c r="AU1120" s="45"/>
      <c r="AV1120" s="45"/>
      <c r="AW1120" s="45"/>
      <c r="AX1120" s="45"/>
      <c r="AY1120" s="45"/>
      <c r="AZ1120" s="45"/>
      <c r="BA1120" s="45"/>
      <c r="BB1120" s="45"/>
      <c r="BC1120" s="45"/>
      <c r="BD1120" s="45"/>
      <c r="BE1120" s="45"/>
      <c r="BF1120" s="45"/>
      <c r="BG1120" s="45"/>
      <c r="BH1120" s="45"/>
      <c r="BI1120" s="45"/>
      <c r="BJ1120" s="45"/>
      <c r="BK1120" s="45"/>
      <c r="BL1120" s="45"/>
      <c r="BM1120" s="45"/>
      <c r="BN1120" s="45"/>
      <c r="BO1120" s="45"/>
      <c r="BP1120" s="45"/>
      <c r="BQ1120" s="45"/>
      <c r="BR1120" s="45"/>
      <c r="BS1120" s="45"/>
      <c r="BT1120" s="45"/>
      <c r="BU1120" s="45"/>
      <c r="BV1120" s="45"/>
      <c r="BW1120" s="45"/>
      <c r="BX1120" s="45"/>
      <c r="BY1120" s="45"/>
      <c r="BZ1120" s="45"/>
      <c r="CA1120" s="45"/>
      <c r="CB1120" s="45"/>
      <c r="CC1120" s="45"/>
      <c r="CD1120" s="45"/>
      <c r="CE1120" s="45"/>
      <c r="CF1120" s="45"/>
      <c r="CG1120" s="45"/>
    </row>
    <row r="1121" spans="1:85" s="46" customFormat="1" ht="27" outlineLevel="2">
      <c r="A1121" s="21"/>
      <c r="B1121" s="21"/>
      <c r="C1121" s="26" t="s">
        <v>2407</v>
      </c>
      <c r="D1121" s="21"/>
      <c r="E1121" s="21" t="s">
        <v>2394</v>
      </c>
      <c r="F1121" s="21"/>
      <c r="G1121" s="21" t="s">
        <v>51</v>
      </c>
      <c r="H1121" s="21" t="s">
        <v>2471</v>
      </c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1"/>
      <c r="Y1121" s="21"/>
      <c r="Z1121" s="21"/>
      <c r="AA1121" s="21"/>
      <c r="AB1121" s="21"/>
      <c r="AC1121" s="28">
        <v>15</v>
      </c>
      <c r="AD1121" s="10"/>
      <c r="AE1121" s="50"/>
      <c r="AF1121" s="45"/>
      <c r="AG1121" s="45"/>
      <c r="AH1121" s="45"/>
      <c r="AI1121" s="45"/>
      <c r="AJ1121" s="45"/>
      <c r="AK1121" s="45"/>
      <c r="AL1121" s="45"/>
      <c r="AM1121" s="45"/>
      <c r="AN1121" s="45"/>
      <c r="AO1121" s="45"/>
      <c r="AP1121" s="45"/>
      <c r="AQ1121" s="45"/>
      <c r="AR1121" s="45"/>
      <c r="AS1121" s="45"/>
      <c r="AT1121" s="45"/>
      <c r="AU1121" s="45"/>
      <c r="AV1121" s="45"/>
      <c r="AW1121" s="45"/>
      <c r="AX1121" s="45"/>
      <c r="AY1121" s="45"/>
      <c r="AZ1121" s="45"/>
      <c r="BA1121" s="45"/>
      <c r="BB1121" s="45"/>
      <c r="BC1121" s="45"/>
      <c r="BD1121" s="45"/>
      <c r="BE1121" s="45"/>
      <c r="BF1121" s="45"/>
      <c r="BG1121" s="45"/>
      <c r="BH1121" s="45"/>
      <c r="BI1121" s="45"/>
      <c r="BJ1121" s="45"/>
      <c r="BK1121" s="45"/>
      <c r="BL1121" s="45"/>
      <c r="BM1121" s="45"/>
      <c r="BN1121" s="45"/>
      <c r="BO1121" s="45"/>
      <c r="BP1121" s="45"/>
      <c r="BQ1121" s="45"/>
      <c r="BR1121" s="45"/>
      <c r="BS1121" s="45"/>
      <c r="BT1121" s="45"/>
      <c r="BU1121" s="45"/>
      <c r="BV1121" s="45"/>
      <c r="BW1121" s="45"/>
      <c r="BX1121" s="45"/>
      <c r="BY1121" s="45"/>
      <c r="BZ1121" s="45"/>
      <c r="CA1121" s="45"/>
      <c r="CB1121" s="45"/>
      <c r="CC1121" s="45"/>
      <c r="CD1121" s="45"/>
      <c r="CE1121" s="45"/>
      <c r="CF1121" s="45"/>
      <c r="CG1121" s="45"/>
    </row>
    <row r="1122" spans="1:85" s="46" customFormat="1" outlineLevel="2">
      <c r="A1122" s="21"/>
      <c r="B1122" s="21"/>
      <c r="C1122" s="26" t="s">
        <v>2444</v>
      </c>
      <c r="D1122" s="21"/>
      <c r="E1122" s="21" t="s">
        <v>2394</v>
      </c>
      <c r="F1122" s="21"/>
      <c r="G1122" s="21" t="s">
        <v>51</v>
      </c>
      <c r="H1122" s="21" t="s">
        <v>2471</v>
      </c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1"/>
      <c r="Y1122" s="21"/>
      <c r="Z1122" s="21"/>
      <c r="AA1122" s="21"/>
      <c r="AB1122" s="21"/>
      <c r="AC1122" s="28">
        <v>15</v>
      </c>
      <c r="AD1122" s="10"/>
      <c r="AE1122" s="50"/>
      <c r="AF1122" s="45"/>
      <c r="AG1122" s="45"/>
      <c r="AH1122" s="45"/>
      <c r="AI1122" s="45"/>
      <c r="AJ1122" s="45"/>
      <c r="AK1122" s="45"/>
      <c r="AL1122" s="45"/>
      <c r="AM1122" s="45"/>
      <c r="AN1122" s="45"/>
      <c r="AO1122" s="45"/>
      <c r="AP1122" s="45"/>
      <c r="AQ1122" s="45"/>
      <c r="AR1122" s="45"/>
      <c r="AS1122" s="45"/>
      <c r="AT1122" s="45"/>
      <c r="AU1122" s="45"/>
      <c r="AV1122" s="45"/>
      <c r="AW1122" s="45"/>
      <c r="AX1122" s="45"/>
      <c r="AY1122" s="45"/>
      <c r="AZ1122" s="45"/>
      <c r="BA1122" s="45"/>
      <c r="BB1122" s="45"/>
      <c r="BC1122" s="45"/>
      <c r="BD1122" s="45"/>
      <c r="BE1122" s="45"/>
      <c r="BF1122" s="45"/>
      <c r="BG1122" s="45"/>
      <c r="BH1122" s="45"/>
      <c r="BI1122" s="45"/>
      <c r="BJ1122" s="45"/>
      <c r="BK1122" s="45"/>
      <c r="BL1122" s="45"/>
      <c r="BM1122" s="45"/>
      <c r="BN1122" s="45"/>
      <c r="BO1122" s="45"/>
      <c r="BP1122" s="45"/>
      <c r="BQ1122" s="45"/>
      <c r="BR1122" s="45"/>
      <c r="BS1122" s="45"/>
      <c r="BT1122" s="45"/>
      <c r="BU1122" s="45"/>
      <c r="BV1122" s="45"/>
      <c r="BW1122" s="45"/>
      <c r="BX1122" s="45"/>
      <c r="BY1122" s="45"/>
      <c r="BZ1122" s="45"/>
      <c r="CA1122" s="45"/>
      <c r="CB1122" s="45"/>
      <c r="CC1122" s="45"/>
      <c r="CD1122" s="45"/>
      <c r="CE1122" s="45"/>
      <c r="CF1122" s="45"/>
      <c r="CG1122" s="45"/>
    </row>
    <row r="1123" spans="1:85" s="46" customFormat="1" outlineLevel="2">
      <c r="A1123" s="21"/>
      <c r="B1123" s="21"/>
      <c r="C1123" s="26" t="s">
        <v>2435</v>
      </c>
      <c r="D1123" s="21"/>
      <c r="E1123" s="21" t="s">
        <v>2394</v>
      </c>
      <c r="F1123" s="21"/>
      <c r="G1123" s="21" t="s">
        <v>51</v>
      </c>
      <c r="H1123" s="21" t="s">
        <v>2471</v>
      </c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1"/>
      <c r="Y1123" s="21"/>
      <c r="Z1123" s="21"/>
      <c r="AA1123" s="21"/>
      <c r="AB1123" s="21"/>
      <c r="AC1123" s="28">
        <v>15</v>
      </c>
      <c r="AD1123" s="10"/>
      <c r="AE1123" s="50"/>
      <c r="AF1123" s="45"/>
      <c r="AG1123" s="45"/>
      <c r="AH1123" s="45"/>
      <c r="AI1123" s="45"/>
      <c r="AJ1123" s="45"/>
      <c r="AK1123" s="45"/>
      <c r="AL1123" s="45"/>
      <c r="AM1123" s="45"/>
      <c r="AN1123" s="45"/>
      <c r="AO1123" s="45"/>
      <c r="AP1123" s="45"/>
      <c r="AQ1123" s="45"/>
      <c r="AR1123" s="45"/>
      <c r="AS1123" s="45"/>
      <c r="AT1123" s="45"/>
      <c r="AU1123" s="45"/>
      <c r="AV1123" s="45"/>
      <c r="AW1123" s="45"/>
      <c r="AX1123" s="45"/>
      <c r="AY1123" s="45"/>
      <c r="AZ1123" s="45"/>
      <c r="BA1123" s="45"/>
      <c r="BB1123" s="45"/>
      <c r="BC1123" s="45"/>
      <c r="BD1123" s="45"/>
      <c r="BE1123" s="45"/>
      <c r="BF1123" s="45"/>
      <c r="BG1123" s="45"/>
      <c r="BH1123" s="45"/>
      <c r="BI1123" s="45"/>
      <c r="BJ1123" s="45"/>
      <c r="BK1123" s="45"/>
      <c r="BL1123" s="45"/>
      <c r="BM1123" s="45"/>
      <c r="BN1123" s="45"/>
      <c r="BO1123" s="45"/>
      <c r="BP1123" s="45"/>
      <c r="BQ1123" s="45"/>
      <c r="BR1123" s="45"/>
      <c r="BS1123" s="45"/>
      <c r="BT1123" s="45"/>
      <c r="BU1123" s="45"/>
      <c r="BV1123" s="45"/>
      <c r="BW1123" s="45"/>
      <c r="BX1123" s="45"/>
      <c r="BY1123" s="45"/>
      <c r="BZ1123" s="45"/>
      <c r="CA1123" s="45"/>
      <c r="CB1123" s="45"/>
      <c r="CC1123" s="45"/>
      <c r="CD1123" s="45"/>
      <c r="CE1123" s="45"/>
      <c r="CF1123" s="45"/>
      <c r="CG1123" s="45"/>
    </row>
    <row r="1124" spans="1:85" s="46" customFormat="1" outlineLevel="2">
      <c r="A1124" s="21"/>
      <c r="B1124" s="21"/>
      <c r="C1124" s="26" t="s">
        <v>2420</v>
      </c>
      <c r="D1124" s="21"/>
      <c r="E1124" s="21" t="s">
        <v>2394</v>
      </c>
      <c r="F1124" s="21"/>
      <c r="G1124" s="21" t="s">
        <v>51</v>
      </c>
      <c r="H1124" s="21" t="s">
        <v>2471</v>
      </c>
      <c r="I1124" s="21"/>
      <c r="J1124" s="21"/>
      <c r="K1124" s="21"/>
      <c r="L1124" s="21"/>
      <c r="M1124" s="21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1"/>
      <c r="Y1124" s="21"/>
      <c r="Z1124" s="21"/>
      <c r="AA1124" s="21"/>
      <c r="AB1124" s="21"/>
      <c r="AC1124" s="28">
        <v>15</v>
      </c>
      <c r="AD1124" s="10"/>
      <c r="AE1124" s="50"/>
      <c r="AF1124" s="45"/>
      <c r="AG1124" s="45"/>
      <c r="AH1124" s="45"/>
      <c r="AI1124" s="45"/>
      <c r="AJ1124" s="45"/>
      <c r="AK1124" s="45"/>
      <c r="AL1124" s="45"/>
      <c r="AM1124" s="45"/>
      <c r="AN1124" s="45"/>
      <c r="AO1124" s="45"/>
      <c r="AP1124" s="45"/>
      <c r="AQ1124" s="45"/>
      <c r="AR1124" s="45"/>
      <c r="AS1124" s="45"/>
      <c r="AT1124" s="45"/>
      <c r="AU1124" s="45"/>
      <c r="AV1124" s="45"/>
      <c r="AW1124" s="45"/>
      <c r="AX1124" s="45"/>
      <c r="AY1124" s="45"/>
      <c r="AZ1124" s="45"/>
      <c r="BA1124" s="45"/>
      <c r="BB1124" s="45"/>
      <c r="BC1124" s="45"/>
      <c r="BD1124" s="45"/>
      <c r="BE1124" s="45"/>
      <c r="BF1124" s="45"/>
      <c r="BG1124" s="45"/>
      <c r="BH1124" s="45"/>
      <c r="BI1124" s="45"/>
      <c r="BJ1124" s="45"/>
      <c r="BK1124" s="45"/>
      <c r="BL1124" s="45"/>
      <c r="BM1124" s="45"/>
      <c r="BN1124" s="45"/>
      <c r="BO1124" s="45"/>
      <c r="BP1124" s="45"/>
      <c r="BQ1124" s="45"/>
      <c r="BR1124" s="45"/>
      <c r="BS1124" s="45"/>
      <c r="BT1124" s="45"/>
      <c r="BU1124" s="45"/>
      <c r="BV1124" s="45"/>
      <c r="BW1124" s="45"/>
      <c r="BX1124" s="45"/>
      <c r="BY1124" s="45"/>
      <c r="BZ1124" s="45"/>
      <c r="CA1124" s="45"/>
      <c r="CB1124" s="45"/>
      <c r="CC1124" s="45"/>
      <c r="CD1124" s="45"/>
      <c r="CE1124" s="45"/>
      <c r="CF1124" s="45"/>
      <c r="CG1124" s="45"/>
    </row>
    <row r="1125" spans="1:85" s="46" customFormat="1" outlineLevel="2">
      <c r="A1125" s="21"/>
      <c r="B1125" s="21"/>
      <c r="C1125" s="26" t="s">
        <v>2352</v>
      </c>
      <c r="D1125" s="21"/>
      <c r="E1125" s="21" t="s">
        <v>2394</v>
      </c>
      <c r="F1125" s="21"/>
      <c r="G1125" s="21" t="s">
        <v>51</v>
      </c>
      <c r="H1125" s="21" t="s">
        <v>2383</v>
      </c>
      <c r="I1125" s="21"/>
      <c r="J1125" s="21"/>
      <c r="K1125" s="21"/>
      <c r="L1125" s="21"/>
      <c r="M1125" s="21"/>
      <c r="N1125" s="21"/>
      <c r="O1125" s="21"/>
      <c r="P1125" s="21"/>
      <c r="Q1125" s="21"/>
      <c r="R1125" s="21"/>
      <c r="S1125" s="21"/>
      <c r="T1125" s="21"/>
      <c r="U1125" s="21"/>
      <c r="V1125" s="21"/>
      <c r="W1125" s="21"/>
      <c r="X1125" s="21"/>
      <c r="Y1125" s="21"/>
      <c r="Z1125" s="21"/>
      <c r="AA1125" s="21"/>
      <c r="AB1125" s="21"/>
      <c r="AC1125" s="28">
        <v>15</v>
      </c>
      <c r="AD1125" s="10"/>
      <c r="AE1125" s="50"/>
      <c r="AF1125" s="45"/>
      <c r="AG1125" s="45"/>
      <c r="AH1125" s="45"/>
      <c r="AI1125" s="45"/>
      <c r="AJ1125" s="45"/>
      <c r="AK1125" s="45"/>
      <c r="AL1125" s="45"/>
      <c r="AM1125" s="45"/>
      <c r="AN1125" s="45"/>
      <c r="AO1125" s="45"/>
      <c r="AP1125" s="45"/>
      <c r="AQ1125" s="45"/>
      <c r="AR1125" s="45"/>
      <c r="AS1125" s="45"/>
      <c r="AT1125" s="45"/>
      <c r="AU1125" s="45"/>
      <c r="AV1125" s="45"/>
      <c r="AW1125" s="45"/>
      <c r="AX1125" s="45"/>
      <c r="AY1125" s="45"/>
      <c r="AZ1125" s="45"/>
      <c r="BA1125" s="45"/>
      <c r="BB1125" s="45"/>
      <c r="BC1125" s="45"/>
      <c r="BD1125" s="45"/>
      <c r="BE1125" s="45"/>
      <c r="BF1125" s="45"/>
      <c r="BG1125" s="45"/>
      <c r="BH1125" s="45"/>
      <c r="BI1125" s="45"/>
      <c r="BJ1125" s="45"/>
      <c r="BK1125" s="45"/>
      <c r="BL1125" s="45"/>
      <c r="BM1125" s="45"/>
      <c r="BN1125" s="45"/>
      <c r="BO1125" s="45"/>
      <c r="BP1125" s="45"/>
      <c r="BQ1125" s="45"/>
      <c r="BR1125" s="45"/>
      <c r="BS1125" s="45"/>
      <c r="BT1125" s="45"/>
      <c r="BU1125" s="45"/>
      <c r="BV1125" s="45"/>
      <c r="BW1125" s="45"/>
      <c r="BX1125" s="45"/>
      <c r="BY1125" s="45"/>
      <c r="BZ1125" s="45"/>
      <c r="CA1125" s="45"/>
      <c r="CB1125" s="45"/>
      <c r="CC1125" s="45"/>
      <c r="CD1125" s="45"/>
      <c r="CE1125" s="45"/>
      <c r="CF1125" s="45"/>
      <c r="CG1125" s="45"/>
    </row>
    <row r="1126" spans="1:85" s="46" customFormat="1" outlineLevel="1">
      <c r="A1126" s="21"/>
      <c r="B1126" s="21"/>
      <c r="C1126" s="26"/>
      <c r="D1126" s="21"/>
      <c r="E1126" s="21"/>
      <c r="F1126" s="21"/>
      <c r="G1126" s="47" t="s">
        <v>2951</v>
      </c>
      <c r="H1126" s="21"/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1"/>
      <c r="Y1126" s="21"/>
      <c r="Z1126" s="21"/>
      <c r="AA1126" s="21"/>
      <c r="AB1126" s="21"/>
      <c r="AC1126" s="28">
        <f>SUBTOTAL(9,AC1115:AC1125)</f>
        <v>271.89473684210526</v>
      </c>
      <c r="AD1126" s="10"/>
      <c r="AE1126" s="50"/>
      <c r="AF1126" s="45"/>
      <c r="AG1126" s="45"/>
      <c r="AH1126" s="45"/>
      <c r="AI1126" s="45"/>
      <c r="AJ1126" s="45"/>
      <c r="AK1126" s="45"/>
      <c r="AL1126" s="45"/>
      <c r="AM1126" s="45"/>
      <c r="AN1126" s="45"/>
      <c r="AO1126" s="45"/>
      <c r="AP1126" s="45"/>
      <c r="AQ1126" s="45"/>
      <c r="AR1126" s="45"/>
      <c r="AS1126" s="45"/>
      <c r="AT1126" s="45"/>
      <c r="AU1126" s="45"/>
      <c r="AV1126" s="45"/>
      <c r="AW1126" s="45"/>
      <c r="AX1126" s="45"/>
      <c r="AY1126" s="45"/>
      <c r="AZ1126" s="45"/>
      <c r="BA1126" s="45"/>
      <c r="BB1126" s="45"/>
      <c r="BC1126" s="45"/>
      <c r="BD1126" s="45"/>
      <c r="BE1126" s="45"/>
      <c r="BF1126" s="45"/>
      <c r="BG1126" s="45"/>
      <c r="BH1126" s="45"/>
      <c r="BI1126" s="45"/>
      <c r="BJ1126" s="45"/>
      <c r="BK1126" s="45"/>
      <c r="BL1126" s="45"/>
      <c r="BM1126" s="45"/>
      <c r="BN1126" s="45"/>
      <c r="BO1126" s="45"/>
      <c r="BP1126" s="45"/>
      <c r="BQ1126" s="45"/>
      <c r="BR1126" s="45"/>
      <c r="BS1126" s="45"/>
      <c r="BT1126" s="45"/>
      <c r="BU1126" s="45"/>
      <c r="BV1126" s="45"/>
      <c r="BW1126" s="45"/>
      <c r="BX1126" s="45"/>
      <c r="BY1126" s="45"/>
      <c r="BZ1126" s="45"/>
      <c r="CA1126" s="45"/>
      <c r="CB1126" s="45"/>
      <c r="CC1126" s="45"/>
      <c r="CD1126" s="45"/>
      <c r="CE1126" s="45"/>
      <c r="CF1126" s="45"/>
      <c r="CG1126" s="45"/>
    </row>
    <row r="1127" spans="1:85" s="46" customFormat="1" outlineLevel="2">
      <c r="A1127" s="10">
        <v>2016</v>
      </c>
      <c r="B1127" s="21" t="s">
        <v>592</v>
      </c>
      <c r="C1127" s="26" t="s">
        <v>593</v>
      </c>
      <c r="D1127" s="21" t="s">
        <v>1383</v>
      </c>
      <c r="E1127" s="21" t="s">
        <v>2286</v>
      </c>
      <c r="F1127" s="10">
        <v>4</v>
      </c>
      <c r="G1127" s="21" t="s">
        <v>638</v>
      </c>
      <c r="H1127" s="21" t="s">
        <v>639</v>
      </c>
      <c r="I1127" s="21" t="s">
        <v>457</v>
      </c>
      <c r="J1127" s="21" t="s">
        <v>53</v>
      </c>
      <c r="K1127" s="21" t="s">
        <v>30</v>
      </c>
      <c r="L1127" s="10">
        <v>60</v>
      </c>
      <c r="M1127" s="10">
        <v>95</v>
      </c>
      <c r="N1127" s="21" t="s">
        <v>619</v>
      </c>
      <c r="O1127" s="21" t="s">
        <v>605</v>
      </c>
      <c r="P1127" s="21" t="s">
        <v>29</v>
      </c>
      <c r="Q1127" s="21" t="s">
        <v>640</v>
      </c>
      <c r="R1127" s="21" t="s">
        <v>641</v>
      </c>
      <c r="S1127" s="10">
        <v>1</v>
      </c>
      <c r="T1127" s="10">
        <v>64</v>
      </c>
      <c r="U1127" s="10">
        <v>64</v>
      </c>
      <c r="V1127" s="21" t="s">
        <v>32</v>
      </c>
      <c r="W1127" s="21" t="s">
        <v>32</v>
      </c>
      <c r="X1127" s="10"/>
      <c r="Y1127" s="28">
        <f>IF(M1127&lt;25,1,1+(M1127-25)/M1127)</f>
        <v>1.736842105263158</v>
      </c>
      <c r="Z1127" s="10">
        <v>1</v>
      </c>
      <c r="AA1127" s="28">
        <f>U1127*Y1127*Z1127</f>
        <v>111.15789473684211</v>
      </c>
      <c r="AB1127" s="28"/>
      <c r="AC1127" s="28">
        <f>AA1127+AB1127</f>
        <v>111.15789473684211</v>
      </c>
      <c r="AD1127" s="10"/>
      <c r="AE1127" s="50"/>
      <c r="AF1127" s="45"/>
      <c r="AG1127" s="45"/>
      <c r="AH1127" s="45"/>
      <c r="AI1127" s="45"/>
      <c r="AJ1127" s="45"/>
      <c r="AK1127" s="45"/>
      <c r="AL1127" s="45"/>
      <c r="AM1127" s="45"/>
      <c r="AN1127" s="45"/>
      <c r="AO1127" s="45"/>
      <c r="AP1127" s="45"/>
      <c r="AQ1127" s="45"/>
      <c r="AR1127" s="45"/>
      <c r="AS1127" s="45"/>
      <c r="AT1127" s="45"/>
      <c r="AU1127" s="45"/>
      <c r="AV1127" s="45"/>
      <c r="AW1127" s="45"/>
      <c r="AX1127" s="45"/>
      <c r="AY1127" s="45"/>
      <c r="AZ1127" s="45"/>
      <c r="BA1127" s="45"/>
      <c r="BB1127" s="45"/>
      <c r="BC1127" s="45"/>
      <c r="BD1127" s="45"/>
      <c r="BE1127" s="45"/>
      <c r="BF1127" s="45"/>
      <c r="BG1127" s="45"/>
      <c r="BH1127" s="45"/>
      <c r="BI1127" s="45"/>
      <c r="BJ1127" s="45"/>
      <c r="BK1127" s="45"/>
      <c r="BL1127" s="45"/>
      <c r="BM1127" s="45"/>
      <c r="BN1127" s="45"/>
      <c r="BO1127" s="45"/>
      <c r="BP1127" s="45"/>
      <c r="BQ1127" s="45"/>
      <c r="BR1127" s="45"/>
      <c r="BS1127" s="45"/>
      <c r="BT1127" s="45"/>
      <c r="BU1127" s="45"/>
      <c r="BV1127" s="45"/>
      <c r="BW1127" s="45"/>
      <c r="BX1127" s="45"/>
      <c r="BY1127" s="45"/>
      <c r="BZ1127" s="45"/>
      <c r="CA1127" s="45"/>
      <c r="CB1127" s="45"/>
      <c r="CC1127" s="45"/>
      <c r="CD1127" s="45"/>
      <c r="CE1127" s="45"/>
      <c r="CF1127" s="45"/>
      <c r="CG1127" s="45"/>
    </row>
    <row r="1128" spans="1:85" s="46" customFormat="1" outlineLevel="2">
      <c r="A1128" s="10">
        <v>2016</v>
      </c>
      <c r="B1128" s="21" t="s">
        <v>592</v>
      </c>
      <c r="C1128" s="26" t="s">
        <v>593</v>
      </c>
      <c r="D1128" s="21" t="s">
        <v>1383</v>
      </c>
      <c r="E1128" s="21" t="s">
        <v>2286</v>
      </c>
      <c r="F1128" s="10">
        <v>4</v>
      </c>
      <c r="G1128" s="21" t="s">
        <v>638</v>
      </c>
      <c r="H1128" s="21" t="s">
        <v>639</v>
      </c>
      <c r="I1128" s="21" t="s">
        <v>457</v>
      </c>
      <c r="J1128" s="21" t="s">
        <v>53</v>
      </c>
      <c r="K1128" s="21" t="s">
        <v>30</v>
      </c>
      <c r="L1128" s="10">
        <v>100</v>
      </c>
      <c r="M1128" s="10">
        <v>81</v>
      </c>
      <c r="N1128" s="21" t="s">
        <v>616</v>
      </c>
      <c r="O1128" s="21" t="s">
        <v>605</v>
      </c>
      <c r="P1128" s="21" t="s">
        <v>29</v>
      </c>
      <c r="Q1128" s="21" t="s">
        <v>642</v>
      </c>
      <c r="R1128" s="21" t="s">
        <v>643</v>
      </c>
      <c r="S1128" s="10">
        <v>1</v>
      </c>
      <c r="T1128" s="10">
        <v>64</v>
      </c>
      <c r="U1128" s="10">
        <v>64</v>
      </c>
      <c r="V1128" s="21" t="s">
        <v>32</v>
      </c>
      <c r="W1128" s="21" t="s">
        <v>32</v>
      </c>
      <c r="X1128" s="10"/>
      <c r="Y1128" s="28">
        <f>IF(M1128&lt;25,1,1+(M1128-25)/M1128)</f>
        <v>1.691358024691358</v>
      </c>
      <c r="Z1128" s="10">
        <v>1</v>
      </c>
      <c r="AA1128" s="28">
        <f>U1128*Y1128*Z1128</f>
        <v>108.24691358024691</v>
      </c>
      <c r="AB1128" s="28"/>
      <c r="AC1128" s="28">
        <f>AA1128+AB1128</f>
        <v>108.24691358024691</v>
      </c>
      <c r="AD1128" s="10"/>
      <c r="AE1128" s="50"/>
      <c r="AF1128" s="45"/>
      <c r="AG1128" s="45"/>
      <c r="AH1128" s="45"/>
      <c r="AI1128" s="45"/>
      <c r="AJ1128" s="45"/>
      <c r="AK1128" s="45"/>
      <c r="AL1128" s="45"/>
      <c r="AM1128" s="45"/>
      <c r="AN1128" s="45"/>
      <c r="AO1128" s="45"/>
      <c r="AP1128" s="45"/>
      <c r="AQ1128" s="45"/>
      <c r="AR1128" s="45"/>
      <c r="AS1128" s="45"/>
      <c r="AT1128" s="45"/>
      <c r="AU1128" s="45"/>
      <c r="AV1128" s="45"/>
      <c r="AW1128" s="45"/>
      <c r="AX1128" s="45"/>
      <c r="AY1128" s="45"/>
      <c r="AZ1128" s="45"/>
      <c r="BA1128" s="45"/>
      <c r="BB1128" s="45"/>
      <c r="BC1128" s="45"/>
      <c r="BD1128" s="45"/>
      <c r="BE1128" s="45"/>
      <c r="BF1128" s="45"/>
      <c r="BG1128" s="45"/>
      <c r="BH1128" s="45"/>
      <c r="BI1128" s="45"/>
      <c r="BJ1128" s="45"/>
      <c r="BK1128" s="45"/>
      <c r="BL1128" s="45"/>
      <c r="BM1128" s="45"/>
      <c r="BN1128" s="45"/>
      <c r="BO1128" s="45"/>
      <c r="BP1128" s="45"/>
      <c r="BQ1128" s="45"/>
      <c r="BR1128" s="45"/>
      <c r="BS1128" s="45"/>
      <c r="BT1128" s="45"/>
      <c r="BU1128" s="45"/>
      <c r="BV1128" s="45"/>
      <c r="BW1128" s="45"/>
      <c r="BX1128" s="45"/>
      <c r="BY1128" s="45"/>
      <c r="BZ1128" s="45"/>
      <c r="CA1128" s="45"/>
      <c r="CB1128" s="45"/>
      <c r="CC1128" s="45"/>
      <c r="CD1128" s="45"/>
      <c r="CE1128" s="45"/>
      <c r="CF1128" s="45"/>
      <c r="CG1128" s="45"/>
    </row>
    <row r="1129" spans="1:85" s="46" customFormat="1" outlineLevel="2">
      <c r="A1129" s="10">
        <v>2016</v>
      </c>
      <c r="B1129" s="21" t="s">
        <v>695</v>
      </c>
      <c r="C1129" s="26" t="s">
        <v>696</v>
      </c>
      <c r="D1129" s="21" t="s">
        <v>1417</v>
      </c>
      <c r="E1129" s="21" t="s">
        <v>2286</v>
      </c>
      <c r="F1129" s="10">
        <v>4</v>
      </c>
      <c r="G1129" s="21" t="s">
        <v>638</v>
      </c>
      <c r="H1129" s="21" t="s">
        <v>639</v>
      </c>
      <c r="I1129" s="21" t="s">
        <v>457</v>
      </c>
      <c r="J1129" s="21" t="s">
        <v>53</v>
      </c>
      <c r="K1129" s="21" t="s">
        <v>30</v>
      </c>
      <c r="L1129" s="10">
        <v>76</v>
      </c>
      <c r="M1129" s="10">
        <v>86</v>
      </c>
      <c r="N1129" s="21" t="s">
        <v>1886</v>
      </c>
      <c r="O1129" s="21" t="s">
        <v>2174</v>
      </c>
      <c r="P1129" s="21" t="s">
        <v>29</v>
      </c>
      <c r="Q1129" s="21" t="s">
        <v>160</v>
      </c>
      <c r="R1129" s="21" t="s">
        <v>2175</v>
      </c>
      <c r="S1129" s="10">
        <v>1</v>
      </c>
      <c r="T1129" s="10">
        <v>64</v>
      </c>
      <c r="U1129" s="10">
        <v>64</v>
      </c>
      <c r="V1129" s="21" t="s">
        <v>32</v>
      </c>
      <c r="W1129" s="21" t="s">
        <v>32</v>
      </c>
      <c r="X1129" s="10"/>
      <c r="Y1129" s="28">
        <f>IF(M1129&lt;25,1,1+(M1129-25)/M1129)</f>
        <v>1.7093023255813953</v>
      </c>
      <c r="Z1129" s="10">
        <v>1</v>
      </c>
      <c r="AA1129" s="28">
        <f>U1129*Y1129*Z1129</f>
        <v>109.3953488372093</v>
      </c>
      <c r="AB1129" s="28"/>
      <c r="AC1129" s="28">
        <f>AA1129+AB1129</f>
        <v>109.3953488372093</v>
      </c>
      <c r="AD1129" s="10"/>
      <c r="AE1129" s="50"/>
      <c r="AF1129" s="45"/>
      <c r="AG1129" s="45"/>
      <c r="AH1129" s="45"/>
      <c r="AI1129" s="45"/>
      <c r="AJ1129" s="45"/>
      <c r="AK1129" s="45"/>
      <c r="AL1129" s="45"/>
      <c r="AM1129" s="45"/>
      <c r="AN1129" s="45"/>
      <c r="AO1129" s="45"/>
      <c r="AP1129" s="45"/>
      <c r="AQ1129" s="45"/>
      <c r="AR1129" s="45"/>
      <c r="AS1129" s="45"/>
      <c r="AT1129" s="45"/>
      <c r="AU1129" s="45"/>
      <c r="AV1129" s="45"/>
      <c r="AW1129" s="45"/>
      <c r="AX1129" s="45"/>
      <c r="AY1129" s="45"/>
      <c r="AZ1129" s="45"/>
      <c r="BA1129" s="45"/>
      <c r="BB1129" s="45"/>
      <c r="BC1129" s="45"/>
      <c r="BD1129" s="45"/>
      <c r="BE1129" s="45"/>
      <c r="BF1129" s="45"/>
      <c r="BG1129" s="45"/>
      <c r="BH1129" s="45"/>
      <c r="BI1129" s="45"/>
      <c r="BJ1129" s="45"/>
      <c r="BK1129" s="45"/>
      <c r="BL1129" s="45"/>
      <c r="BM1129" s="45"/>
      <c r="BN1129" s="45"/>
      <c r="BO1129" s="45"/>
      <c r="BP1129" s="45"/>
      <c r="BQ1129" s="45"/>
      <c r="BR1129" s="45"/>
      <c r="BS1129" s="45"/>
      <c r="BT1129" s="45"/>
      <c r="BU1129" s="45"/>
      <c r="BV1129" s="45"/>
      <c r="BW1129" s="45"/>
      <c r="BX1129" s="45"/>
      <c r="BY1129" s="45"/>
      <c r="BZ1129" s="45"/>
      <c r="CA1129" s="45"/>
      <c r="CB1129" s="45"/>
      <c r="CC1129" s="45"/>
      <c r="CD1129" s="45"/>
      <c r="CE1129" s="45"/>
      <c r="CF1129" s="45"/>
      <c r="CG1129" s="45"/>
    </row>
    <row r="1130" spans="1:85" s="46" customFormat="1" outlineLevel="2">
      <c r="A1130" s="10">
        <v>2016</v>
      </c>
      <c r="B1130" s="21" t="s">
        <v>695</v>
      </c>
      <c r="C1130" s="26" t="s">
        <v>696</v>
      </c>
      <c r="D1130" s="21" t="s">
        <v>1417</v>
      </c>
      <c r="E1130" s="21" t="s">
        <v>2286</v>
      </c>
      <c r="F1130" s="10">
        <v>4</v>
      </c>
      <c r="G1130" s="21" t="s">
        <v>638</v>
      </c>
      <c r="H1130" s="21" t="s">
        <v>639</v>
      </c>
      <c r="I1130" s="21" t="s">
        <v>457</v>
      </c>
      <c r="J1130" s="21" t="s">
        <v>53</v>
      </c>
      <c r="K1130" s="21" t="s">
        <v>30</v>
      </c>
      <c r="L1130" s="10">
        <v>70</v>
      </c>
      <c r="M1130" s="10">
        <v>70</v>
      </c>
      <c r="N1130" s="21" t="s">
        <v>2119</v>
      </c>
      <c r="O1130" s="21" t="s">
        <v>2122</v>
      </c>
      <c r="P1130" s="21" t="s">
        <v>29</v>
      </c>
      <c r="Q1130" s="21" t="s">
        <v>160</v>
      </c>
      <c r="R1130" s="21" t="s">
        <v>2123</v>
      </c>
      <c r="S1130" s="10">
        <v>1</v>
      </c>
      <c r="T1130" s="10">
        <v>64</v>
      </c>
      <c r="U1130" s="10">
        <v>64</v>
      </c>
      <c r="V1130" s="21" t="s">
        <v>32</v>
      </c>
      <c r="W1130" s="21" t="s">
        <v>32</v>
      </c>
      <c r="X1130" s="10"/>
      <c r="Y1130" s="28">
        <f>IF(M1130&lt;25,1,1+(M1130-25)/M1130)</f>
        <v>1.6428571428571428</v>
      </c>
      <c r="Z1130" s="10">
        <v>1</v>
      </c>
      <c r="AA1130" s="28">
        <f>U1130*Y1130*Z1130</f>
        <v>105.14285714285714</v>
      </c>
      <c r="AB1130" s="28"/>
      <c r="AC1130" s="28">
        <f>AA1130+AB1130</f>
        <v>105.14285714285714</v>
      </c>
      <c r="AD1130" s="10"/>
      <c r="AE1130" s="50"/>
      <c r="AF1130" s="45"/>
      <c r="AG1130" s="45"/>
      <c r="AH1130" s="45"/>
      <c r="AI1130" s="45"/>
      <c r="AJ1130" s="45"/>
      <c r="AK1130" s="45"/>
      <c r="AL1130" s="45"/>
      <c r="AM1130" s="45"/>
      <c r="AN1130" s="45"/>
      <c r="AO1130" s="45"/>
      <c r="AP1130" s="45"/>
      <c r="AQ1130" s="45"/>
      <c r="AR1130" s="45"/>
      <c r="AS1130" s="45"/>
      <c r="AT1130" s="45"/>
      <c r="AU1130" s="45"/>
      <c r="AV1130" s="45"/>
      <c r="AW1130" s="45"/>
      <c r="AX1130" s="45"/>
      <c r="AY1130" s="45"/>
      <c r="AZ1130" s="45"/>
      <c r="BA1130" s="45"/>
      <c r="BB1130" s="45"/>
      <c r="BC1130" s="45"/>
      <c r="BD1130" s="45"/>
      <c r="BE1130" s="45"/>
      <c r="BF1130" s="45"/>
      <c r="BG1130" s="45"/>
      <c r="BH1130" s="45"/>
      <c r="BI1130" s="45"/>
      <c r="BJ1130" s="45"/>
      <c r="BK1130" s="45"/>
      <c r="BL1130" s="45"/>
      <c r="BM1130" s="45"/>
      <c r="BN1130" s="45"/>
      <c r="BO1130" s="45"/>
      <c r="BP1130" s="45"/>
      <c r="BQ1130" s="45"/>
      <c r="BR1130" s="45"/>
      <c r="BS1130" s="45"/>
      <c r="BT1130" s="45"/>
      <c r="BU1130" s="45"/>
      <c r="BV1130" s="45"/>
      <c r="BW1130" s="45"/>
      <c r="BX1130" s="45"/>
      <c r="BY1130" s="45"/>
      <c r="BZ1130" s="45"/>
      <c r="CA1130" s="45"/>
      <c r="CB1130" s="45"/>
      <c r="CC1130" s="45"/>
      <c r="CD1130" s="45"/>
      <c r="CE1130" s="45"/>
      <c r="CF1130" s="45"/>
      <c r="CG1130" s="45"/>
    </row>
    <row r="1131" spans="1:85" s="46" customFormat="1" outlineLevel="1">
      <c r="A1131" s="10"/>
      <c r="B1131" s="21"/>
      <c r="C1131" s="26"/>
      <c r="D1131" s="21"/>
      <c r="E1131" s="21"/>
      <c r="F1131" s="10"/>
      <c r="G1131" s="47" t="s">
        <v>2952</v>
      </c>
      <c r="H1131" s="21"/>
      <c r="I1131" s="21"/>
      <c r="J1131" s="21"/>
      <c r="K1131" s="21"/>
      <c r="L1131" s="10"/>
      <c r="M1131" s="10"/>
      <c r="N1131" s="21"/>
      <c r="O1131" s="21"/>
      <c r="P1131" s="21"/>
      <c r="Q1131" s="21"/>
      <c r="R1131" s="21"/>
      <c r="S1131" s="10"/>
      <c r="T1131" s="10"/>
      <c r="U1131" s="10"/>
      <c r="V1131" s="21"/>
      <c r="W1131" s="21"/>
      <c r="X1131" s="10"/>
      <c r="Y1131" s="28"/>
      <c r="Z1131" s="10"/>
      <c r="AA1131" s="28"/>
      <c r="AB1131" s="28"/>
      <c r="AC1131" s="28">
        <f>SUBTOTAL(9,AC1127:AC1130)</f>
        <v>433.9430142971554</v>
      </c>
      <c r="AD1131" s="10"/>
      <c r="AE1131" s="50"/>
      <c r="AF1131" s="45"/>
      <c r="AG1131" s="45"/>
      <c r="AH1131" s="45"/>
      <c r="AI1131" s="45"/>
      <c r="AJ1131" s="45"/>
      <c r="AK1131" s="45"/>
      <c r="AL1131" s="45"/>
      <c r="AM1131" s="45"/>
      <c r="AN1131" s="45"/>
      <c r="AO1131" s="45"/>
      <c r="AP1131" s="45"/>
      <c r="AQ1131" s="45"/>
      <c r="AR1131" s="45"/>
      <c r="AS1131" s="45"/>
      <c r="AT1131" s="45"/>
      <c r="AU1131" s="45"/>
      <c r="AV1131" s="45"/>
      <c r="AW1131" s="45"/>
      <c r="AX1131" s="45"/>
      <c r="AY1131" s="45"/>
      <c r="AZ1131" s="45"/>
      <c r="BA1131" s="45"/>
      <c r="BB1131" s="45"/>
      <c r="BC1131" s="45"/>
      <c r="BD1131" s="45"/>
      <c r="BE1131" s="45"/>
      <c r="BF1131" s="45"/>
      <c r="BG1131" s="45"/>
      <c r="BH1131" s="45"/>
      <c r="BI1131" s="45"/>
      <c r="BJ1131" s="45"/>
      <c r="BK1131" s="45"/>
      <c r="BL1131" s="45"/>
      <c r="BM1131" s="45"/>
      <c r="BN1131" s="45"/>
      <c r="BO1131" s="45"/>
      <c r="BP1131" s="45"/>
      <c r="BQ1131" s="45"/>
      <c r="BR1131" s="45"/>
      <c r="BS1131" s="45"/>
      <c r="BT1131" s="45"/>
      <c r="BU1131" s="45"/>
      <c r="BV1131" s="45"/>
      <c r="BW1131" s="45"/>
      <c r="BX1131" s="45"/>
      <c r="BY1131" s="45"/>
      <c r="BZ1131" s="45"/>
      <c r="CA1131" s="45"/>
      <c r="CB1131" s="45"/>
      <c r="CC1131" s="45"/>
      <c r="CD1131" s="45"/>
      <c r="CE1131" s="45"/>
      <c r="CF1131" s="45"/>
      <c r="CG1131" s="45"/>
    </row>
    <row r="1132" spans="1:85" s="46" customFormat="1" outlineLevel="2">
      <c r="A1132" s="10">
        <v>2015</v>
      </c>
      <c r="B1132" s="21" t="s">
        <v>1405</v>
      </c>
      <c r="C1132" s="26" t="s">
        <v>996</v>
      </c>
      <c r="D1132" s="21" t="s">
        <v>1384</v>
      </c>
      <c r="E1132" s="21" t="s">
        <v>140</v>
      </c>
      <c r="F1132" s="10">
        <v>3</v>
      </c>
      <c r="G1132" s="21" t="s">
        <v>162</v>
      </c>
      <c r="H1132" s="21" t="s">
        <v>163</v>
      </c>
      <c r="I1132" s="21" t="s">
        <v>164</v>
      </c>
      <c r="J1132" s="21" t="s">
        <v>25</v>
      </c>
      <c r="K1132" s="21" t="s">
        <v>165</v>
      </c>
      <c r="L1132" s="10">
        <v>50</v>
      </c>
      <c r="M1132" s="10">
        <v>9</v>
      </c>
      <c r="N1132" s="21" t="s">
        <v>1406</v>
      </c>
      <c r="O1132" s="21" t="s">
        <v>144</v>
      </c>
      <c r="P1132" s="21" t="s">
        <v>29</v>
      </c>
      <c r="Q1132" s="21" t="s">
        <v>30</v>
      </c>
      <c r="R1132" s="21" t="s">
        <v>1407</v>
      </c>
      <c r="S1132" s="10">
        <v>1</v>
      </c>
      <c r="T1132" s="10">
        <v>48</v>
      </c>
      <c r="U1132" s="10">
        <v>32</v>
      </c>
      <c r="V1132" s="21" t="s">
        <v>32</v>
      </c>
      <c r="W1132" s="10">
        <v>16</v>
      </c>
      <c r="X1132" s="10"/>
      <c r="Y1132" s="28">
        <f>IF(M1132&lt;25,1,1+(M1132-25)/M1132)</f>
        <v>1</v>
      </c>
      <c r="Z1132" s="10">
        <v>1</v>
      </c>
      <c r="AA1132" s="28"/>
      <c r="AB1132" s="28"/>
      <c r="AC1132" s="28">
        <f>T1132*Z1132</f>
        <v>48</v>
      </c>
      <c r="AD1132" s="10"/>
      <c r="AE1132" s="50"/>
      <c r="AF1132" s="45"/>
      <c r="AG1132" s="45"/>
      <c r="AH1132" s="45"/>
      <c r="AI1132" s="45"/>
      <c r="AJ1132" s="45"/>
      <c r="AK1132" s="45"/>
      <c r="AL1132" s="45"/>
      <c r="AM1132" s="45"/>
      <c r="AN1132" s="45"/>
      <c r="AO1132" s="45"/>
      <c r="AP1132" s="45"/>
      <c r="AQ1132" s="45"/>
      <c r="AR1132" s="45"/>
      <c r="AS1132" s="45"/>
      <c r="AT1132" s="45"/>
      <c r="AU1132" s="45"/>
      <c r="AV1132" s="45"/>
      <c r="AW1132" s="45"/>
      <c r="AX1132" s="45"/>
      <c r="AY1132" s="45"/>
      <c r="AZ1132" s="45"/>
      <c r="BA1132" s="45"/>
      <c r="BB1132" s="45"/>
      <c r="BC1132" s="45"/>
      <c r="BD1132" s="45"/>
      <c r="BE1132" s="45"/>
      <c r="BF1132" s="45"/>
      <c r="BG1132" s="45"/>
      <c r="BH1132" s="45"/>
      <c r="BI1132" s="45"/>
      <c r="BJ1132" s="45"/>
      <c r="BK1132" s="45"/>
      <c r="BL1132" s="45"/>
      <c r="BM1132" s="45"/>
      <c r="BN1132" s="45"/>
      <c r="BO1132" s="45"/>
      <c r="BP1132" s="45"/>
      <c r="BQ1132" s="45"/>
      <c r="BR1132" s="45"/>
      <c r="BS1132" s="45"/>
      <c r="BT1132" s="45"/>
      <c r="BU1132" s="45"/>
      <c r="BV1132" s="45"/>
      <c r="BW1132" s="45"/>
      <c r="BX1132" s="45"/>
      <c r="BY1132" s="45"/>
      <c r="BZ1132" s="45"/>
      <c r="CA1132" s="45"/>
      <c r="CB1132" s="45"/>
      <c r="CC1132" s="45"/>
      <c r="CD1132" s="45"/>
      <c r="CE1132" s="45"/>
      <c r="CF1132" s="45"/>
      <c r="CG1132" s="45"/>
    </row>
    <row r="1133" spans="1:85" s="46" customFormat="1" outlineLevel="2">
      <c r="A1133" s="10">
        <v>2016</v>
      </c>
      <c r="B1133" s="21" t="s">
        <v>146</v>
      </c>
      <c r="C1133" s="26" t="s">
        <v>147</v>
      </c>
      <c r="D1133" s="21" t="s">
        <v>1383</v>
      </c>
      <c r="E1133" s="21" t="s">
        <v>2286</v>
      </c>
      <c r="F1133" s="10">
        <v>4</v>
      </c>
      <c r="G1133" s="21" t="s">
        <v>162</v>
      </c>
      <c r="H1133" s="21" t="s">
        <v>163</v>
      </c>
      <c r="I1133" s="21" t="s">
        <v>164</v>
      </c>
      <c r="J1133" s="21" t="s">
        <v>25</v>
      </c>
      <c r="K1133" s="21" t="s">
        <v>165</v>
      </c>
      <c r="L1133" s="10">
        <v>230</v>
      </c>
      <c r="M1133" s="10">
        <v>46</v>
      </c>
      <c r="N1133" s="21" t="s">
        <v>150</v>
      </c>
      <c r="O1133" s="21" t="s">
        <v>166</v>
      </c>
      <c r="P1133" s="21" t="s">
        <v>29</v>
      </c>
      <c r="Q1133" s="21" t="s">
        <v>167</v>
      </c>
      <c r="R1133" s="21" t="s">
        <v>168</v>
      </c>
      <c r="S1133" s="10">
        <v>1</v>
      </c>
      <c r="T1133" s="10">
        <v>64</v>
      </c>
      <c r="U1133" s="10">
        <v>64</v>
      </c>
      <c r="V1133" s="21" t="s">
        <v>32</v>
      </c>
      <c r="W1133" s="21" t="s">
        <v>32</v>
      </c>
      <c r="X1133" s="10"/>
      <c r="Y1133" s="28">
        <f>IF(M1133&lt;25,1,1+(M1133-25)/M1133)</f>
        <v>1.4565217391304348</v>
      </c>
      <c r="Z1133" s="10">
        <v>1</v>
      </c>
      <c r="AA1133" s="28">
        <f>U1133*Y1133*Z1133</f>
        <v>93.217391304347828</v>
      </c>
      <c r="AB1133" s="28"/>
      <c r="AC1133" s="28">
        <f>AA1133+AB1133</f>
        <v>93.217391304347828</v>
      </c>
      <c r="AD1133" s="10"/>
      <c r="AE1133" s="50"/>
      <c r="AF1133" s="45"/>
      <c r="AG1133" s="45"/>
      <c r="AH1133" s="45"/>
      <c r="AI1133" s="45"/>
      <c r="AJ1133" s="45"/>
      <c r="AK1133" s="45"/>
      <c r="AL1133" s="45"/>
      <c r="AM1133" s="45"/>
      <c r="AN1133" s="45"/>
      <c r="AO1133" s="45"/>
      <c r="AP1133" s="45"/>
      <c r="AQ1133" s="45"/>
      <c r="AR1133" s="45"/>
      <c r="AS1133" s="45"/>
      <c r="AT1133" s="45"/>
      <c r="AU1133" s="45"/>
      <c r="AV1133" s="45"/>
      <c r="AW1133" s="45"/>
      <c r="AX1133" s="45"/>
      <c r="AY1133" s="45"/>
      <c r="AZ1133" s="45"/>
      <c r="BA1133" s="45"/>
      <c r="BB1133" s="45"/>
      <c r="BC1133" s="45"/>
      <c r="BD1133" s="45"/>
      <c r="BE1133" s="45"/>
      <c r="BF1133" s="45"/>
      <c r="BG1133" s="45"/>
      <c r="BH1133" s="45"/>
      <c r="BI1133" s="45"/>
      <c r="BJ1133" s="45"/>
      <c r="BK1133" s="45"/>
      <c r="BL1133" s="45"/>
      <c r="BM1133" s="45"/>
      <c r="BN1133" s="45"/>
      <c r="BO1133" s="45"/>
      <c r="BP1133" s="45"/>
      <c r="BQ1133" s="45"/>
      <c r="BR1133" s="45"/>
      <c r="BS1133" s="45"/>
      <c r="BT1133" s="45"/>
      <c r="BU1133" s="45"/>
      <c r="BV1133" s="45"/>
      <c r="BW1133" s="45"/>
      <c r="BX1133" s="45"/>
      <c r="BY1133" s="45"/>
      <c r="BZ1133" s="45"/>
      <c r="CA1133" s="45"/>
      <c r="CB1133" s="45"/>
      <c r="CC1133" s="45"/>
      <c r="CD1133" s="45"/>
      <c r="CE1133" s="45"/>
      <c r="CF1133" s="45"/>
      <c r="CG1133" s="45"/>
    </row>
    <row r="1134" spans="1:85" s="46" customFormat="1" outlineLevel="2">
      <c r="A1134" s="10">
        <v>2014</v>
      </c>
      <c r="B1134" s="21" t="s">
        <v>1918</v>
      </c>
      <c r="C1134" s="26" t="s">
        <v>1919</v>
      </c>
      <c r="D1134" s="21" t="s">
        <v>1417</v>
      </c>
      <c r="E1134" s="19" t="s">
        <v>2276</v>
      </c>
      <c r="F1134" s="10">
        <v>2</v>
      </c>
      <c r="G1134" s="21" t="s">
        <v>162</v>
      </c>
      <c r="H1134" s="21" t="s">
        <v>163</v>
      </c>
      <c r="I1134" s="21" t="s">
        <v>164</v>
      </c>
      <c r="J1134" s="21" t="s">
        <v>25</v>
      </c>
      <c r="K1134" s="21" t="s">
        <v>165</v>
      </c>
      <c r="L1134" s="10">
        <v>50</v>
      </c>
      <c r="M1134" s="10">
        <v>47</v>
      </c>
      <c r="N1134" s="21" t="s">
        <v>1391</v>
      </c>
      <c r="O1134" s="21" t="s">
        <v>413</v>
      </c>
      <c r="P1134" s="21" t="s">
        <v>29</v>
      </c>
      <c r="Q1134" s="21" t="s">
        <v>1366</v>
      </c>
      <c r="R1134" s="21" t="s">
        <v>1920</v>
      </c>
      <c r="S1134" s="10">
        <v>1</v>
      </c>
      <c r="T1134" s="10">
        <v>32</v>
      </c>
      <c r="U1134" s="10">
        <v>32</v>
      </c>
      <c r="V1134" s="21" t="s">
        <v>32</v>
      </c>
      <c r="W1134" s="21" t="s">
        <v>32</v>
      </c>
      <c r="X1134" s="10"/>
      <c r="Y1134" s="28">
        <f>IF(M1134&lt;25,1,1+(M1134-25)/M1134)</f>
        <v>1.4680851063829787</v>
      </c>
      <c r="Z1134" s="10">
        <v>1</v>
      </c>
      <c r="AA1134" s="28">
        <f>U1134*Y1134*Z1134</f>
        <v>46.978723404255319</v>
      </c>
      <c r="AB1134" s="28"/>
      <c r="AC1134" s="28">
        <f>AA1134+AB1134</f>
        <v>46.978723404255319</v>
      </c>
      <c r="AD1134" s="10"/>
      <c r="AE1134" s="50"/>
      <c r="AF1134" s="45"/>
      <c r="AG1134" s="45"/>
      <c r="AH1134" s="45"/>
      <c r="AI1134" s="45"/>
      <c r="AJ1134" s="45"/>
      <c r="AK1134" s="45"/>
      <c r="AL1134" s="45"/>
      <c r="AM1134" s="45"/>
      <c r="AN1134" s="45"/>
      <c r="AO1134" s="45"/>
      <c r="AP1134" s="45"/>
      <c r="AQ1134" s="45"/>
      <c r="AR1134" s="45"/>
      <c r="AS1134" s="45"/>
      <c r="AT1134" s="45"/>
      <c r="AU1134" s="45"/>
      <c r="AV1134" s="45"/>
      <c r="AW1134" s="45"/>
      <c r="AX1134" s="45"/>
      <c r="AY1134" s="45"/>
      <c r="AZ1134" s="45"/>
      <c r="BA1134" s="45"/>
      <c r="BB1134" s="45"/>
      <c r="BC1134" s="45"/>
      <c r="BD1134" s="45"/>
      <c r="BE1134" s="45"/>
      <c r="BF1134" s="45"/>
      <c r="BG1134" s="45"/>
      <c r="BH1134" s="45"/>
      <c r="BI1134" s="45"/>
      <c r="BJ1134" s="45"/>
      <c r="BK1134" s="45"/>
      <c r="BL1134" s="45"/>
      <c r="BM1134" s="45"/>
      <c r="BN1134" s="45"/>
      <c r="BO1134" s="45"/>
      <c r="BP1134" s="45"/>
      <c r="BQ1134" s="45"/>
      <c r="BR1134" s="45"/>
      <c r="BS1134" s="45"/>
      <c r="BT1134" s="45"/>
      <c r="BU1134" s="45"/>
      <c r="BV1134" s="45"/>
      <c r="BW1134" s="45"/>
      <c r="BX1134" s="45"/>
      <c r="BY1134" s="45"/>
      <c r="BZ1134" s="45"/>
      <c r="CA1134" s="45"/>
      <c r="CB1134" s="45"/>
      <c r="CC1134" s="45"/>
      <c r="CD1134" s="45"/>
      <c r="CE1134" s="45"/>
      <c r="CF1134" s="45"/>
      <c r="CG1134" s="45"/>
    </row>
    <row r="1135" spans="1:85" s="46" customFormat="1" outlineLevel="2">
      <c r="A1135" s="21"/>
      <c r="B1135" s="21"/>
      <c r="C1135" s="21" t="s">
        <v>2662</v>
      </c>
      <c r="D1135" s="21" t="s">
        <v>2594</v>
      </c>
      <c r="E1135" s="21" t="s">
        <v>2595</v>
      </c>
      <c r="F1135" s="21"/>
      <c r="G1135" s="21" t="s">
        <v>162</v>
      </c>
      <c r="H1135" s="21" t="s">
        <v>2665</v>
      </c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21"/>
      <c r="T1135" s="21"/>
      <c r="U1135" s="21"/>
      <c r="V1135" s="21"/>
      <c r="W1135" s="21"/>
      <c r="X1135" s="21"/>
      <c r="Y1135" s="21"/>
      <c r="Z1135" s="21"/>
      <c r="AA1135" s="21"/>
      <c r="AB1135" s="21"/>
      <c r="AC1135" s="21" t="s">
        <v>2602</v>
      </c>
      <c r="AD1135" s="21" t="s">
        <v>2597</v>
      </c>
      <c r="AE1135" s="50"/>
      <c r="AF1135" s="45"/>
      <c r="AG1135" s="45"/>
      <c r="AH1135" s="45"/>
      <c r="AI1135" s="45"/>
      <c r="AJ1135" s="45"/>
      <c r="AK1135" s="45"/>
      <c r="AL1135" s="45"/>
      <c r="AM1135" s="45"/>
      <c r="AN1135" s="45"/>
      <c r="AO1135" s="45"/>
      <c r="AP1135" s="45"/>
      <c r="AQ1135" s="45"/>
      <c r="AR1135" s="45"/>
      <c r="AS1135" s="45"/>
      <c r="AT1135" s="45"/>
      <c r="AU1135" s="45"/>
      <c r="AV1135" s="45"/>
      <c r="AW1135" s="45"/>
      <c r="AX1135" s="45"/>
      <c r="AY1135" s="45"/>
      <c r="AZ1135" s="45"/>
      <c r="BA1135" s="45"/>
      <c r="BB1135" s="45"/>
      <c r="BC1135" s="45"/>
      <c r="BD1135" s="45"/>
      <c r="BE1135" s="45"/>
      <c r="BF1135" s="45"/>
      <c r="BG1135" s="45"/>
      <c r="BH1135" s="45"/>
      <c r="BI1135" s="45"/>
      <c r="BJ1135" s="45"/>
      <c r="BK1135" s="45"/>
      <c r="BL1135" s="45"/>
      <c r="BM1135" s="45"/>
      <c r="BN1135" s="45"/>
      <c r="BO1135" s="45"/>
      <c r="BP1135" s="45"/>
      <c r="BQ1135" s="45"/>
      <c r="BR1135" s="45"/>
      <c r="BS1135" s="45"/>
      <c r="BT1135" s="45"/>
      <c r="BU1135" s="45"/>
      <c r="BV1135" s="45"/>
      <c r="BW1135" s="45"/>
      <c r="BX1135" s="45"/>
      <c r="BY1135" s="45"/>
      <c r="BZ1135" s="45"/>
      <c r="CA1135" s="45"/>
      <c r="CB1135" s="45"/>
      <c r="CC1135" s="45"/>
      <c r="CD1135" s="45"/>
      <c r="CE1135" s="45"/>
      <c r="CF1135" s="45"/>
      <c r="CG1135" s="45"/>
    </row>
    <row r="1136" spans="1:85" s="46" customFormat="1" outlineLevel="2">
      <c r="A1136" s="10"/>
      <c r="B1136" s="10"/>
      <c r="C1136" s="25"/>
      <c r="D1136" s="10"/>
      <c r="E1136" s="27" t="s">
        <v>2329</v>
      </c>
      <c r="F1136" s="10"/>
      <c r="G1136" s="21" t="s">
        <v>162</v>
      </c>
      <c r="H1136" s="29" t="s">
        <v>163</v>
      </c>
      <c r="I1136" s="10"/>
      <c r="J1136" s="10"/>
      <c r="K1136" s="10"/>
      <c r="L1136" s="10"/>
      <c r="M1136" s="29">
        <v>6</v>
      </c>
      <c r="N1136" s="10"/>
      <c r="O1136" s="10"/>
      <c r="P1136" s="10"/>
      <c r="Q1136" s="10"/>
      <c r="R1136" s="10"/>
      <c r="S1136" s="10"/>
      <c r="T1136" s="10"/>
      <c r="U1136" s="10"/>
      <c r="V1136" s="10"/>
      <c r="W1136" s="10"/>
      <c r="X1136" s="10"/>
      <c r="Y1136" s="28"/>
      <c r="Z1136" s="10"/>
      <c r="AA1136" s="28"/>
      <c r="AB1136" s="28"/>
      <c r="AC1136" s="28">
        <f>M1136*14</f>
        <v>84</v>
      </c>
      <c r="AD1136" s="10"/>
      <c r="AE1136" s="50"/>
      <c r="AF1136" s="45"/>
      <c r="AG1136" s="45"/>
      <c r="AH1136" s="45"/>
      <c r="AI1136" s="45"/>
      <c r="AJ1136" s="45"/>
      <c r="AK1136" s="45"/>
      <c r="AL1136" s="45"/>
      <c r="AM1136" s="45"/>
      <c r="AN1136" s="45"/>
      <c r="AO1136" s="45"/>
      <c r="AP1136" s="45"/>
      <c r="AQ1136" s="45"/>
      <c r="AR1136" s="45"/>
      <c r="AS1136" s="45"/>
      <c r="AT1136" s="45"/>
      <c r="AU1136" s="45"/>
      <c r="AV1136" s="45"/>
      <c r="AW1136" s="45"/>
      <c r="AX1136" s="45"/>
      <c r="AY1136" s="45"/>
      <c r="AZ1136" s="45"/>
      <c r="BA1136" s="45"/>
      <c r="BB1136" s="45"/>
      <c r="BC1136" s="45"/>
      <c r="BD1136" s="45"/>
      <c r="BE1136" s="45"/>
      <c r="BF1136" s="45"/>
      <c r="BG1136" s="45"/>
      <c r="BH1136" s="45"/>
      <c r="BI1136" s="45"/>
      <c r="BJ1136" s="45"/>
      <c r="BK1136" s="45"/>
      <c r="BL1136" s="45"/>
      <c r="BM1136" s="45"/>
      <c r="BN1136" s="45"/>
      <c r="BO1136" s="45"/>
      <c r="BP1136" s="45"/>
      <c r="BQ1136" s="45"/>
      <c r="BR1136" s="45"/>
      <c r="BS1136" s="45"/>
      <c r="BT1136" s="45"/>
      <c r="BU1136" s="45"/>
      <c r="BV1136" s="45"/>
      <c r="BW1136" s="45"/>
      <c r="BX1136" s="45"/>
      <c r="BY1136" s="45"/>
      <c r="BZ1136" s="45"/>
      <c r="CA1136" s="45"/>
      <c r="CB1136" s="45"/>
      <c r="CC1136" s="45"/>
      <c r="CD1136" s="45"/>
      <c r="CE1136" s="45"/>
      <c r="CF1136" s="45"/>
      <c r="CG1136" s="45"/>
    </row>
    <row r="1137" spans="1:85" s="46" customFormat="1" outlineLevel="2">
      <c r="A1137" s="10">
        <v>2014</v>
      </c>
      <c r="B1137" s="21" t="s">
        <v>1941</v>
      </c>
      <c r="C1137" s="26" t="s">
        <v>1942</v>
      </c>
      <c r="D1137" s="21" t="s">
        <v>1417</v>
      </c>
      <c r="E1137" s="21" t="s">
        <v>2283</v>
      </c>
      <c r="F1137" s="10">
        <v>2</v>
      </c>
      <c r="G1137" s="21" t="s">
        <v>162</v>
      </c>
      <c r="H1137" s="21" t="s">
        <v>163</v>
      </c>
      <c r="I1137" s="21" t="s">
        <v>164</v>
      </c>
      <c r="J1137" s="21" t="s">
        <v>25</v>
      </c>
      <c r="K1137" s="21" t="s">
        <v>165</v>
      </c>
      <c r="L1137" s="10">
        <v>50</v>
      </c>
      <c r="M1137" s="10">
        <v>50</v>
      </c>
      <c r="N1137" s="21" t="s">
        <v>1602</v>
      </c>
      <c r="O1137" s="21" t="s">
        <v>1943</v>
      </c>
      <c r="P1137" s="21" t="s">
        <v>29</v>
      </c>
      <c r="Q1137" s="21" t="s">
        <v>1366</v>
      </c>
      <c r="R1137" s="21" t="s">
        <v>1944</v>
      </c>
      <c r="S1137" s="10">
        <v>1</v>
      </c>
      <c r="T1137" s="21" t="s">
        <v>32</v>
      </c>
      <c r="U1137" s="21" t="s">
        <v>32</v>
      </c>
      <c r="V1137" s="21" t="s">
        <v>32</v>
      </c>
      <c r="W1137" s="21" t="s">
        <v>32</v>
      </c>
      <c r="X1137" s="10"/>
      <c r="Y1137" s="28">
        <f>IF(M1137&lt;25,1,1+(M1137-25)/M1137)</f>
        <v>1.5</v>
      </c>
      <c r="Z1137" s="10"/>
      <c r="AA1137" s="28"/>
      <c r="AB1137" s="28"/>
      <c r="AC1137" s="28">
        <f>32*Y1137*F1137</f>
        <v>96</v>
      </c>
      <c r="AD1137" s="10"/>
      <c r="AE1137" s="50"/>
      <c r="AF1137" s="45"/>
      <c r="AG1137" s="45"/>
      <c r="AH1137" s="45"/>
      <c r="AI1137" s="45"/>
      <c r="AJ1137" s="45"/>
      <c r="AK1137" s="45"/>
      <c r="AL1137" s="45"/>
      <c r="AM1137" s="45"/>
      <c r="AN1137" s="45"/>
      <c r="AO1137" s="45"/>
      <c r="AP1137" s="45"/>
      <c r="AQ1137" s="45"/>
      <c r="AR1137" s="45"/>
      <c r="AS1137" s="45"/>
      <c r="AT1137" s="45"/>
      <c r="AU1137" s="45"/>
      <c r="AV1137" s="45"/>
      <c r="AW1137" s="45"/>
      <c r="AX1137" s="45"/>
      <c r="AY1137" s="45"/>
      <c r="AZ1137" s="45"/>
      <c r="BA1137" s="45"/>
      <c r="BB1137" s="45"/>
      <c r="BC1137" s="45"/>
      <c r="BD1137" s="45"/>
      <c r="BE1137" s="45"/>
      <c r="BF1137" s="45"/>
      <c r="BG1137" s="45"/>
      <c r="BH1137" s="45"/>
      <c r="BI1137" s="45"/>
      <c r="BJ1137" s="45"/>
      <c r="BK1137" s="45"/>
      <c r="BL1137" s="45"/>
      <c r="BM1137" s="45"/>
      <c r="BN1137" s="45"/>
      <c r="BO1137" s="45"/>
      <c r="BP1137" s="45"/>
      <c r="BQ1137" s="45"/>
      <c r="BR1137" s="45"/>
      <c r="BS1137" s="45"/>
      <c r="BT1137" s="45"/>
      <c r="BU1137" s="45"/>
      <c r="BV1137" s="45"/>
      <c r="BW1137" s="45"/>
      <c r="BX1137" s="45"/>
      <c r="BY1137" s="45"/>
      <c r="BZ1137" s="45"/>
      <c r="CA1137" s="45"/>
      <c r="CB1137" s="45"/>
      <c r="CC1137" s="45"/>
      <c r="CD1137" s="45"/>
      <c r="CE1137" s="45"/>
      <c r="CF1137" s="45"/>
      <c r="CG1137" s="45"/>
    </row>
    <row r="1138" spans="1:85" s="46" customFormat="1" outlineLevel="2">
      <c r="A1138" s="10"/>
      <c r="B1138" s="21"/>
      <c r="C1138" s="26"/>
      <c r="D1138" s="21"/>
      <c r="E1138" s="21" t="s">
        <v>2757</v>
      </c>
      <c r="F1138" s="10"/>
      <c r="G1138" s="21" t="s">
        <v>162</v>
      </c>
      <c r="H1138" s="21" t="s">
        <v>163</v>
      </c>
      <c r="I1138" s="21"/>
      <c r="J1138" s="21"/>
      <c r="K1138" s="21"/>
      <c r="L1138" s="10"/>
      <c r="M1138" s="10"/>
      <c r="N1138" s="21"/>
      <c r="O1138" s="21"/>
      <c r="P1138" s="21"/>
      <c r="Q1138" s="21"/>
      <c r="R1138" s="21"/>
      <c r="S1138" s="10"/>
      <c r="T1138" s="21"/>
      <c r="U1138" s="21"/>
      <c r="V1138" s="21"/>
      <c r="W1138" s="21"/>
      <c r="X1138" s="10"/>
      <c r="Y1138" s="28"/>
      <c r="Z1138" s="10"/>
      <c r="AA1138" s="28"/>
      <c r="AB1138" s="28"/>
      <c r="AC1138" s="28">
        <v>15</v>
      </c>
      <c r="AD1138" s="10"/>
      <c r="AE1138" s="50"/>
      <c r="AF1138" s="45"/>
      <c r="AG1138" s="45"/>
      <c r="AH1138" s="45"/>
      <c r="AI1138" s="45"/>
      <c r="AJ1138" s="45"/>
      <c r="AK1138" s="45"/>
      <c r="AL1138" s="45"/>
      <c r="AM1138" s="45"/>
      <c r="AN1138" s="45"/>
      <c r="AO1138" s="45"/>
      <c r="AP1138" s="45"/>
      <c r="AQ1138" s="45"/>
      <c r="AR1138" s="45"/>
      <c r="AS1138" s="45"/>
      <c r="AT1138" s="45"/>
      <c r="AU1138" s="45"/>
      <c r="AV1138" s="45"/>
      <c r="AW1138" s="45"/>
      <c r="AX1138" s="45"/>
      <c r="AY1138" s="45"/>
      <c r="AZ1138" s="45"/>
      <c r="BA1138" s="45"/>
      <c r="BB1138" s="45"/>
      <c r="BC1138" s="45"/>
      <c r="BD1138" s="45"/>
      <c r="BE1138" s="45"/>
      <c r="BF1138" s="45"/>
      <c r="BG1138" s="45"/>
      <c r="BH1138" s="45"/>
      <c r="BI1138" s="45"/>
      <c r="BJ1138" s="45"/>
      <c r="BK1138" s="45"/>
      <c r="BL1138" s="45"/>
      <c r="BM1138" s="45"/>
      <c r="BN1138" s="45"/>
      <c r="BO1138" s="45"/>
      <c r="BP1138" s="45"/>
      <c r="BQ1138" s="45"/>
      <c r="BR1138" s="45"/>
      <c r="BS1138" s="45"/>
      <c r="BT1138" s="45"/>
      <c r="BU1138" s="45"/>
      <c r="BV1138" s="45"/>
      <c r="BW1138" s="45"/>
      <c r="BX1138" s="45"/>
      <c r="BY1138" s="45"/>
      <c r="BZ1138" s="45"/>
      <c r="CA1138" s="45"/>
      <c r="CB1138" s="45"/>
      <c r="CC1138" s="45"/>
      <c r="CD1138" s="45"/>
      <c r="CE1138" s="45"/>
      <c r="CF1138" s="45"/>
      <c r="CG1138" s="45"/>
    </row>
    <row r="1139" spans="1:85" s="46" customFormat="1" outlineLevel="1">
      <c r="A1139" s="10"/>
      <c r="B1139" s="21"/>
      <c r="C1139" s="26"/>
      <c r="D1139" s="21"/>
      <c r="E1139" s="21"/>
      <c r="F1139" s="10"/>
      <c r="G1139" s="47" t="s">
        <v>2953</v>
      </c>
      <c r="H1139" s="21"/>
      <c r="I1139" s="21"/>
      <c r="J1139" s="21"/>
      <c r="K1139" s="21"/>
      <c r="L1139" s="10"/>
      <c r="M1139" s="10"/>
      <c r="N1139" s="21"/>
      <c r="O1139" s="21"/>
      <c r="P1139" s="21"/>
      <c r="Q1139" s="21"/>
      <c r="R1139" s="21"/>
      <c r="S1139" s="10"/>
      <c r="T1139" s="21"/>
      <c r="U1139" s="21"/>
      <c r="V1139" s="21"/>
      <c r="W1139" s="21"/>
      <c r="X1139" s="10"/>
      <c r="Y1139" s="28"/>
      <c r="Z1139" s="10"/>
      <c r="AA1139" s="28"/>
      <c r="AB1139" s="28"/>
      <c r="AC1139" s="28">
        <f>SUBTOTAL(9,AC1132:AC1138)</f>
        <v>383.19611470860315</v>
      </c>
      <c r="AD1139" s="10"/>
      <c r="AE1139" s="50"/>
      <c r="AF1139" s="45"/>
      <c r="AG1139" s="45"/>
      <c r="AH1139" s="45"/>
      <c r="AI1139" s="45"/>
      <c r="AJ1139" s="45"/>
      <c r="AK1139" s="45"/>
      <c r="AL1139" s="45"/>
      <c r="AM1139" s="45"/>
      <c r="AN1139" s="45"/>
      <c r="AO1139" s="45"/>
      <c r="AP1139" s="45"/>
      <c r="AQ1139" s="45"/>
      <c r="AR1139" s="45"/>
      <c r="AS1139" s="45"/>
      <c r="AT1139" s="45"/>
      <c r="AU1139" s="45"/>
      <c r="AV1139" s="45"/>
      <c r="AW1139" s="45"/>
      <c r="AX1139" s="45"/>
      <c r="AY1139" s="45"/>
      <c r="AZ1139" s="45"/>
      <c r="BA1139" s="45"/>
      <c r="BB1139" s="45"/>
      <c r="BC1139" s="45"/>
      <c r="BD1139" s="45"/>
      <c r="BE1139" s="45"/>
      <c r="BF1139" s="45"/>
      <c r="BG1139" s="45"/>
      <c r="BH1139" s="45"/>
      <c r="BI1139" s="45"/>
      <c r="BJ1139" s="45"/>
      <c r="BK1139" s="45"/>
      <c r="BL1139" s="45"/>
      <c r="BM1139" s="45"/>
      <c r="BN1139" s="45"/>
      <c r="BO1139" s="45"/>
      <c r="BP1139" s="45"/>
      <c r="BQ1139" s="45"/>
      <c r="BR1139" s="45"/>
      <c r="BS1139" s="45"/>
      <c r="BT1139" s="45"/>
      <c r="BU1139" s="45"/>
      <c r="BV1139" s="45"/>
      <c r="BW1139" s="45"/>
      <c r="BX1139" s="45"/>
      <c r="BY1139" s="45"/>
      <c r="BZ1139" s="45"/>
      <c r="CA1139" s="45"/>
      <c r="CB1139" s="45"/>
      <c r="CC1139" s="45"/>
      <c r="CD1139" s="45"/>
      <c r="CE1139" s="45"/>
      <c r="CF1139" s="45"/>
      <c r="CG1139" s="45"/>
    </row>
    <row r="1140" spans="1:85" s="46" customFormat="1" outlineLevel="2">
      <c r="A1140" s="10">
        <v>2015</v>
      </c>
      <c r="B1140" s="21" t="s">
        <v>995</v>
      </c>
      <c r="C1140" s="26" t="s">
        <v>996</v>
      </c>
      <c r="D1140" s="21" t="s">
        <v>1383</v>
      </c>
      <c r="E1140" s="21" t="s">
        <v>2296</v>
      </c>
      <c r="F1140" s="10">
        <v>3</v>
      </c>
      <c r="G1140" s="21" t="s">
        <v>1000</v>
      </c>
      <c r="H1140" s="21" t="s">
        <v>1001</v>
      </c>
      <c r="I1140" s="21" t="s">
        <v>42</v>
      </c>
      <c r="J1140" s="21" t="s">
        <v>25</v>
      </c>
      <c r="K1140" s="21" t="s">
        <v>46</v>
      </c>
      <c r="L1140" s="10">
        <v>34</v>
      </c>
      <c r="M1140" s="10">
        <v>48</v>
      </c>
      <c r="N1140" s="21" t="s">
        <v>784</v>
      </c>
      <c r="O1140" s="21" t="s">
        <v>93</v>
      </c>
      <c r="P1140" s="21" t="s">
        <v>29</v>
      </c>
      <c r="Q1140" s="21" t="s">
        <v>261</v>
      </c>
      <c r="R1140" s="21" t="s">
        <v>1002</v>
      </c>
      <c r="S1140" s="10">
        <v>1</v>
      </c>
      <c r="T1140" s="10">
        <v>48</v>
      </c>
      <c r="U1140" s="10">
        <v>40</v>
      </c>
      <c r="V1140" s="21" t="s">
        <v>32</v>
      </c>
      <c r="W1140" s="10">
        <v>8</v>
      </c>
      <c r="X1140" s="27">
        <v>1</v>
      </c>
      <c r="Y1140" s="28">
        <f>IF(M1140&lt;25,1,1+(M1140-25)/M1140)</f>
        <v>1.4791666666666667</v>
      </c>
      <c r="Z1140" s="10">
        <v>1</v>
      </c>
      <c r="AA1140" s="28">
        <f>U1140*Y1140*Z1140</f>
        <v>59.166666666666671</v>
      </c>
      <c r="AB1140" s="28">
        <f>X1140*W1140*Y1140</f>
        <v>11.833333333333334</v>
      </c>
      <c r="AC1140" s="28">
        <f>AA1140+AB1140</f>
        <v>71</v>
      </c>
      <c r="AD1140" s="10"/>
      <c r="AE1140" s="50"/>
      <c r="AF1140" s="45"/>
      <c r="AG1140" s="45"/>
      <c r="AH1140" s="45"/>
      <c r="AI1140" s="45"/>
      <c r="AJ1140" s="45"/>
      <c r="AK1140" s="45"/>
      <c r="AL1140" s="45"/>
      <c r="AM1140" s="45"/>
      <c r="AN1140" s="45"/>
      <c r="AO1140" s="45"/>
      <c r="AP1140" s="45"/>
      <c r="AQ1140" s="45"/>
      <c r="AR1140" s="45"/>
      <c r="AS1140" s="45"/>
      <c r="AT1140" s="45"/>
      <c r="AU1140" s="45"/>
      <c r="AV1140" s="45"/>
      <c r="AW1140" s="45"/>
      <c r="AX1140" s="45"/>
      <c r="AY1140" s="45"/>
      <c r="AZ1140" s="45"/>
      <c r="BA1140" s="45"/>
      <c r="BB1140" s="45"/>
      <c r="BC1140" s="45"/>
      <c r="BD1140" s="45"/>
      <c r="BE1140" s="45"/>
      <c r="BF1140" s="45"/>
      <c r="BG1140" s="45"/>
      <c r="BH1140" s="45"/>
      <c r="BI1140" s="45"/>
      <c r="BJ1140" s="45"/>
      <c r="BK1140" s="45"/>
      <c r="BL1140" s="45"/>
      <c r="BM1140" s="45"/>
      <c r="BN1140" s="45"/>
      <c r="BO1140" s="45"/>
      <c r="BP1140" s="45"/>
      <c r="BQ1140" s="45"/>
      <c r="BR1140" s="45"/>
      <c r="BS1140" s="45"/>
      <c r="BT1140" s="45"/>
      <c r="BU1140" s="45"/>
      <c r="BV1140" s="45"/>
      <c r="BW1140" s="45"/>
      <c r="BX1140" s="45"/>
      <c r="BY1140" s="45"/>
      <c r="BZ1140" s="45"/>
      <c r="CA1140" s="45"/>
      <c r="CB1140" s="45"/>
      <c r="CC1140" s="45"/>
      <c r="CD1140" s="45"/>
      <c r="CE1140" s="45"/>
      <c r="CF1140" s="45"/>
      <c r="CG1140" s="45"/>
    </row>
    <row r="1141" spans="1:85" s="46" customFormat="1" outlineLevel="2">
      <c r="A1141" s="21"/>
      <c r="B1141" s="21"/>
      <c r="C1141" s="21" t="s">
        <v>2707</v>
      </c>
      <c r="D1141" s="21" t="s">
        <v>2594</v>
      </c>
      <c r="E1141" s="21" t="s">
        <v>2595</v>
      </c>
      <c r="F1141" s="21"/>
      <c r="G1141" s="21" t="s">
        <v>1000</v>
      </c>
      <c r="H1141" s="21" t="s">
        <v>2709</v>
      </c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 t="s">
        <v>30</v>
      </c>
      <c r="AC1141" s="21" t="s">
        <v>2602</v>
      </c>
      <c r="AD1141" s="21" t="s">
        <v>2597</v>
      </c>
      <c r="AE1141" s="50"/>
      <c r="AF1141" s="45"/>
      <c r="AG1141" s="45"/>
      <c r="AH1141" s="45"/>
      <c r="AI1141" s="45"/>
      <c r="AJ1141" s="45"/>
      <c r="AK1141" s="45"/>
      <c r="AL1141" s="45"/>
      <c r="AM1141" s="45"/>
      <c r="AN1141" s="45"/>
      <c r="AO1141" s="45"/>
      <c r="AP1141" s="45"/>
      <c r="AQ1141" s="45"/>
      <c r="AR1141" s="45"/>
      <c r="AS1141" s="45"/>
      <c r="AT1141" s="45"/>
      <c r="AU1141" s="45"/>
      <c r="AV1141" s="45"/>
      <c r="AW1141" s="45"/>
      <c r="AX1141" s="45"/>
      <c r="AY1141" s="45"/>
      <c r="AZ1141" s="45"/>
      <c r="BA1141" s="45"/>
      <c r="BB1141" s="45"/>
      <c r="BC1141" s="45"/>
      <c r="BD1141" s="45"/>
      <c r="BE1141" s="45"/>
      <c r="BF1141" s="45"/>
      <c r="BG1141" s="45"/>
      <c r="BH1141" s="45"/>
      <c r="BI1141" s="45"/>
      <c r="BJ1141" s="45"/>
      <c r="BK1141" s="45"/>
      <c r="BL1141" s="45"/>
      <c r="BM1141" s="45"/>
      <c r="BN1141" s="45"/>
      <c r="BO1141" s="45"/>
      <c r="BP1141" s="45"/>
      <c r="BQ1141" s="45"/>
      <c r="BR1141" s="45"/>
      <c r="BS1141" s="45"/>
      <c r="BT1141" s="45"/>
      <c r="BU1141" s="45"/>
      <c r="BV1141" s="45"/>
      <c r="BW1141" s="45"/>
      <c r="BX1141" s="45"/>
      <c r="BY1141" s="45"/>
      <c r="BZ1141" s="45"/>
      <c r="CA1141" s="45"/>
      <c r="CB1141" s="45"/>
      <c r="CC1141" s="45"/>
      <c r="CD1141" s="45"/>
      <c r="CE1141" s="45"/>
      <c r="CF1141" s="45"/>
      <c r="CG1141" s="45"/>
    </row>
    <row r="1142" spans="1:85" s="46" customFormat="1" outlineLevel="1">
      <c r="A1142" s="21"/>
      <c r="B1142" s="21"/>
      <c r="C1142" s="21"/>
      <c r="D1142" s="21"/>
      <c r="E1142" s="21"/>
      <c r="F1142" s="21"/>
      <c r="G1142" s="47" t="s">
        <v>2954</v>
      </c>
      <c r="H1142" s="21"/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1"/>
      <c r="Y1142" s="21"/>
      <c r="Z1142" s="21"/>
      <c r="AA1142" s="21"/>
      <c r="AB1142" s="21"/>
      <c r="AC1142" s="21">
        <f>SUBTOTAL(9,AC1140:AC1141)</f>
        <v>71</v>
      </c>
      <c r="AD1142" s="21"/>
      <c r="AE1142" s="50"/>
      <c r="AF1142" s="45"/>
      <c r="AG1142" s="45"/>
      <c r="AH1142" s="45"/>
      <c r="AI1142" s="45"/>
      <c r="AJ1142" s="45"/>
      <c r="AK1142" s="45"/>
      <c r="AL1142" s="45"/>
      <c r="AM1142" s="45"/>
      <c r="AN1142" s="45"/>
      <c r="AO1142" s="45"/>
      <c r="AP1142" s="45"/>
      <c r="AQ1142" s="45"/>
      <c r="AR1142" s="45"/>
      <c r="AS1142" s="45"/>
      <c r="AT1142" s="45"/>
      <c r="AU1142" s="45"/>
      <c r="AV1142" s="45"/>
      <c r="AW1142" s="45"/>
      <c r="AX1142" s="45"/>
      <c r="AY1142" s="45"/>
      <c r="AZ1142" s="45"/>
      <c r="BA1142" s="45"/>
      <c r="BB1142" s="45"/>
      <c r="BC1142" s="45"/>
      <c r="BD1142" s="45"/>
      <c r="BE1142" s="45"/>
      <c r="BF1142" s="45"/>
      <c r="BG1142" s="45"/>
      <c r="BH1142" s="45"/>
      <c r="BI1142" s="45"/>
      <c r="BJ1142" s="45"/>
      <c r="BK1142" s="45"/>
      <c r="BL1142" s="45"/>
      <c r="BM1142" s="45"/>
      <c r="BN1142" s="45"/>
      <c r="BO1142" s="45"/>
      <c r="BP1142" s="45"/>
      <c r="BQ1142" s="45"/>
      <c r="BR1142" s="45"/>
      <c r="BS1142" s="45"/>
      <c r="BT1142" s="45"/>
      <c r="BU1142" s="45"/>
      <c r="BV1142" s="45"/>
      <c r="BW1142" s="45"/>
      <c r="BX1142" s="45"/>
      <c r="BY1142" s="45"/>
      <c r="BZ1142" s="45"/>
      <c r="CA1142" s="45"/>
      <c r="CB1142" s="45"/>
      <c r="CC1142" s="45"/>
      <c r="CD1142" s="45"/>
      <c r="CE1142" s="45"/>
      <c r="CF1142" s="45"/>
      <c r="CG1142" s="45"/>
    </row>
    <row r="1143" spans="1:85" s="46" customFormat="1" outlineLevel="2">
      <c r="A1143" s="10">
        <v>2015</v>
      </c>
      <c r="B1143" s="21" t="s">
        <v>665</v>
      </c>
      <c r="C1143" s="26" t="s">
        <v>666</v>
      </c>
      <c r="D1143" s="21" t="s">
        <v>1383</v>
      </c>
      <c r="E1143" s="21" t="s">
        <v>2286</v>
      </c>
      <c r="F1143" s="10">
        <v>3</v>
      </c>
      <c r="G1143" s="21" t="s">
        <v>671</v>
      </c>
      <c r="H1143" s="21" t="s">
        <v>672</v>
      </c>
      <c r="I1143" s="21" t="s">
        <v>24</v>
      </c>
      <c r="J1143" s="21" t="s">
        <v>25</v>
      </c>
      <c r="K1143" s="21" t="s">
        <v>46</v>
      </c>
      <c r="L1143" s="10">
        <v>47</v>
      </c>
      <c r="M1143" s="10">
        <v>38</v>
      </c>
      <c r="N1143" s="21" t="s">
        <v>288</v>
      </c>
      <c r="O1143" s="21" t="s">
        <v>673</v>
      </c>
      <c r="P1143" s="21" t="s">
        <v>29</v>
      </c>
      <c r="Q1143" s="21" t="s">
        <v>218</v>
      </c>
      <c r="R1143" s="21" t="s">
        <v>674</v>
      </c>
      <c r="S1143" s="10">
        <v>1</v>
      </c>
      <c r="T1143" s="10">
        <v>48</v>
      </c>
      <c r="U1143" s="10">
        <v>48</v>
      </c>
      <c r="V1143" s="21" t="s">
        <v>32</v>
      </c>
      <c r="W1143" s="21" t="s">
        <v>32</v>
      </c>
      <c r="X1143" s="10"/>
      <c r="Y1143" s="28">
        <f>IF(M1143&lt;25,1,1+(M1143-25)/M1143)</f>
        <v>1.3421052631578947</v>
      </c>
      <c r="Z1143" s="10">
        <v>1</v>
      </c>
      <c r="AA1143" s="28">
        <f>U1143*Y1143*Z1143</f>
        <v>64.421052631578945</v>
      </c>
      <c r="AB1143" s="28"/>
      <c r="AC1143" s="28">
        <f>AA1143+AB1143</f>
        <v>64.421052631578945</v>
      </c>
      <c r="AD1143" s="10"/>
      <c r="AE1143" s="50"/>
      <c r="AF1143" s="45"/>
      <c r="AG1143" s="45"/>
      <c r="AH1143" s="45"/>
      <c r="AI1143" s="45"/>
      <c r="AJ1143" s="45"/>
      <c r="AK1143" s="45"/>
      <c r="AL1143" s="45"/>
      <c r="AM1143" s="45"/>
      <c r="AN1143" s="45"/>
      <c r="AO1143" s="45"/>
      <c r="AP1143" s="45"/>
      <c r="AQ1143" s="45"/>
      <c r="AR1143" s="45"/>
      <c r="AS1143" s="45"/>
      <c r="AT1143" s="45"/>
      <c r="AU1143" s="45"/>
      <c r="AV1143" s="45"/>
      <c r="AW1143" s="45"/>
      <c r="AX1143" s="45"/>
      <c r="AY1143" s="45"/>
      <c r="AZ1143" s="45"/>
      <c r="BA1143" s="45"/>
      <c r="BB1143" s="45"/>
      <c r="BC1143" s="45"/>
      <c r="BD1143" s="45"/>
      <c r="BE1143" s="45"/>
      <c r="BF1143" s="45"/>
      <c r="BG1143" s="45"/>
      <c r="BH1143" s="45"/>
      <c r="BI1143" s="45"/>
      <c r="BJ1143" s="45"/>
      <c r="BK1143" s="45"/>
      <c r="BL1143" s="45"/>
      <c r="BM1143" s="45"/>
      <c r="BN1143" s="45"/>
      <c r="BO1143" s="45"/>
      <c r="BP1143" s="45"/>
      <c r="BQ1143" s="45"/>
      <c r="BR1143" s="45"/>
      <c r="BS1143" s="45"/>
      <c r="BT1143" s="45"/>
      <c r="BU1143" s="45"/>
      <c r="BV1143" s="45"/>
      <c r="BW1143" s="45"/>
      <c r="BX1143" s="45"/>
      <c r="BY1143" s="45"/>
      <c r="BZ1143" s="45"/>
      <c r="CA1143" s="45"/>
      <c r="CB1143" s="45"/>
      <c r="CC1143" s="45"/>
      <c r="CD1143" s="45"/>
      <c r="CE1143" s="45"/>
      <c r="CF1143" s="45"/>
      <c r="CG1143" s="45"/>
    </row>
    <row r="1144" spans="1:85" s="46" customFormat="1" outlineLevel="2">
      <c r="A1144" s="10">
        <v>2014</v>
      </c>
      <c r="B1144" s="21" t="s">
        <v>1489</v>
      </c>
      <c r="C1144" s="26" t="s">
        <v>1490</v>
      </c>
      <c r="D1144" s="21" t="s">
        <v>1417</v>
      </c>
      <c r="E1144" s="21" t="s">
        <v>2286</v>
      </c>
      <c r="F1144" s="10">
        <v>3</v>
      </c>
      <c r="G1144" s="21" t="s">
        <v>671</v>
      </c>
      <c r="H1144" s="21" t="s">
        <v>672</v>
      </c>
      <c r="I1144" s="21" t="s">
        <v>24</v>
      </c>
      <c r="J1144" s="21" t="s">
        <v>25</v>
      </c>
      <c r="K1144" s="21" t="s">
        <v>46</v>
      </c>
      <c r="L1144" s="10">
        <v>30</v>
      </c>
      <c r="M1144" s="10">
        <v>20</v>
      </c>
      <c r="N1144" s="21" t="s">
        <v>1429</v>
      </c>
      <c r="O1144" s="21" t="s">
        <v>513</v>
      </c>
      <c r="P1144" s="21" t="s">
        <v>29</v>
      </c>
      <c r="Q1144" s="21" t="s">
        <v>1361</v>
      </c>
      <c r="R1144" s="21" t="s">
        <v>1513</v>
      </c>
      <c r="S1144" s="10">
        <v>1</v>
      </c>
      <c r="T1144" s="10">
        <v>48</v>
      </c>
      <c r="U1144" s="10">
        <v>48</v>
      </c>
      <c r="V1144" s="21" t="s">
        <v>32</v>
      </c>
      <c r="W1144" s="21" t="s">
        <v>32</v>
      </c>
      <c r="X1144" s="10"/>
      <c r="Y1144" s="28">
        <f>IF(M1144&lt;25,1,1+(M1144-25)/M1144)</f>
        <v>1</v>
      </c>
      <c r="Z1144" s="10">
        <v>1</v>
      </c>
      <c r="AA1144" s="28">
        <f>U1144*Y1144*Z1144</f>
        <v>48</v>
      </c>
      <c r="AB1144" s="28"/>
      <c r="AC1144" s="28">
        <f>AA1144+AB1144</f>
        <v>48</v>
      </c>
      <c r="AD1144" s="10"/>
      <c r="AE1144" s="50"/>
      <c r="AF1144" s="45"/>
      <c r="AG1144" s="45"/>
      <c r="AH1144" s="45"/>
      <c r="AI1144" s="45"/>
      <c r="AJ1144" s="45"/>
      <c r="AK1144" s="45"/>
      <c r="AL1144" s="45"/>
      <c r="AM1144" s="45"/>
      <c r="AN1144" s="45"/>
      <c r="AO1144" s="45"/>
      <c r="AP1144" s="45"/>
      <c r="AQ1144" s="45"/>
      <c r="AR1144" s="45"/>
      <c r="AS1144" s="45"/>
      <c r="AT1144" s="45"/>
      <c r="AU1144" s="45"/>
      <c r="AV1144" s="45"/>
      <c r="AW1144" s="45"/>
      <c r="AX1144" s="45"/>
      <c r="AY1144" s="45"/>
      <c r="AZ1144" s="45"/>
      <c r="BA1144" s="45"/>
      <c r="BB1144" s="45"/>
      <c r="BC1144" s="45"/>
      <c r="BD1144" s="45"/>
      <c r="BE1144" s="45"/>
      <c r="BF1144" s="45"/>
      <c r="BG1144" s="45"/>
      <c r="BH1144" s="45"/>
      <c r="BI1144" s="45"/>
      <c r="BJ1144" s="45"/>
      <c r="BK1144" s="45"/>
      <c r="BL1144" s="45"/>
      <c r="BM1144" s="45"/>
      <c r="BN1144" s="45"/>
      <c r="BO1144" s="45"/>
      <c r="BP1144" s="45"/>
      <c r="BQ1144" s="45"/>
      <c r="BR1144" s="45"/>
      <c r="BS1144" s="45"/>
      <c r="BT1144" s="45"/>
      <c r="BU1144" s="45"/>
      <c r="BV1144" s="45"/>
      <c r="BW1144" s="45"/>
      <c r="BX1144" s="45"/>
      <c r="BY1144" s="45"/>
      <c r="BZ1144" s="45"/>
      <c r="CA1144" s="45"/>
      <c r="CB1144" s="45"/>
      <c r="CC1144" s="45"/>
      <c r="CD1144" s="45"/>
      <c r="CE1144" s="45"/>
      <c r="CF1144" s="45"/>
      <c r="CG1144" s="45"/>
    </row>
    <row r="1145" spans="1:85" s="46" customFormat="1" outlineLevel="2">
      <c r="A1145" s="21"/>
      <c r="B1145" s="21"/>
      <c r="C1145" s="21" t="s">
        <v>2660</v>
      </c>
      <c r="D1145" s="21" t="s">
        <v>2594</v>
      </c>
      <c r="E1145" s="21" t="s">
        <v>2595</v>
      </c>
      <c r="F1145" s="21"/>
      <c r="G1145" s="21" t="s">
        <v>671</v>
      </c>
      <c r="H1145" s="21" t="s">
        <v>2661</v>
      </c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21"/>
      <c r="T1145" s="21"/>
      <c r="U1145" s="21"/>
      <c r="V1145" s="21"/>
      <c r="W1145" s="21"/>
      <c r="X1145" s="21"/>
      <c r="Y1145" s="21"/>
      <c r="Z1145" s="21"/>
      <c r="AA1145" s="21"/>
      <c r="AB1145" s="21" t="s">
        <v>30</v>
      </c>
      <c r="AC1145" s="21" t="s">
        <v>2602</v>
      </c>
      <c r="AD1145" s="21" t="s">
        <v>2597</v>
      </c>
      <c r="AE1145" s="50"/>
      <c r="AF1145" s="45"/>
      <c r="AG1145" s="45"/>
      <c r="AH1145" s="45"/>
      <c r="AI1145" s="45"/>
      <c r="AJ1145" s="45"/>
      <c r="AK1145" s="45"/>
      <c r="AL1145" s="45"/>
      <c r="AM1145" s="45"/>
      <c r="AN1145" s="45"/>
      <c r="AO1145" s="45"/>
      <c r="AP1145" s="45"/>
      <c r="AQ1145" s="45"/>
      <c r="AR1145" s="45"/>
      <c r="AS1145" s="45"/>
      <c r="AT1145" s="45"/>
      <c r="AU1145" s="45"/>
      <c r="AV1145" s="45"/>
      <c r="AW1145" s="45"/>
      <c r="AX1145" s="45"/>
      <c r="AY1145" s="45"/>
      <c r="AZ1145" s="45"/>
      <c r="BA1145" s="45"/>
      <c r="BB1145" s="45"/>
      <c r="BC1145" s="45"/>
      <c r="BD1145" s="45"/>
      <c r="BE1145" s="45"/>
      <c r="BF1145" s="45"/>
      <c r="BG1145" s="45"/>
      <c r="BH1145" s="45"/>
      <c r="BI1145" s="45"/>
      <c r="BJ1145" s="45"/>
      <c r="BK1145" s="45"/>
      <c r="BL1145" s="45"/>
      <c r="BM1145" s="45"/>
      <c r="BN1145" s="45"/>
      <c r="BO1145" s="45"/>
      <c r="BP1145" s="45"/>
      <c r="BQ1145" s="45"/>
      <c r="BR1145" s="45"/>
      <c r="BS1145" s="45"/>
      <c r="BT1145" s="45"/>
      <c r="BU1145" s="45"/>
      <c r="BV1145" s="45"/>
      <c r="BW1145" s="45"/>
      <c r="BX1145" s="45"/>
      <c r="BY1145" s="45"/>
      <c r="BZ1145" s="45"/>
      <c r="CA1145" s="45"/>
      <c r="CB1145" s="45"/>
      <c r="CC1145" s="45"/>
      <c r="CD1145" s="45"/>
      <c r="CE1145" s="45"/>
      <c r="CF1145" s="45"/>
      <c r="CG1145" s="45"/>
    </row>
    <row r="1146" spans="1:85" s="46" customFormat="1" outlineLevel="2">
      <c r="A1146" s="21"/>
      <c r="B1146" s="21"/>
      <c r="C1146" s="21" t="s">
        <v>1446</v>
      </c>
      <c r="D1146" s="21" t="s">
        <v>1384</v>
      </c>
      <c r="E1146" s="21" t="s">
        <v>2592</v>
      </c>
      <c r="F1146" s="21"/>
      <c r="G1146" s="21" t="s">
        <v>671</v>
      </c>
      <c r="H1146" s="21" t="s">
        <v>672</v>
      </c>
      <c r="I1146" s="21"/>
      <c r="J1146" s="21"/>
      <c r="K1146" s="21"/>
      <c r="L1146" s="21"/>
      <c r="M1146" s="21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1"/>
      <c r="Y1146" s="21"/>
      <c r="Z1146" s="21"/>
      <c r="AA1146" s="21"/>
      <c r="AB1146" s="21"/>
      <c r="AC1146" s="21">
        <v>16</v>
      </c>
      <c r="AD1146" s="21" t="s">
        <v>2588</v>
      </c>
      <c r="AE1146" s="50"/>
      <c r="AF1146" s="45"/>
      <c r="AG1146" s="45"/>
      <c r="AH1146" s="45"/>
      <c r="AI1146" s="45"/>
      <c r="AJ1146" s="45"/>
      <c r="AK1146" s="45"/>
      <c r="AL1146" s="45"/>
      <c r="AM1146" s="45"/>
      <c r="AN1146" s="45"/>
      <c r="AO1146" s="45"/>
      <c r="AP1146" s="45"/>
      <c r="AQ1146" s="45"/>
      <c r="AR1146" s="45"/>
      <c r="AS1146" s="45"/>
      <c r="AT1146" s="45"/>
      <c r="AU1146" s="45"/>
      <c r="AV1146" s="45"/>
      <c r="AW1146" s="45"/>
      <c r="AX1146" s="45"/>
      <c r="AY1146" s="45"/>
      <c r="AZ1146" s="45"/>
      <c r="BA1146" s="45"/>
      <c r="BB1146" s="45"/>
      <c r="BC1146" s="45"/>
      <c r="BD1146" s="45"/>
      <c r="BE1146" s="45"/>
      <c r="BF1146" s="45"/>
      <c r="BG1146" s="45"/>
      <c r="BH1146" s="45"/>
      <c r="BI1146" s="45"/>
      <c r="BJ1146" s="45"/>
      <c r="BK1146" s="45"/>
      <c r="BL1146" s="45"/>
      <c r="BM1146" s="45"/>
      <c r="BN1146" s="45"/>
      <c r="BO1146" s="45"/>
      <c r="BP1146" s="45"/>
      <c r="BQ1146" s="45"/>
      <c r="BR1146" s="45"/>
      <c r="BS1146" s="45"/>
      <c r="BT1146" s="45"/>
      <c r="BU1146" s="45"/>
      <c r="BV1146" s="45"/>
      <c r="BW1146" s="45"/>
      <c r="BX1146" s="45"/>
      <c r="BY1146" s="45"/>
      <c r="BZ1146" s="45"/>
      <c r="CA1146" s="45"/>
      <c r="CB1146" s="45"/>
      <c r="CC1146" s="45"/>
      <c r="CD1146" s="45"/>
      <c r="CE1146" s="45"/>
      <c r="CF1146" s="45"/>
      <c r="CG1146" s="45"/>
    </row>
    <row r="1147" spans="1:85" s="46" customFormat="1" outlineLevel="2">
      <c r="A1147" s="10"/>
      <c r="B1147" s="10"/>
      <c r="C1147" s="25"/>
      <c r="D1147" s="10"/>
      <c r="E1147" s="27" t="s">
        <v>2329</v>
      </c>
      <c r="F1147" s="10"/>
      <c r="G1147" s="21" t="s">
        <v>671</v>
      </c>
      <c r="H1147" s="29" t="s">
        <v>672</v>
      </c>
      <c r="I1147" s="10"/>
      <c r="J1147" s="10"/>
      <c r="K1147" s="10"/>
      <c r="L1147" s="10"/>
      <c r="M1147" s="29">
        <v>6</v>
      </c>
      <c r="N1147" s="10"/>
      <c r="O1147" s="10"/>
      <c r="P1147" s="10"/>
      <c r="Q1147" s="10"/>
      <c r="R1147" s="10"/>
      <c r="S1147" s="10"/>
      <c r="T1147" s="10"/>
      <c r="U1147" s="10"/>
      <c r="V1147" s="10"/>
      <c r="W1147" s="10"/>
      <c r="X1147" s="10"/>
      <c r="Y1147" s="28"/>
      <c r="Z1147" s="10"/>
      <c r="AA1147" s="28"/>
      <c r="AB1147" s="28"/>
      <c r="AC1147" s="28">
        <f>M1147*14</f>
        <v>84</v>
      </c>
      <c r="AD1147" s="10"/>
      <c r="AE1147" s="50"/>
      <c r="AF1147" s="45"/>
      <c r="AG1147" s="45"/>
      <c r="AH1147" s="45"/>
      <c r="AI1147" s="45"/>
      <c r="AJ1147" s="45"/>
      <c r="AK1147" s="45"/>
      <c r="AL1147" s="45"/>
      <c r="AM1147" s="45"/>
      <c r="AN1147" s="45"/>
      <c r="AO1147" s="45"/>
      <c r="AP1147" s="45"/>
      <c r="AQ1147" s="45"/>
      <c r="AR1147" s="45"/>
      <c r="AS1147" s="45"/>
      <c r="AT1147" s="45"/>
      <c r="AU1147" s="45"/>
      <c r="AV1147" s="45"/>
      <c r="AW1147" s="45"/>
      <c r="AX1147" s="45"/>
      <c r="AY1147" s="45"/>
      <c r="AZ1147" s="45"/>
      <c r="BA1147" s="45"/>
      <c r="BB1147" s="45"/>
      <c r="BC1147" s="45"/>
      <c r="BD1147" s="45"/>
      <c r="BE1147" s="45"/>
      <c r="BF1147" s="45"/>
      <c r="BG1147" s="45"/>
      <c r="BH1147" s="45"/>
      <c r="BI1147" s="45"/>
      <c r="BJ1147" s="45"/>
      <c r="BK1147" s="45"/>
      <c r="BL1147" s="45"/>
      <c r="BM1147" s="45"/>
      <c r="BN1147" s="45"/>
      <c r="BO1147" s="45"/>
      <c r="BP1147" s="45"/>
      <c r="BQ1147" s="45"/>
      <c r="BR1147" s="45"/>
      <c r="BS1147" s="45"/>
      <c r="BT1147" s="45"/>
      <c r="BU1147" s="45"/>
      <c r="BV1147" s="45"/>
      <c r="BW1147" s="45"/>
      <c r="BX1147" s="45"/>
      <c r="BY1147" s="45"/>
      <c r="BZ1147" s="45"/>
      <c r="CA1147" s="45"/>
      <c r="CB1147" s="45"/>
      <c r="CC1147" s="45"/>
      <c r="CD1147" s="45"/>
      <c r="CE1147" s="45"/>
      <c r="CF1147" s="45"/>
      <c r="CG1147" s="45"/>
    </row>
    <row r="1148" spans="1:85" s="46" customFormat="1" outlineLevel="1">
      <c r="A1148" s="10"/>
      <c r="B1148" s="10"/>
      <c r="C1148" s="25"/>
      <c r="D1148" s="10"/>
      <c r="E1148" s="27"/>
      <c r="F1148" s="10"/>
      <c r="G1148" s="47" t="s">
        <v>2955</v>
      </c>
      <c r="H1148" s="29"/>
      <c r="I1148" s="10"/>
      <c r="J1148" s="10"/>
      <c r="K1148" s="10"/>
      <c r="L1148" s="10"/>
      <c r="M1148" s="29"/>
      <c r="N1148" s="10"/>
      <c r="O1148" s="10"/>
      <c r="P1148" s="10"/>
      <c r="Q1148" s="10"/>
      <c r="R1148" s="10"/>
      <c r="S1148" s="10"/>
      <c r="T1148" s="10"/>
      <c r="U1148" s="10"/>
      <c r="V1148" s="10"/>
      <c r="W1148" s="10"/>
      <c r="X1148" s="10"/>
      <c r="Y1148" s="28"/>
      <c r="Z1148" s="10"/>
      <c r="AA1148" s="28"/>
      <c r="AB1148" s="28"/>
      <c r="AC1148" s="28">
        <f>SUBTOTAL(9,AC1143:AC1147)</f>
        <v>212.42105263157896</v>
      </c>
      <c r="AD1148" s="10"/>
      <c r="AE1148" s="50"/>
      <c r="AF1148" s="45"/>
      <c r="AG1148" s="45"/>
      <c r="AH1148" s="45"/>
      <c r="AI1148" s="45"/>
      <c r="AJ1148" s="45"/>
      <c r="AK1148" s="45"/>
      <c r="AL1148" s="45"/>
      <c r="AM1148" s="45"/>
      <c r="AN1148" s="45"/>
      <c r="AO1148" s="45"/>
      <c r="AP1148" s="45"/>
      <c r="AQ1148" s="45"/>
      <c r="AR1148" s="45"/>
      <c r="AS1148" s="45"/>
      <c r="AT1148" s="45"/>
      <c r="AU1148" s="45"/>
      <c r="AV1148" s="45"/>
      <c r="AW1148" s="45"/>
      <c r="AX1148" s="45"/>
      <c r="AY1148" s="45"/>
      <c r="AZ1148" s="45"/>
      <c r="BA1148" s="45"/>
      <c r="BB1148" s="45"/>
      <c r="BC1148" s="45"/>
      <c r="BD1148" s="45"/>
      <c r="BE1148" s="45"/>
      <c r="BF1148" s="45"/>
      <c r="BG1148" s="45"/>
      <c r="BH1148" s="45"/>
      <c r="BI1148" s="45"/>
      <c r="BJ1148" s="45"/>
      <c r="BK1148" s="45"/>
      <c r="BL1148" s="45"/>
      <c r="BM1148" s="45"/>
      <c r="BN1148" s="45"/>
      <c r="BO1148" s="45"/>
      <c r="BP1148" s="45"/>
      <c r="BQ1148" s="45"/>
      <c r="BR1148" s="45"/>
      <c r="BS1148" s="45"/>
      <c r="BT1148" s="45"/>
      <c r="BU1148" s="45"/>
      <c r="BV1148" s="45"/>
      <c r="BW1148" s="45"/>
      <c r="BX1148" s="45"/>
      <c r="BY1148" s="45"/>
      <c r="BZ1148" s="45"/>
      <c r="CA1148" s="45"/>
      <c r="CB1148" s="45"/>
      <c r="CC1148" s="45"/>
      <c r="CD1148" s="45"/>
      <c r="CE1148" s="45"/>
      <c r="CF1148" s="45"/>
      <c r="CG1148" s="45"/>
    </row>
    <row r="1149" spans="1:85" s="46" customFormat="1" outlineLevel="2">
      <c r="A1149" s="10">
        <v>2017</v>
      </c>
      <c r="B1149" s="21" t="s">
        <v>1332</v>
      </c>
      <c r="C1149" s="26" t="s">
        <v>1333</v>
      </c>
      <c r="D1149" s="21" t="s">
        <v>1383</v>
      </c>
      <c r="E1149" s="21" t="s">
        <v>2287</v>
      </c>
      <c r="F1149" s="10">
        <v>3</v>
      </c>
      <c r="G1149" s="21" t="s">
        <v>1334</v>
      </c>
      <c r="H1149" s="21" t="s">
        <v>1335</v>
      </c>
      <c r="I1149" s="21" t="s">
        <v>164</v>
      </c>
      <c r="J1149" s="21" t="s">
        <v>25</v>
      </c>
      <c r="K1149" s="21" t="s">
        <v>26</v>
      </c>
      <c r="L1149" s="10">
        <v>35</v>
      </c>
      <c r="M1149" s="10">
        <v>31</v>
      </c>
      <c r="N1149" s="21" t="s">
        <v>304</v>
      </c>
      <c r="O1149" s="21" t="s">
        <v>242</v>
      </c>
      <c r="P1149" s="21" t="s">
        <v>29</v>
      </c>
      <c r="Q1149" s="21" t="s">
        <v>38</v>
      </c>
      <c r="R1149" s="21" t="s">
        <v>1336</v>
      </c>
      <c r="S1149" s="10">
        <v>1</v>
      </c>
      <c r="T1149" s="10">
        <v>48</v>
      </c>
      <c r="U1149" s="10">
        <v>48</v>
      </c>
      <c r="V1149" s="21" t="s">
        <v>32</v>
      </c>
      <c r="W1149" s="21" t="s">
        <v>32</v>
      </c>
      <c r="X1149" s="10"/>
      <c r="Y1149" s="28">
        <f>IF(M1149&lt;25,1,1+(M1149-25)/M1149)</f>
        <v>1.1935483870967742</v>
      </c>
      <c r="Z1149" s="10">
        <v>2</v>
      </c>
      <c r="AA1149" s="28">
        <f>U1149*Y1149*Z1149</f>
        <v>114.58064516129033</v>
      </c>
      <c r="AB1149" s="28"/>
      <c r="AC1149" s="28">
        <f>AA1149+AB1149</f>
        <v>114.58064516129033</v>
      </c>
      <c r="AD1149" s="10"/>
      <c r="AE1149" s="50"/>
      <c r="AF1149" s="45"/>
      <c r="AG1149" s="45"/>
      <c r="AH1149" s="45"/>
      <c r="AI1149" s="45"/>
      <c r="AJ1149" s="45"/>
      <c r="AK1149" s="45"/>
      <c r="AL1149" s="45"/>
      <c r="AM1149" s="45"/>
      <c r="AN1149" s="45"/>
      <c r="AO1149" s="45"/>
      <c r="AP1149" s="45"/>
      <c r="AQ1149" s="45"/>
      <c r="AR1149" s="45"/>
      <c r="AS1149" s="45"/>
      <c r="AT1149" s="45"/>
      <c r="AU1149" s="45"/>
      <c r="AV1149" s="45"/>
      <c r="AW1149" s="45"/>
      <c r="AX1149" s="45"/>
      <c r="AY1149" s="45"/>
      <c r="AZ1149" s="45"/>
      <c r="BA1149" s="45"/>
      <c r="BB1149" s="45"/>
      <c r="BC1149" s="45"/>
      <c r="BD1149" s="45"/>
      <c r="BE1149" s="45"/>
      <c r="BF1149" s="45"/>
      <c r="BG1149" s="45"/>
      <c r="BH1149" s="45"/>
      <c r="BI1149" s="45"/>
      <c r="BJ1149" s="45"/>
      <c r="BK1149" s="45"/>
      <c r="BL1149" s="45"/>
      <c r="BM1149" s="45"/>
      <c r="BN1149" s="45"/>
      <c r="BO1149" s="45"/>
      <c r="BP1149" s="45"/>
      <c r="BQ1149" s="45"/>
      <c r="BR1149" s="45"/>
      <c r="BS1149" s="45"/>
      <c r="BT1149" s="45"/>
      <c r="BU1149" s="45"/>
      <c r="BV1149" s="45"/>
      <c r="BW1149" s="45"/>
      <c r="BX1149" s="45"/>
      <c r="BY1149" s="45"/>
      <c r="BZ1149" s="45"/>
      <c r="CA1149" s="45"/>
      <c r="CB1149" s="45"/>
      <c r="CC1149" s="45"/>
      <c r="CD1149" s="45"/>
      <c r="CE1149" s="45"/>
      <c r="CF1149" s="45"/>
      <c r="CG1149" s="45"/>
    </row>
    <row r="1150" spans="1:85" s="46" customFormat="1" outlineLevel="2">
      <c r="A1150" s="10">
        <v>2014</v>
      </c>
      <c r="B1150" s="21" t="s">
        <v>1422</v>
      </c>
      <c r="C1150" s="26" t="s">
        <v>1423</v>
      </c>
      <c r="D1150" s="21" t="s">
        <v>1417</v>
      </c>
      <c r="E1150" s="21" t="s">
        <v>2300</v>
      </c>
      <c r="F1150" s="10">
        <v>2</v>
      </c>
      <c r="G1150" s="21" t="s">
        <v>1334</v>
      </c>
      <c r="H1150" s="21" t="s">
        <v>1335</v>
      </c>
      <c r="I1150" s="21" t="s">
        <v>164</v>
      </c>
      <c r="J1150" s="21" t="s">
        <v>25</v>
      </c>
      <c r="K1150" s="21" t="s">
        <v>26</v>
      </c>
      <c r="L1150" s="10">
        <v>28</v>
      </c>
      <c r="M1150" s="10">
        <v>11</v>
      </c>
      <c r="N1150" s="21" t="s">
        <v>1424</v>
      </c>
      <c r="O1150" s="21" t="s">
        <v>233</v>
      </c>
      <c r="P1150" s="21" t="s">
        <v>29</v>
      </c>
      <c r="Q1150" s="21" t="s">
        <v>1355</v>
      </c>
      <c r="R1150" s="21" t="s">
        <v>1425</v>
      </c>
      <c r="S1150" s="10">
        <v>1</v>
      </c>
      <c r="T1150" s="10">
        <v>32</v>
      </c>
      <c r="U1150" s="10">
        <v>30</v>
      </c>
      <c r="V1150" s="10">
        <v>2</v>
      </c>
      <c r="W1150" s="21" t="s">
        <v>32</v>
      </c>
      <c r="X1150" s="10"/>
      <c r="Y1150" s="28">
        <f>IF(M1150&lt;25,1,1+(M1150-25)/M1150)</f>
        <v>1</v>
      </c>
      <c r="Z1150" s="10">
        <v>1.2</v>
      </c>
      <c r="AA1150" s="28">
        <f>T1150*Y1150*Z1150</f>
        <v>38.4</v>
      </c>
      <c r="AB1150" s="28"/>
      <c r="AC1150" s="28">
        <f>AA1150+AB1150</f>
        <v>38.4</v>
      </c>
      <c r="AD1150" s="10"/>
      <c r="AE1150" s="50"/>
      <c r="AF1150" s="45"/>
      <c r="AG1150" s="45"/>
      <c r="AH1150" s="45"/>
      <c r="AI1150" s="45"/>
      <c r="AJ1150" s="45"/>
      <c r="AK1150" s="45"/>
      <c r="AL1150" s="45"/>
      <c r="AM1150" s="45"/>
      <c r="AN1150" s="45"/>
      <c r="AO1150" s="45"/>
      <c r="AP1150" s="45"/>
      <c r="AQ1150" s="45"/>
      <c r="AR1150" s="45"/>
      <c r="AS1150" s="45"/>
      <c r="AT1150" s="45"/>
      <c r="AU1150" s="45"/>
      <c r="AV1150" s="45"/>
      <c r="AW1150" s="45"/>
      <c r="AX1150" s="45"/>
      <c r="AY1150" s="45"/>
      <c r="AZ1150" s="45"/>
      <c r="BA1150" s="45"/>
      <c r="BB1150" s="45"/>
      <c r="BC1150" s="45"/>
      <c r="BD1150" s="45"/>
      <c r="BE1150" s="45"/>
      <c r="BF1150" s="45"/>
      <c r="BG1150" s="45"/>
      <c r="BH1150" s="45"/>
      <c r="BI1150" s="45"/>
      <c r="BJ1150" s="45"/>
      <c r="BK1150" s="45"/>
      <c r="BL1150" s="45"/>
      <c r="BM1150" s="45"/>
      <c r="BN1150" s="45"/>
      <c r="BO1150" s="45"/>
      <c r="BP1150" s="45"/>
      <c r="BQ1150" s="45"/>
      <c r="BR1150" s="45"/>
      <c r="BS1150" s="45"/>
      <c r="BT1150" s="45"/>
      <c r="BU1150" s="45"/>
      <c r="BV1150" s="45"/>
      <c r="BW1150" s="45"/>
      <c r="BX1150" s="45"/>
      <c r="BY1150" s="45"/>
      <c r="BZ1150" s="45"/>
      <c r="CA1150" s="45"/>
      <c r="CB1150" s="45"/>
      <c r="CC1150" s="45"/>
      <c r="CD1150" s="45"/>
      <c r="CE1150" s="45"/>
      <c r="CF1150" s="45"/>
      <c r="CG1150" s="45"/>
    </row>
    <row r="1151" spans="1:85" outlineLevel="2">
      <c r="A1151" s="10"/>
      <c r="B1151" s="10"/>
      <c r="C1151" s="25"/>
      <c r="D1151" s="10"/>
      <c r="E1151" s="27" t="s">
        <v>2329</v>
      </c>
      <c r="F1151" s="10"/>
      <c r="G1151" s="21" t="s">
        <v>1334</v>
      </c>
      <c r="H1151" s="29" t="s">
        <v>1335</v>
      </c>
      <c r="I1151" s="10"/>
      <c r="J1151" s="10"/>
      <c r="K1151" s="10"/>
      <c r="L1151" s="10"/>
      <c r="M1151" s="29">
        <v>4</v>
      </c>
      <c r="N1151" s="10"/>
      <c r="O1151" s="10"/>
      <c r="P1151" s="10"/>
      <c r="Q1151" s="10"/>
      <c r="R1151" s="10"/>
      <c r="S1151" s="10"/>
      <c r="T1151" s="10"/>
      <c r="U1151" s="10"/>
      <c r="V1151" s="10"/>
      <c r="W1151" s="10"/>
      <c r="X1151" s="10"/>
      <c r="Y1151" s="28"/>
      <c r="Z1151" s="10"/>
      <c r="AA1151" s="28"/>
      <c r="AB1151" s="28"/>
      <c r="AC1151" s="28">
        <f>M1151*14</f>
        <v>56</v>
      </c>
      <c r="AD1151" s="10"/>
    </row>
    <row r="1152" spans="1:85" outlineLevel="1">
      <c r="A1152" s="10"/>
      <c r="B1152" s="10"/>
      <c r="C1152" s="25"/>
      <c r="D1152" s="10"/>
      <c r="E1152" s="27"/>
      <c r="F1152" s="10"/>
      <c r="G1152" s="47" t="s">
        <v>2956</v>
      </c>
      <c r="H1152" s="29"/>
      <c r="I1152" s="10"/>
      <c r="J1152" s="10"/>
      <c r="K1152" s="10"/>
      <c r="L1152" s="10"/>
      <c r="M1152" s="29"/>
      <c r="N1152" s="10"/>
      <c r="O1152" s="10"/>
      <c r="P1152" s="10"/>
      <c r="Q1152" s="10"/>
      <c r="R1152" s="10"/>
      <c r="S1152" s="10"/>
      <c r="T1152" s="10"/>
      <c r="U1152" s="10"/>
      <c r="V1152" s="10"/>
      <c r="W1152" s="10"/>
      <c r="X1152" s="10"/>
      <c r="Y1152" s="28"/>
      <c r="Z1152" s="10"/>
      <c r="AA1152" s="28"/>
      <c r="AB1152" s="28"/>
      <c r="AC1152" s="28">
        <f>SUBTOTAL(9,AC1149:AC1151)</f>
        <v>208.98064516129034</v>
      </c>
      <c r="AD1152" s="10"/>
    </row>
    <row r="1153" spans="1:30" outlineLevel="2">
      <c r="A1153" s="10">
        <v>2014</v>
      </c>
      <c r="B1153" s="21" t="s">
        <v>1576</v>
      </c>
      <c r="C1153" s="26" t="s">
        <v>1577</v>
      </c>
      <c r="D1153" s="21" t="s">
        <v>1417</v>
      </c>
      <c r="E1153" s="21" t="s">
        <v>2293</v>
      </c>
      <c r="F1153" s="10">
        <v>3</v>
      </c>
      <c r="G1153" s="21" t="s">
        <v>1578</v>
      </c>
      <c r="H1153" s="21" t="s">
        <v>1579</v>
      </c>
      <c r="I1153" s="21" t="s">
        <v>24</v>
      </c>
      <c r="J1153" s="21" t="s">
        <v>25</v>
      </c>
      <c r="K1153" s="21" t="s">
        <v>46</v>
      </c>
      <c r="L1153" s="10">
        <v>20</v>
      </c>
      <c r="M1153" s="10">
        <v>26</v>
      </c>
      <c r="N1153" s="21" t="s">
        <v>1580</v>
      </c>
      <c r="O1153" s="21" t="s">
        <v>747</v>
      </c>
      <c r="P1153" s="21" t="s">
        <v>29</v>
      </c>
      <c r="Q1153" s="21" t="s">
        <v>1364</v>
      </c>
      <c r="R1153" s="21" t="s">
        <v>1581</v>
      </c>
      <c r="S1153" s="10">
        <v>1</v>
      </c>
      <c r="T1153" s="10">
        <v>48</v>
      </c>
      <c r="U1153" s="10">
        <v>42</v>
      </c>
      <c r="V1153" s="10">
        <v>6</v>
      </c>
      <c r="W1153" s="21" t="s">
        <v>32</v>
      </c>
      <c r="X1153" s="10">
        <v>1</v>
      </c>
      <c r="Y1153" s="28">
        <f>IF(M1153&lt;25,1,1+(M1153-25)/M1153)</f>
        <v>1.0384615384615385</v>
      </c>
      <c r="Z1153" s="10">
        <v>1</v>
      </c>
      <c r="AA1153" s="28">
        <f>U1153*Y1153*Z1153</f>
        <v>43.61538461538462</v>
      </c>
      <c r="AB1153" s="28">
        <f>X1153*V1153*Y1153</f>
        <v>6.2307692307692317</v>
      </c>
      <c r="AC1153" s="28">
        <f>AA1153+AB1153</f>
        <v>49.846153846153854</v>
      </c>
      <c r="AD1153" s="10"/>
    </row>
    <row r="1154" spans="1:30" outlineLevel="2">
      <c r="A1154" s="10"/>
      <c r="B1154" s="10"/>
      <c r="C1154" s="25"/>
      <c r="D1154" s="10"/>
      <c r="E1154" s="27" t="s">
        <v>2329</v>
      </c>
      <c r="F1154" s="10"/>
      <c r="G1154" s="21" t="s">
        <v>1578</v>
      </c>
      <c r="H1154" s="29" t="s">
        <v>1579</v>
      </c>
      <c r="I1154" s="10"/>
      <c r="J1154" s="10"/>
      <c r="K1154" s="10"/>
      <c r="L1154" s="10"/>
      <c r="M1154" s="29">
        <v>3</v>
      </c>
      <c r="N1154" s="10"/>
      <c r="O1154" s="10"/>
      <c r="P1154" s="10"/>
      <c r="Q1154" s="10"/>
      <c r="R1154" s="10"/>
      <c r="S1154" s="10"/>
      <c r="T1154" s="10"/>
      <c r="U1154" s="10"/>
      <c r="V1154" s="10"/>
      <c r="W1154" s="10"/>
      <c r="X1154" s="10"/>
      <c r="Y1154" s="28"/>
      <c r="Z1154" s="10"/>
      <c r="AA1154" s="28"/>
      <c r="AB1154" s="28"/>
      <c r="AC1154" s="28">
        <f>M1154*14</f>
        <v>42</v>
      </c>
      <c r="AD1154" s="10"/>
    </row>
    <row r="1155" spans="1:30" outlineLevel="2">
      <c r="A1155" s="10">
        <v>2014</v>
      </c>
      <c r="B1155" s="21" t="s">
        <v>1351</v>
      </c>
      <c r="C1155" s="26" t="s">
        <v>1352</v>
      </c>
      <c r="D1155" s="21" t="s">
        <v>1383</v>
      </c>
      <c r="E1155" s="19" t="s">
        <v>2541</v>
      </c>
      <c r="F1155" s="10" t="s">
        <v>2542</v>
      </c>
      <c r="G1155" s="21" t="s">
        <v>1578</v>
      </c>
      <c r="H1155" s="51" t="s">
        <v>1579</v>
      </c>
      <c r="I1155" s="53"/>
      <c r="J1155" s="53"/>
      <c r="K1155" s="53"/>
      <c r="L1155" s="53"/>
      <c r="M1155" s="52">
        <v>2</v>
      </c>
      <c r="N1155" s="54"/>
      <c r="O1155" s="54"/>
      <c r="P1155" s="54"/>
      <c r="Q1155" s="54"/>
      <c r="R1155" s="54"/>
      <c r="S1155" s="54"/>
      <c r="T1155" s="54"/>
      <c r="U1155" s="54"/>
      <c r="V1155" s="54"/>
      <c r="W1155" s="54"/>
      <c r="X1155" s="55"/>
      <c r="Y1155" s="56"/>
      <c r="Z1155" s="55"/>
      <c r="AA1155" s="56"/>
      <c r="AB1155" s="56"/>
      <c r="AC1155" s="56">
        <v>7.8</v>
      </c>
      <c r="AD1155" s="55"/>
    </row>
    <row r="1156" spans="1:30" outlineLevel="1">
      <c r="A1156" s="10"/>
      <c r="B1156" s="21"/>
      <c r="C1156" s="26"/>
      <c r="D1156" s="21"/>
      <c r="E1156" s="19"/>
      <c r="F1156" s="10"/>
      <c r="G1156" s="47" t="s">
        <v>2957</v>
      </c>
      <c r="H1156" s="51"/>
      <c r="I1156" s="53"/>
      <c r="J1156" s="53"/>
      <c r="K1156" s="53"/>
      <c r="L1156" s="53"/>
      <c r="M1156" s="52"/>
      <c r="N1156" s="54"/>
      <c r="O1156" s="54"/>
      <c r="P1156" s="54"/>
      <c r="Q1156" s="54"/>
      <c r="R1156" s="54"/>
      <c r="S1156" s="54"/>
      <c r="T1156" s="54"/>
      <c r="U1156" s="54"/>
      <c r="V1156" s="54"/>
      <c r="W1156" s="54"/>
      <c r="X1156" s="55"/>
      <c r="Y1156" s="56"/>
      <c r="Z1156" s="55"/>
      <c r="AA1156" s="56"/>
      <c r="AB1156" s="56"/>
      <c r="AC1156" s="56">
        <f>SUBTOTAL(9,AC1153:AC1155)</f>
        <v>99.646153846153851</v>
      </c>
      <c r="AD1156" s="55"/>
    </row>
    <row r="1157" spans="1:30" outlineLevel="2">
      <c r="A1157" s="10">
        <v>2015</v>
      </c>
      <c r="B1157" s="21" t="s">
        <v>798</v>
      </c>
      <c r="C1157" s="26" t="s">
        <v>799</v>
      </c>
      <c r="D1157" s="21" t="s">
        <v>1383</v>
      </c>
      <c r="E1157" s="21" t="s">
        <v>2286</v>
      </c>
      <c r="F1157" s="10">
        <v>3</v>
      </c>
      <c r="G1157" s="21" t="s">
        <v>806</v>
      </c>
      <c r="H1157" s="21" t="s">
        <v>807</v>
      </c>
      <c r="I1157" s="21" t="s">
        <v>164</v>
      </c>
      <c r="J1157" s="21" t="s">
        <v>25</v>
      </c>
      <c r="K1157" s="21" t="s">
        <v>26</v>
      </c>
      <c r="L1157" s="10">
        <v>14</v>
      </c>
      <c r="M1157" s="10">
        <v>33</v>
      </c>
      <c r="N1157" s="21" t="s">
        <v>304</v>
      </c>
      <c r="O1157" s="21" t="s">
        <v>362</v>
      </c>
      <c r="P1157" s="21" t="s">
        <v>29</v>
      </c>
      <c r="Q1157" s="21" t="s">
        <v>234</v>
      </c>
      <c r="R1157" s="21" t="s">
        <v>808</v>
      </c>
      <c r="S1157" s="10">
        <v>1</v>
      </c>
      <c r="T1157" s="10">
        <v>48</v>
      </c>
      <c r="U1157" s="10">
        <v>48</v>
      </c>
      <c r="V1157" s="21" t="s">
        <v>32</v>
      </c>
      <c r="W1157" s="21" t="s">
        <v>32</v>
      </c>
      <c r="X1157" s="10"/>
      <c r="Y1157" s="28">
        <f>IF(M1157&lt;25,1,1+(M1157-25)/M1157)</f>
        <v>1.2424242424242424</v>
      </c>
      <c r="Z1157" s="10">
        <v>1</v>
      </c>
      <c r="AA1157" s="28">
        <f>U1157*Y1157*Z1157</f>
        <v>59.63636363636364</v>
      </c>
      <c r="AB1157" s="28"/>
      <c r="AC1157" s="28">
        <f>AA1157+AB1157</f>
        <v>59.63636363636364</v>
      </c>
      <c r="AD1157" s="10"/>
    </row>
    <row r="1158" spans="1:30" outlineLevel="2">
      <c r="A1158" s="10">
        <v>2014</v>
      </c>
      <c r="B1158" s="21" t="s">
        <v>1495</v>
      </c>
      <c r="C1158" s="26" t="s">
        <v>1496</v>
      </c>
      <c r="D1158" s="21" t="s">
        <v>1384</v>
      </c>
      <c r="E1158" s="19" t="s">
        <v>2276</v>
      </c>
      <c r="F1158" s="10">
        <v>2</v>
      </c>
      <c r="G1158" s="21" t="s">
        <v>806</v>
      </c>
      <c r="H1158" s="21" t="s">
        <v>2519</v>
      </c>
      <c r="I1158" s="21" t="s">
        <v>813</v>
      </c>
      <c r="J1158" s="21" t="s">
        <v>121</v>
      </c>
      <c r="K1158" s="21" t="s">
        <v>1696</v>
      </c>
      <c r="L1158" s="10">
        <v>74</v>
      </c>
      <c r="M1158" s="10">
        <v>62</v>
      </c>
      <c r="N1158" s="21" t="s">
        <v>1387</v>
      </c>
      <c r="O1158" s="21" t="s">
        <v>1058</v>
      </c>
      <c r="P1158" s="21" t="s">
        <v>29</v>
      </c>
      <c r="Q1158" s="21" t="s">
        <v>1358</v>
      </c>
      <c r="R1158" s="21" t="s">
        <v>2090</v>
      </c>
      <c r="S1158" s="10">
        <v>1</v>
      </c>
      <c r="T1158" s="10">
        <v>32</v>
      </c>
      <c r="U1158" s="10">
        <v>32</v>
      </c>
      <c r="V1158" s="21" t="s">
        <v>32</v>
      </c>
      <c r="W1158" s="21" t="s">
        <v>32</v>
      </c>
      <c r="X1158" s="10"/>
      <c r="Y1158" s="28">
        <f>IF(M1158&lt;25,1,1+(M1158-25)/M1158)</f>
        <v>1.596774193548387</v>
      </c>
      <c r="Z1158" s="10">
        <v>1</v>
      </c>
      <c r="AA1158" s="28">
        <f>U1158*Y1158*Z1158</f>
        <v>51.096774193548384</v>
      </c>
      <c r="AB1158" s="28"/>
      <c r="AC1158" s="28">
        <f>(AA1158+AB1158)/2</f>
        <v>25.548387096774192</v>
      </c>
      <c r="AD1158" s="10"/>
    </row>
    <row r="1159" spans="1:30" outlineLevel="2">
      <c r="A1159" s="10">
        <v>2014</v>
      </c>
      <c r="B1159" s="21" t="s">
        <v>1560</v>
      </c>
      <c r="C1159" s="26" t="s">
        <v>1561</v>
      </c>
      <c r="D1159" s="21" t="s">
        <v>1417</v>
      </c>
      <c r="E1159" s="19" t="s">
        <v>2276</v>
      </c>
      <c r="F1159" s="10">
        <v>2</v>
      </c>
      <c r="G1159" s="21" t="s">
        <v>806</v>
      </c>
      <c r="H1159" s="21" t="s">
        <v>807</v>
      </c>
      <c r="I1159" s="21" t="s">
        <v>164</v>
      </c>
      <c r="J1159" s="21" t="s">
        <v>25</v>
      </c>
      <c r="K1159" s="21" t="s">
        <v>26</v>
      </c>
      <c r="L1159" s="10">
        <v>29</v>
      </c>
      <c r="M1159" s="10">
        <v>25</v>
      </c>
      <c r="N1159" s="21" t="s">
        <v>1562</v>
      </c>
      <c r="O1159" s="21" t="s">
        <v>513</v>
      </c>
      <c r="P1159" s="21" t="s">
        <v>29</v>
      </c>
      <c r="Q1159" s="21" t="s">
        <v>1362</v>
      </c>
      <c r="R1159" s="21" t="s">
        <v>1563</v>
      </c>
      <c r="S1159" s="10">
        <v>1</v>
      </c>
      <c r="T1159" s="10">
        <v>32</v>
      </c>
      <c r="U1159" s="10">
        <v>32</v>
      </c>
      <c r="V1159" s="21" t="s">
        <v>32</v>
      </c>
      <c r="W1159" s="21" t="s">
        <v>32</v>
      </c>
      <c r="X1159" s="10"/>
      <c r="Y1159" s="28">
        <f>IF(M1159&lt;25,1,1+(M1159-25)/M1159)</f>
        <v>1</v>
      </c>
      <c r="Z1159" s="10">
        <v>1</v>
      </c>
      <c r="AA1159" s="28">
        <f>U1159*Y1159*Z1159</f>
        <v>32</v>
      </c>
      <c r="AB1159" s="28"/>
      <c r="AC1159" s="28">
        <f>AA1159+AB1159</f>
        <v>32</v>
      </c>
      <c r="AD1159" s="10"/>
    </row>
    <row r="1160" spans="1:30" outlineLevel="2">
      <c r="A1160" s="21"/>
      <c r="B1160" s="21"/>
      <c r="C1160" s="21" t="s">
        <v>2724</v>
      </c>
      <c r="D1160" s="21" t="s">
        <v>2594</v>
      </c>
      <c r="E1160" s="21" t="s">
        <v>2595</v>
      </c>
      <c r="F1160" s="21"/>
      <c r="G1160" s="21" t="s">
        <v>806</v>
      </c>
      <c r="H1160" s="21" t="s">
        <v>2727</v>
      </c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1"/>
      <c r="Y1160" s="21"/>
      <c r="Z1160" s="21"/>
      <c r="AA1160" s="21"/>
      <c r="AB1160" s="21" t="s">
        <v>30</v>
      </c>
      <c r="AC1160" s="21" t="s">
        <v>2602</v>
      </c>
      <c r="AD1160" s="21" t="s">
        <v>2597</v>
      </c>
    </row>
    <row r="1161" spans="1:30" outlineLevel="2">
      <c r="A1161" s="10"/>
      <c r="B1161" s="10"/>
      <c r="C1161" s="25"/>
      <c r="D1161" s="10"/>
      <c r="E1161" s="27" t="s">
        <v>2329</v>
      </c>
      <c r="F1161" s="10"/>
      <c r="G1161" s="21" t="s">
        <v>806</v>
      </c>
      <c r="H1161" s="29" t="s">
        <v>807</v>
      </c>
      <c r="I1161" s="10"/>
      <c r="J1161" s="10"/>
      <c r="K1161" s="10"/>
      <c r="L1161" s="10"/>
      <c r="M1161" s="29">
        <v>1</v>
      </c>
      <c r="N1161" s="10"/>
      <c r="O1161" s="10"/>
      <c r="P1161" s="10"/>
      <c r="Q1161" s="10"/>
      <c r="R1161" s="10"/>
      <c r="S1161" s="10"/>
      <c r="T1161" s="10"/>
      <c r="U1161" s="10"/>
      <c r="V1161" s="10"/>
      <c r="W1161" s="10"/>
      <c r="X1161" s="10"/>
      <c r="Y1161" s="28"/>
      <c r="Z1161" s="10"/>
      <c r="AA1161" s="28"/>
      <c r="AB1161" s="28"/>
      <c r="AC1161" s="28">
        <f>M1161*14</f>
        <v>14</v>
      </c>
      <c r="AD1161" s="10"/>
    </row>
    <row r="1162" spans="1:30" ht="27" outlineLevel="2">
      <c r="A1162" s="21"/>
      <c r="B1162" s="21"/>
      <c r="C1162" s="26" t="s">
        <v>2333</v>
      </c>
      <c r="D1162" s="21"/>
      <c r="E1162" s="21" t="s">
        <v>2394</v>
      </c>
      <c r="F1162" s="21"/>
      <c r="G1162" s="21" t="s">
        <v>806</v>
      </c>
      <c r="H1162" s="21" t="s">
        <v>2366</v>
      </c>
      <c r="I1162" s="21"/>
      <c r="J1162" s="21"/>
      <c r="K1162" s="21"/>
      <c r="L1162" s="21"/>
      <c r="M1162" s="21"/>
      <c r="N1162" s="21"/>
      <c r="O1162" s="21"/>
      <c r="P1162" s="21"/>
      <c r="Q1162" s="21"/>
      <c r="R1162" s="21"/>
      <c r="S1162" s="21"/>
      <c r="T1162" s="21"/>
      <c r="U1162" s="21"/>
      <c r="V1162" s="21"/>
      <c r="W1162" s="21"/>
      <c r="X1162" s="21"/>
      <c r="Y1162" s="21"/>
      <c r="Z1162" s="21"/>
      <c r="AA1162" s="21"/>
      <c r="AB1162" s="21"/>
      <c r="AC1162" s="28">
        <v>15</v>
      </c>
      <c r="AD1162" s="10"/>
    </row>
    <row r="1163" spans="1:30" outlineLevel="1">
      <c r="A1163" s="21"/>
      <c r="B1163" s="21"/>
      <c r="C1163" s="26"/>
      <c r="D1163" s="21"/>
      <c r="E1163" s="21"/>
      <c r="F1163" s="21"/>
      <c r="G1163" s="47" t="s">
        <v>2958</v>
      </c>
      <c r="H1163" s="21"/>
      <c r="I1163" s="21"/>
      <c r="J1163" s="21"/>
      <c r="K1163" s="21"/>
      <c r="L1163" s="21"/>
      <c r="M1163" s="21"/>
      <c r="N1163" s="21"/>
      <c r="O1163" s="21"/>
      <c r="P1163" s="21"/>
      <c r="Q1163" s="21"/>
      <c r="R1163" s="21"/>
      <c r="S1163" s="21"/>
      <c r="T1163" s="21"/>
      <c r="U1163" s="21"/>
      <c r="V1163" s="21"/>
      <c r="W1163" s="21"/>
      <c r="X1163" s="21"/>
      <c r="Y1163" s="21"/>
      <c r="Z1163" s="21"/>
      <c r="AA1163" s="21"/>
      <c r="AB1163" s="21"/>
      <c r="AC1163" s="28">
        <f>SUBTOTAL(9,AC1157:AC1162)</f>
        <v>146.18475073313783</v>
      </c>
      <c r="AD1163" s="10"/>
    </row>
    <row r="1164" spans="1:30" outlineLevel="2">
      <c r="A1164" s="10">
        <v>2015</v>
      </c>
      <c r="B1164" s="21" t="s">
        <v>1627</v>
      </c>
      <c r="C1164" s="26" t="s">
        <v>1628</v>
      </c>
      <c r="D1164" s="21" t="s">
        <v>1417</v>
      </c>
      <c r="E1164" s="21" t="s">
        <v>2286</v>
      </c>
      <c r="F1164" s="10">
        <v>4</v>
      </c>
      <c r="G1164" s="21" t="s">
        <v>530</v>
      </c>
      <c r="H1164" s="21" t="s">
        <v>531</v>
      </c>
      <c r="I1164" s="21" t="s">
        <v>532</v>
      </c>
      <c r="J1164" s="21" t="s">
        <v>25</v>
      </c>
      <c r="K1164" s="21" t="s">
        <v>81</v>
      </c>
      <c r="L1164" s="10">
        <v>31</v>
      </c>
      <c r="M1164" s="10">
        <v>34</v>
      </c>
      <c r="N1164" s="21" t="s">
        <v>1747</v>
      </c>
      <c r="O1164" s="21" t="s">
        <v>1748</v>
      </c>
      <c r="P1164" s="21" t="s">
        <v>29</v>
      </c>
      <c r="Q1164" s="21" t="s">
        <v>1692</v>
      </c>
      <c r="R1164" s="21" t="s">
        <v>1749</v>
      </c>
      <c r="S1164" s="10">
        <v>1</v>
      </c>
      <c r="T1164" s="10">
        <v>64</v>
      </c>
      <c r="U1164" s="10">
        <v>64</v>
      </c>
      <c r="V1164" s="21" t="s">
        <v>32</v>
      </c>
      <c r="W1164" s="21" t="s">
        <v>32</v>
      </c>
      <c r="X1164" s="10"/>
      <c r="Y1164" s="28">
        <f>IF(M1164&lt;25,1,1+(M1164-25)/M1164)</f>
        <v>1.2647058823529411</v>
      </c>
      <c r="Z1164" s="10">
        <v>1</v>
      </c>
      <c r="AA1164" s="28">
        <f>U1164*Y1164*Z1164</f>
        <v>80.941176470588232</v>
      </c>
      <c r="AB1164" s="28"/>
      <c r="AC1164" s="28">
        <f>AA1164+AB1164</f>
        <v>80.941176470588232</v>
      </c>
      <c r="AD1164" s="10"/>
    </row>
    <row r="1165" spans="1:30" outlineLevel="2">
      <c r="A1165" s="10">
        <v>2016</v>
      </c>
      <c r="B1165" s="21" t="s">
        <v>528</v>
      </c>
      <c r="C1165" s="26" t="s">
        <v>529</v>
      </c>
      <c r="D1165" s="21" t="s">
        <v>1383</v>
      </c>
      <c r="E1165" s="21" t="s">
        <v>2286</v>
      </c>
      <c r="F1165" s="10">
        <v>4</v>
      </c>
      <c r="G1165" s="21" t="s">
        <v>530</v>
      </c>
      <c r="H1165" s="21" t="s">
        <v>531</v>
      </c>
      <c r="I1165" s="21" t="s">
        <v>532</v>
      </c>
      <c r="J1165" s="21" t="s">
        <v>25</v>
      </c>
      <c r="K1165" s="21" t="s">
        <v>81</v>
      </c>
      <c r="L1165" s="10">
        <v>30</v>
      </c>
      <c r="M1165" s="10">
        <v>29</v>
      </c>
      <c r="N1165" s="21" t="s">
        <v>533</v>
      </c>
      <c r="O1165" s="21" t="s">
        <v>534</v>
      </c>
      <c r="P1165" s="21" t="s">
        <v>29</v>
      </c>
      <c r="Q1165" s="21" t="s">
        <v>193</v>
      </c>
      <c r="R1165" s="21" t="s">
        <v>535</v>
      </c>
      <c r="S1165" s="10">
        <v>1</v>
      </c>
      <c r="T1165" s="10">
        <v>64</v>
      </c>
      <c r="U1165" s="10">
        <v>64</v>
      </c>
      <c r="V1165" s="21" t="s">
        <v>32</v>
      </c>
      <c r="W1165" s="21" t="s">
        <v>32</v>
      </c>
      <c r="X1165" s="10"/>
      <c r="Y1165" s="28">
        <f>IF(M1165&lt;25,1,1+(M1165-25)/M1165)</f>
        <v>1.1379310344827587</v>
      </c>
      <c r="Z1165" s="10">
        <v>1</v>
      </c>
      <c r="AA1165" s="28">
        <f>U1165*Y1165*Z1165</f>
        <v>72.827586206896555</v>
      </c>
      <c r="AB1165" s="28"/>
      <c r="AC1165" s="28">
        <f>AA1165+AB1165</f>
        <v>72.827586206896555</v>
      </c>
      <c r="AD1165" s="10"/>
    </row>
    <row r="1166" spans="1:30" outlineLevel="1">
      <c r="A1166" s="10"/>
      <c r="B1166" s="21"/>
      <c r="C1166" s="26"/>
      <c r="D1166" s="21"/>
      <c r="E1166" s="21"/>
      <c r="F1166" s="10"/>
      <c r="G1166" s="47" t="s">
        <v>2959</v>
      </c>
      <c r="H1166" s="21"/>
      <c r="I1166" s="21"/>
      <c r="J1166" s="21"/>
      <c r="K1166" s="21"/>
      <c r="L1166" s="10"/>
      <c r="M1166" s="10"/>
      <c r="N1166" s="21"/>
      <c r="O1166" s="21"/>
      <c r="P1166" s="21"/>
      <c r="Q1166" s="21"/>
      <c r="R1166" s="21"/>
      <c r="S1166" s="10"/>
      <c r="T1166" s="10"/>
      <c r="U1166" s="10"/>
      <c r="V1166" s="21"/>
      <c r="W1166" s="21"/>
      <c r="X1166" s="10"/>
      <c r="Y1166" s="28"/>
      <c r="Z1166" s="10"/>
      <c r="AA1166" s="28"/>
      <c r="AB1166" s="28"/>
      <c r="AC1166" s="28">
        <f>SUBTOTAL(9,AC1164:AC1165)</f>
        <v>153.7687626774848</v>
      </c>
      <c r="AD1166" s="10"/>
    </row>
    <row r="1167" spans="1:30" outlineLevel="2">
      <c r="A1167" s="10">
        <v>2015</v>
      </c>
      <c r="B1167" s="21" t="s">
        <v>1623</v>
      </c>
      <c r="C1167" s="26" t="s">
        <v>1624</v>
      </c>
      <c r="D1167" s="21" t="s">
        <v>1417</v>
      </c>
      <c r="E1167" s="21" t="s">
        <v>2286</v>
      </c>
      <c r="F1167" s="10">
        <v>3</v>
      </c>
      <c r="G1167" s="21" t="s">
        <v>1441</v>
      </c>
      <c r="H1167" s="21" t="s">
        <v>1442</v>
      </c>
      <c r="I1167" s="21" t="s">
        <v>24</v>
      </c>
      <c r="J1167" s="21" t="s">
        <v>25</v>
      </c>
      <c r="K1167" s="21" t="s">
        <v>81</v>
      </c>
      <c r="L1167" s="10">
        <v>42</v>
      </c>
      <c r="M1167" s="10">
        <v>53</v>
      </c>
      <c r="N1167" s="21" t="s">
        <v>1572</v>
      </c>
      <c r="O1167" s="21" t="s">
        <v>1208</v>
      </c>
      <c r="P1167" s="21" t="s">
        <v>29</v>
      </c>
      <c r="Q1167" s="21" t="s">
        <v>1653</v>
      </c>
      <c r="R1167" s="21" t="s">
        <v>1972</v>
      </c>
      <c r="S1167" s="10">
        <v>1</v>
      </c>
      <c r="T1167" s="10">
        <v>48</v>
      </c>
      <c r="U1167" s="10">
        <v>48</v>
      </c>
      <c r="V1167" s="21" t="s">
        <v>32</v>
      </c>
      <c r="W1167" s="21" t="s">
        <v>32</v>
      </c>
      <c r="X1167" s="10"/>
      <c r="Y1167" s="28">
        <f>IF(M1167&lt;25,1,1+(M1167-25)/M1167)</f>
        <v>1.5283018867924527</v>
      </c>
      <c r="Z1167" s="10">
        <v>1</v>
      </c>
      <c r="AA1167" s="28">
        <f>U1167*Y1167*Z1167</f>
        <v>73.35849056603773</v>
      </c>
      <c r="AB1167" s="28"/>
      <c r="AC1167" s="28">
        <f>AA1167+AB1167</f>
        <v>73.35849056603773</v>
      </c>
      <c r="AD1167" s="10"/>
    </row>
    <row r="1168" spans="1:30" outlineLevel="2">
      <c r="A1168" s="10">
        <v>2014</v>
      </c>
      <c r="B1168" s="21" t="s">
        <v>1439</v>
      </c>
      <c r="C1168" s="26" t="s">
        <v>1440</v>
      </c>
      <c r="D1168" s="10"/>
      <c r="E1168" s="21" t="s">
        <v>2299</v>
      </c>
      <c r="F1168" s="10">
        <v>2</v>
      </c>
      <c r="G1168" s="21" t="s">
        <v>1441</v>
      </c>
      <c r="H1168" s="21" t="s">
        <v>1442</v>
      </c>
      <c r="I1168" s="21" t="s">
        <v>24</v>
      </c>
      <c r="J1168" s="21" t="s">
        <v>25</v>
      </c>
      <c r="K1168" s="21" t="s">
        <v>81</v>
      </c>
      <c r="L1168" s="10">
        <v>38</v>
      </c>
      <c r="M1168" s="10">
        <v>12</v>
      </c>
      <c r="N1168" s="21" t="s">
        <v>1443</v>
      </c>
      <c r="O1168" s="21" t="s">
        <v>362</v>
      </c>
      <c r="P1168" s="21" t="s">
        <v>29</v>
      </c>
      <c r="Q1168" s="21" t="s">
        <v>1364</v>
      </c>
      <c r="R1168" s="21" t="s">
        <v>1444</v>
      </c>
      <c r="S1168" s="10">
        <v>1</v>
      </c>
      <c r="T1168" s="10">
        <v>32</v>
      </c>
      <c r="U1168" s="10">
        <v>28</v>
      </c>
      <c r="V1168" s="10">
        <v>4</v>
      </c>
      <c r="W1168" s="21" t="s">
        <v>32</v>
      </c>
      <c r="X1168" s="10">
        <v>1</v>
      </c>
      <c r="Y1168" s="28">
        <f>IF(M1168&lt;25,1,1+(M1168-25)/M1168)</f>
        <v>1</v>
      </c>
      <c r="Z1168" s="10">
        <v>1</v>
      </c>
      <c r="AA1168" s="28">
        <f>U1168*Y1168*Z1168</f>
        <v>28</v>
      </c>
      <c r="AB1168" s="28">
        <f>X1168*V1168*Y1168</f>
        <v>4</v>
      </c>
      <c r="AC1168" s="28">
        <f>AA1168+AB1168</f>
        <v>32</v>
      </c>
      <c r="AD1168" s="10"/>
    </row>
    <row r="1169" spans="1:30" outlineLevel="2">
      <c r="A1169" s="21"/>
      <c r="B1169" s="21"/>
      <c r="C1169" s="21" t="s">
        <v>1834</v>
      </c>
      <c r="D1169" s="21" t="s">
        <v>1384</v>
      </c>
      <c r="E1169" s="21" t="s">
        <v>2592</v>
      </c>
      <c r="F1169" s="21"/>
      <c r="G1169" s="21" t="s">
        <v>1441</v>
      </c>
      <c r="H1169" s="21" t="s">
        <v>2560</v>
      </c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21"/>
      <c r="T1169" s="21"/>
      <c r="U1169" s="21"/>
      <c r="V1169" s="21"/>
      <c r="W1169" s="21"/>
      <c r="X1169" s="21"/>
      <c r="Y1169" s="21"/>
      <c r="Z1169" s="21"/>
      <c r="AA1169" s="21"/>
      <c r="AB1169" s="21"/>
      <c r="AC1169" s="21">
        <v>32</v>
      </c>
      <c r="AD1169" s="21" t="s">
        <v>2588</v>
      </c>
    </row>
    <row r="1170" spans="1:30" outlineLevel="2">
      <c r="A1170" s="21"/>
      <c r="B1170" s="21"/>
      <c r="C1170" s="21"/>
      <c r="D1170" s="21"/>
      <c r="E1170" s="21" t="s">
        <v>2329</v>
      </c>
      <c r="F1170" s="21"/>
      <c r="G1170" s="21" t="s">
        <v>1441</v>
      </c>
      <c r="H1170" s="21" t="s">
        <v>1442</v>
      </c>
      <c r="I1170" s="21"/>
      <c r="J1170" s="21"/>
      <c r="K1170" s="21"/>
      <c r="L1170" s="21"/>
      <c r="M1170" s="21">
        <v>3</v>
      </c>
      <c r="N1170" s="21"/>
      <c r="O1170" s="21"/>
      <c r="P1170" s="21"/>
      <c r="Q1170" s="21"/>
      <c r="R1170" s="21"/>
      <c r="S1170" s="21"/>
      <c r="T1170" s="21"/>
      <c r="U1170" s="21"/>
      <c r="V1170" s="21"/>
      <c r="W1170" s="21"/>
      <c r="X1170" s="21"/>
      <c r="Y1170" s="21"/>
      <c r="Z1170" s="21"/>
      <c r="AA1170" s="21"/>
      <c r="AB1170" s="21"/>
      <c r="AC1170" s="21">
        <f>M1170*14</f>
        <v>42</v>
      </c>
      <c r="AD1170" s="21"/>
    </row>
    <row r="1171" spans="1:30" outlineLevel="2">
      <c r="A1171" s="10">
        <v>2015</v>
      </c>
      <c r="B1171" s="21" t="s">
        <v>1600</v>
      </c>
      <c r="C1171" s="26" t="s">
        <v>1601</v>
      </c>
      <c r="D1171" s="21" t="s">
        <v>1417</v>
      </c>
      <c r="E1171" s="21" t="s">
        <v>2283</v>
      </c>
      <c r="F1171" s="10">
        <v>2</v>
      </c>
      <c r="G1171" s="21" t="s">
        <v>1441</v>
      </c>
      <c r="H1171" s="21" t="s">
        <v>2510</v>
      </c>
      <c r="I1171" s="21" t="s">
        <v>102</v>
      </c>
      <c r="J1171" s="21" t="s">
        <v>61</v>
      </c>
      <c r="K1171" s="21" t="s">
        <v>103</v>
      </c>
      <c r="L1171" s="10">
        <v>66</v>
      </c>
      <c r="M1171" s="10">
        <v>61</v>
      </c>
      <c r="N1171" s="21" t="s">
        <v>1602</v>
      </c>
      <c r="O1171" s="21" t="s">
        <v>2084</v>
      </c>
      <c r="P1171" s="21" t="s">
        <v>29</v>
      </c>
      <c r="Q1171" s="21" t="s">
        <v>1528</v>
      </c>
      <c r="R1171" s="21" t="s">
        <v>2085</v>
      </c>
      <c r="S1171" s="10">
        <v>1</v>
      </c>
      <c r="T1171" s="21" t="s">
        <v>32</v>
      </c>
      <c r="U1171" s="21" t="s">
        <v>32</v>
      </c>
      <c r="V1171" s="21" t="s">
        <v>32</v>
      </c>
      <c r="W1171" s="21" t="s">
        <v>32</v>
      </c>
      <c r="X1171" s="10"/>
      <c r="Y1171" s="28">
        <f>IF(M1171&lt;25,1,1+(M1171-25)/M1171)</f>
        <v>1.5901639344262295</v>
      </c>
      <c r="Z1171" s="10"/>
      <c r="AA1171" s="28"/>
      <c r="AB1171" s="28"/>
      <c r="AC1171" s="28">
        <f>32*Y1171*F1171</f>
        <v>101.77049180327869</v>
      </c>
      <c r="AD1171" s="10"/>
    </row>
    <row r="1172" spans="1:30" outlineLevel="2">
      <c r="A1172" s="10">
        <v>2014</v>
      </c>
      <c r="B1172" s="21" t="s">
        <v>1351</v>
      </c>
      <c r="C1172" s="26" t="s">
        <v>1352</v>
      </c>
      <c r="D1172" s="21" t="s">
        <v>1383</v>
      </c>
      <c r="E1172" s="19" t="s">
        <v>2541</v>
      </c>
      <c r="F1172" s="10" t="s">
        <v>2542</v>
      </c>
      <c r="G1172" s="21" t="s">
        <v>1441</v>
      </c>
      <c r="H1172" s="51" t="s">
        <v>1442</v>
      </c>
      <c r="I1172" s="53"/>
      <c r="J1172" s="53"/>
      <c r="K1172" s="53"/>
      <c r="L1172" s="53"/>
      <c r="M1172" s="52">
        <v>2</v>
      </c>
      <c r="N1172" s="54"/>
      <c r="O1172" s="54"/>
      <c r="P1172" s="54"/>
      <c r="Q1172" s="54"/>
      <c r="R1172" s="54"/>
      <c r="S1172" s="54"/>
      <c r="T1172" s="54"/>
      <c r="U1172" s="54"/>
      <c r="V1172" s="54"/>
      <c r="W1172" s="54"/>
      <c r="X1172" s="55"/>
      <c r="Y1172" s="56"/>
      <c r="Z1172" s="55"/>
      <c r="AA1172" s="56"/>
      <c r="AB1172" s="56"/>
      <c r="AC1172" s="56">
        <v>7.8</v>
      </c>
      <c r="AD1172" s="55"/>
    </row>
    <row r="1173" spans="1:30" outlineLevel="1">
      <c r="A1173" s="10"/>
      <c r="B1173" s="21"/>
      <c r="C1173" s="26"/>
      <c r="D1173" s="21"/>
      <c r="E1173" s="19"/>
      <c r="F1173" s="10"/>
      <c r="G1173" s="47" t="s">
        <v>2960</v>
      </c>
      <c r="H1173" s="51"/>
      <c r="I1173" s="53"/>
      <c r="J1173" s="53"/>
      <c r="K1173" s="53"/>
      <c r="L1173" s="53"/>
      <c r="M1173" s="52"/>
      <c r="N1173" s="54"/>
      <c r="O1173" s="54"/>
      <c r="P1173" s="54"/>
      <c r="Q1173" s="54"/>
      <c r="R1173" s="54"/>
      <c r="S1173" s="54"/>
      <c r="T1173" s="54"/>
      <c r="U1173" s="54"/>
      <c r="V1173" s="54"/>
      <c r="W1173" s="54"/>
      <c r="X1173" s="55"/>
      <c r="Y1173" s="56"/>
      <c r="Z1173" s="55"/>
      <c r="AA1173" s="56"/>
      <c r="AB1173" s="56"/>
      <c r="AC1173" s="56">
        <f>SUBTOTAL(9,AC1167:AC1172)</f>
        <v>288.92898236931643</v>
      </c>
      <c r="AD1173" s="55"/>
    </row>
    <row r="1174" spans="1:30" outlineLevel="2">
      <c r="A1174" s="64"/>
      <c r="B1174" s="53"/>
      <c r="C1174" s="65"/>
      <c r="D1174" s="53"/>
      <c r="E1174" s="19" t="s">
        <v>2758</v>
      </c>
      <c r="F1174" s="19"/>
      <c r="G1174" s="19" t="s">
        <v>2759</v>
      </c>
      <c r="H1174" s="19" t="s">
        <v>2760</v>
      </c>
      <c r="I1174" s="53"/>
      <c r="J1174" s="53"/>
      <c r="K1174" s="53"/>
      <c r="L1174" s="53"/>
      <c r="M1174" s="54"/>
      <c r="N1174" s="54"/>
      <c r="O1174" s="54"/>
      <c r="P1174" s="54"/>
      <c r="Q1174" s="54"/>
      <c r="R1174" s="54"/>
      <c r="S1174" s="54"/>
      <c r="T1174" s="54"/>
      <c r="U1174" s="54"/>
      <c r="V1174" s="54"/>
      <c r="W1174" s="54"/>
      <c r="X1174" s="55"/>
      <c r="Y1174" s="56"/>
      <c r="Z1174" s="55"/>
      <c r="AA1174" s="56"/>
      <c r="AB1174" s="56"/>
      <c r="AC1174" s="56">
        <v>15</v>
      </c>
      <c r="AD1174" s="55"/>
    </row>
    <row r="1175" spans="1:30" outlineLevel="1">
      <c r="A1175" s="67"/>
      <c r="B1175" s="57"/>
      <c r="C1175" s="68"/>
      <c r="D1175" s="57"/>
      <c r="E1175" s="62"/>
      <c r="F1175" s="62"/>
      <c r="G1175" s="69" t="s">
        <v>2961</v>
      </c>
      <c r="H1175" s="62"/>
      <c r="I1175" s="57"/>
      <c r="J1175" s="57"/>
      <c r="K1175" s="57"/>
      <c r="L1175" s="57"/>
      <c r="M1175" s="58"/>
      <c r="N1175" s="58"/>
      <c r="O1175" s="58"/>
      <c r="P1175" s="58"/>
      <c r="Q1175" s="58"/>
      <c r="R1175" s="58"/>
      <c r="S1175" s="58"/>
      <c r="T1175" s="58"/>
      <c r="U1175" s="58"/>
      <c r="V1175" s="58"/>
      <c r="W1175" s="58"/>
      <c r="X1175" s="59"/>
      <c r="Y1175" s="60"/>
      <c r="Z1175" s="59"/>
      <c r="AA1175" s="60"/>
      <c r="AB1175" s="60"/>
      <c r="AC1175" s="60">
        <f>SUBTOTAL(9,AC1174:AC1174)</f>
        <v>15</v>
      </c>
      <c r="AD1175" s="59"/>
    </row>
    <row r="1176" spans="1:30">
      <c r="A1176" s="67"/>
      <c r="B1176" s="57"/>
      <c r="C1176" s="68"/>
      <c r="D1176" s="57"/>
      <c r="E1176" s="62"/>
      <c r="F1176" s="62"/>
      <c r="G1176" s="69" t="s">
        <v>2751</v>
      </c>
      <c r="H1176" s="62"/>
      <c r="I1176" s="57"/>
      <c r="J1176" s="57"/>
      <c r="K1176" s="57"/>
      <c r="L1176" s="57"/>
      <c r="M1176" s="58"/>
      <c r="N1176" s="58"/>
      <c r="O1176" s="58"/>
      <c r="P1176" s="58"/>
      <c r="Q1176" s="58"/>
      <c r="R1176" s="58"/>
      <c r="S1176" s="58"/>
      <c r="T1176" s="58"/>
      <c r="U1176" s="58"/>
      <c r="V1176" s="58"/>
      <c r="W1176" s="58"/>
      <c r="X1176" s="59"/>
      <c r="Y1176" s="60"/>
      <c r="Z1176" s="59"/>
      <c r="AA1176" s="60"/>
      <c r="AB1176" s="60"/>
      <c r="AC1176" s="60">
        <f>SUBTOTAL(9,AC4:AC1174)</f>
        <v>48180.599115798017</v>
      </c>
      <c r="AD1176" s="59"/>
    </row>
  </sheetData>
  <sortState ref="A4:AD967">
    <sortCondition ref="H3"/>
  </sortState>
  <mergeCells count="1">
    <mergeCell ref="A1:AD1"/>
  </mergeCells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workbookViewId="0">
      <selection activeCell="G17" sqref="G17"/>
    </sheetView>
  </sheetViews>
  <sheetFormatPr defaultRowHeight="13.5"/>
  <sheetData>
    <row r="1" spans="1:30" ht="67.5">
      <c r="A1" s="1" t="s">
        <v>0</v>
      </c>
      <c r="B1" s="1" t="s">
        <v>1</v>
      </c>
      <c r="C1" s="1" t="s">
        <v>2</v>
      </c>
      <c r="D1" s="1" t="s">
        <v>1382</v>
      </c>
      <c r="E1" s="1" t="s">
        <v>3</v>
      </c>
      <c r="F1" s="1" t="s">
        <v>2311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2303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2302</v>
      </c>
      <c r="V1" s="1" t="s">
        <v>17</v>
      </c>
      <c r="W1" s="9" t="s">
        <v>18</v>
      </c>
      <c r="X1" s="11" t="s">
        <v>2304</v>
      </c>
      <c r="Y1" s="12" t="s">
        <v>2305</v>
      </c>
      <c r="Z1" s="12" t="s">
        <v>2306</v>
      </c>
      <c r="AA1" s="12" t="s">
        <v>2307</v>
      </c>
      <c r="AB1" s="12" t="s">
        <v>2308</v>
      </c>
      <c r="AC1" s="12" t="s">
        <v>2309</v>
      </c>
      <c r="AD1" s="12" t="s">
        <v>2310</v>
      </c>
    </row>
    <row r="2" spans="1:30">
      <c r="A2" s="4">
        <v>2016</v>
      </c>
      <c r="B2" s="2" t="s">
        <v>1031</v>
      </c>
      <c r="C2" s="2" t="s">
        <v>1032</v>
      </c>
      <c r="D2" s="2" t="s">
        <v>1383</v>
      </c>
      <c r="E2" s="2" t="s">
        <v>140</v>
      </c>
      <c r="F2" s="5">
        <v>3</v>
      </c>
      <c r="G2" s="2" t="s">
        <v>1033</v>
      </c>
      <c r="H2" s="2" t="s">
        <v>1034</v>
      </c>
      <c r="I2" s="2" t="s">
        <v>42</v>
      </c>
      <c r="J2" s="2" t="s">
        <v>25</v>
      </c>
      <c r="K2" s="2" t="s">
        <v>1035</v>
      </c>
      <c r="L2" s="3">
        <v>50</v>
      </c>
      <c r="M2" s="3">
        <v>13</v>
      </c>
      <c r="N2" s="2" t="s">
        <v>1036</v>
      </c>
      <c r="O2" s="2" t="s">
        <v>1037</v>
      </c>
      <c r="P2" s="2" t="s">
        <v>29</v>
      </c>
      <c r="Q2" s="2" t="s">
        <v>30</v>
      </c>
      <c r="R2" s="2" t="s">
        <v>1038</v>
      </c>
      <c r="S2" s="5">
        <v>1</v>
      </c>
      <c r="T2" s="3">
        <v>48</v>
      </c>
      <c r="U2" s="3">
        <v>32</v>
      </c>
      <c r="V2" s="2" t="s">
        <v>32</v>
      </c>
      <c r="W2" s="3">
        <v>16</v>
      </c>
      <c r="X2" s="15"/>
      <c r="Y2" s="16">
        <f>IF(M2&lt;25,1,1+(M2-25)/M2)</f>
        <v>1</v>
      </c>
      <c r="Z2" s="15">
        <v>1</v>
      </c>
      <c r="AA2" s="16"/>
      <c r="AB2" s="16"/>
      <c r="AC2" s="16">
        <f>T2*Z2</f>
        <v>48</v>
      </c>
      <c r="AD2" s="15"/>
    </row>
    <row r="3" spans="1:30">
      <c r="A3" s="4">
        <v>2016</v>
      </c>
      <c r="B3" s="2" t="s">
        <v>1448</v>
      </c>
      <c r="C3" s="2" t="s">
        <v>1449</v>
      </c>
      <c r="D3" s="2" t="s">
        <v>1384</v>
      </c>
      <c r="E3" s="2" t="s">
        <v>140</v>
      </c>
      <c r="F3" s="5">
        <v>3</v>
      </c>
      <c r="G3" s="2" t="s">
        <v>236</v>
      </c>
      <c r="H3" s="2" t="s">
        <v>237</v>
      </c>
      <c r="I3" s="2" t="s">
        <v>24</v>
      </c>
      <c r="J3" s="2" t="s">
        <v>25</v>
      </c>
      <c r="K3" s="2" t="s">
        <v>238</v>
      </c>
      <c r="L3" s="3">
        <v>50</v>
      </c>
      <c r="M3" s="3">
        <v>14</v>
      </c>
      <c r="N3" s="2" t="s">
        <v>1403</v>
      </c>
      <c r="O3" s="2" t="s">
        <v>561</v>
      </c>
      <c r="P3" s="2" t="s">
        <v>29</v>
      </c>
      <c r="Q3" s="2" t="s">
        <v>30</v>
      </c>
      <c r="R3" s="2" t="s">
        <v>1450</v>
      </c>
      <c r="S3" s="5">
        <v>1</v>
      </c>
      <c r="T3" s="3">
        <v>48</v>
      </c>
      <c r="U3" s="3">
        <v>48</v>
      </c>
      <c r="V3" s="2" t="s">
        <v>32</v>
      </c>
      <c r="W3" s="2" t="s">
        <v>32</v>
      </c>
      <c r="X3" s="15"/>
      <c r="Y3" s="16">
        <f t="shared" ref="Y3:Y11" si="0">IF(M3&lt;25,1,1+(M3-25)/M3)</f>
        <v>1</v>
      </c>
      <c r="Z3" s="15">
        <v>1</v>
      </c>
      <c r="AA3" s="16"/>
      <c r="AB3" s="16"/>
      <c r="AC3" s="16">
        <f t="shared" ref="AC3:AC11" si="1">T3*Z3</f>
        <v>48</v>
      </c>
      <c r="AD3" s="15"/>
    </row>
    <row r="4" spans="1:30">
      <c r="A4" s="4">
        <v>2015</v>
      </c>
      <c r="B4" s="2" t="s">
        <v>1396</v>
      </c>
      <c r="C4" s="2" t="s">
        <v>1397</v>
      </c>
      <c r="D4" s="2" t="s">
        <v>1384</v>
      </c>
      <c r="E4" s="2" t="s">
        <v>140</v>
      </c>
      <c r="F4" s="5">
        <v>3</v>
      </c>
      <c r="G4" s="2" t="s">
        <v>141</v>
      </c>
      <c r="H4" s="2" t="s">
        <v>142</v>
      </c>
      <c r="I4" s="2" t="s">
        <v>24</v>
      </c>
      <c r="J4" s="2" t="s">
        <v>25</v>
      </c>
      <c r="K4" s="2" t="s">
        <v>81</v>
      </c>
      <c r="L4" s="3">
        <v>50</v>
      </c>
      <c r="M4" s="3">
        <v>9</v>
      </c>
      <c r="N4" s="2" t="s">
        <v>1398</v>
      </c>
      <c r="O4" s="2" t="s">
        <v>1399</v>
      </c>
      <c r="P4" s="2" t="s">
        <v>29</v>
      </c>
      <c r="Q4" s="2" t="s">
        <v>30</v>
      </c>
      <c r="R4" s="2" t="s">
        <v>1400</v>
      </c>
      <c r="S4" s="5">
        <v>1</v>
      </c>
      <c r="T4" s="3">
        <v>48</v>
      </c>
      <c r="U4" s="3">
        <v>28</v>
      </c>
      <c r="V4" s="3">
        <v>20</v>
      </c>
      <c r="W4" s="2" t="s">
        <v>32</v>
      </c>
      <c r="X4" s="15"/>
      <c r="Y4" s="16">
        <f t="shared" si="0"/>
        <v>1</v>
      </c>
      <c r="Z4" s="15">
        <v>1</v>
      </c>
      <c r="AA4" s="16"/>
      <c r="AB4" s="16"/>
      <c r="AC4" s="16">
        <f t="shared" si="1"/>
        <v>48</v>
      </c>
      <c r="AD4" s="15"/>
    </row>
    <row r="5" spans="1:30">
      <c r="A5" s="4">
        <v>2015</v>
      </c>
      <c r="B5" s="2" t="s">
        <v>138</v>
      </c>
      <c r="C5" s="2" t="s">
        <v>139</v>
      </c>
      <c r="D5" s="2" t="s">
        <v>1383</v>
      </c>
      <c r="E5" s="2" t="s">
        <v>140</v>
      </c>
      <c r="F5" s="5">
        <v>3</v>
      </c>
      <c r="G5" s="2" t="s">
        <v>141</v>
      </c>
      <c r="H5" s="2" t="s">
        <v>142</v>
      </c>
      <c r="I5" s="2" t="s">
        <v>24</v>
      </c>
      <c r="J5" s="2" t="s">
        <v>25</v>
      </c>
      <c r="K5" s="2" t="s">
        <v>81</v>
      </c>
      <c r="L5" s="3">
        <v>50</v>
      </c>
      <c r="M5" s="3">
        <v>7</v>
      </c>
      <c r="N5" s="2" t="s">
        <v>143</v>
      </c>
      <c r="O5" s="2" t="s">
        <v>144</v>
      </c>
      <c r="P5" s="2" t="s">
        <v>29</v>
      </c>
      <c r="Q5" s="2" t="s">
        <v>30</v>
      </c>
      <c r="R5" s="2" t="s">
        <v>145</v>
      </c>
      <c r="S5" s="5">
        <v>1</v>
      </c>
      <c r="T5" s="3">
        <v>48</v>
      </c>
      <c r="U5" s="3">
        <v>28</v>
      </c>
      <c r="V5" s="3">
        <v>20</v>
      </c>
      <c r="W5" s="2" t="s">
        <v>32</v>
      </c>
      <c r="X5" s="15"/>
      <c r="Y5" s="16">
        <f t="shared" si="0"/>
        <v>1</v>
      </c>
      <c r="Z5" s="15">
        <v>1</v>
      </c>
      <c r="AA5" s="16"/>
      <c r="AB5" s="16"/>
      <c r="AC5" s="16">
        <f t="shared" si="1"/>
        <v>48</v>
      </c>
      <c r="AD5" s="15"/>
    </row>
    <row r="6" spans="1:30">
      <c r="A6" s="4">
        <v>2016</v>
      </c>
      <c r="B6" s="2" t="s">
        <v>1455</v>
      </c>
      <c r="C6" s="2" t="s">
        <v>1456</v>
      </c>
      <c r="D6" s="2" t="s">
        <v>1384</v>
      </c>
      <c r="E6" s="2" t="s">
        <v>140</v>
      </c>
      <c r="F6" s="5">
        <v>4</v>
      </c>
      <c r="G6" s="2" t="s">
        <v>1457</v>
      </c>
      <c r="H6" s="2" t="s">
        <v>1458</v>
      </c>
      <c r="I6" s="2" t="s">
        <v>42</v>
      </c>
      <c r="J6" s="2" t="s">
        <v>25</v>
      </c>
      <c r="K6" s="2" t="s">
        <v>46</v>
      </c>
      <c r="L6" s="3">
        <v>50</v>
      </c>
      <c r="M6" s="3">
        <v>14</v>
      </c>
      <c r="N6" s="2" t="s">
        <v>1459</v>
      </c>
      <c r="O6" s="2" t="s">
        <v>561</v>
      </c>
      <c r="P6" s="2" t="s">
        <v>29</v>
      </c>
      <c r="Q6" s="2" t="s">
        <v>30</v>
      </c>
      <c r="R6" s="2" t="s">
        <v>1460</v>
      </c>
      <c r="S6" s="5">
        <v>1</v>
      </c>
      <c r="T6" s="3">
        <v>64</v>
      </c>
      <c r="U6" s="3">
        <v>64</v>
      </c>
      <c r="V6" s="2" t="s">
        <v>32</v>
      </c>
      <c r="W6" s="2" t="s">
        <v>32</v>
      </c>
      <c r="X6" s="15"/>
      <c r="Y6" s="16">
        <f t="shared" si="0"/>
        <v>1</v>
      </c>
      <c r="Z6" s="15">
        <v>1</v>
      </c>
      <c r="AA6" s="16"/>
      <c r="AB6" s="16"/>
      <c r="AC6" s="16">
        <f t="shared" si="1"/>
        <v>64</v>
      </c>
      <c r="AD6" s="15"/>
    </row>
    <row r="7" spans="1:30">
      <c r="A7" s="4">
        <v>2015</v>
      </c>
      <c r="B7" s="2" t="s">
        <v>951</v>
      </c>
      <c r="C7" s="2" t="s">
        <v>952</v>
      </c>
      <c r="D7" s="2" t="s">
        <v>1383</v>
      </c>
      <c r="E7" s="2" t="s">
        <v>140</v>
      </c>
      <c r="F7" s="5">
        <v>2</v>
      </c>
      <c r="G7" s="2" t="s">
        <v>524</v>
      </c>
      <c r="H7" s="2" t="s">
        <v>525</v>
      </c>
      <c r="I7" s="2" t="s">
        <v>42</v>
      </c>
      <c r="J7" s="2" t="s">
        <v>25</v>
      </c>
      <c r="K7" s="2" t="s">
        <v>81</v>
      </c>
      <c r="L7" s="3">
        <v>100</v>
      </c>
      <c r="M7" s="3">
        <v>7</v>
      </c>
      <c r="N7" s="2" t="s">
        <v>953</v>
      </c>
      <c r="O7" s="2" t="s">
        <v>144</v>
      </c>
      <c r="P7" s="2" t="s">
        <v>29</v>
      </c>
      <c r="Q7" s="2" t="s">
        <v>30</v>
      </c>
      <c r="R7" s="2" t="s">
        <v>954</v>
      </c>
      <c r="S7" s="5">
        <v>1</v>
      </c>
      <c r="T7" s="3">
        <v>32</v>
      </c>
      <c r="U7" s="3">
        <v>28</v>
      </c>
      <c r="V7" s="3">
        <v>4</v>
      </c>
      <c r="W7" s="2" t="s">
        <v>32</v>
      </c>
      <c r="X7" s="15"/>
      <c r="Y7" s="16">
        <f t="shared" si="0"/>
        <v>1</v>
      </c>
      <c r="Z7" s="15">
        <v>1</v>
      </c>
      <c r="AA7" s="16"/>
      <c r="AB7" s="16"/>
      <c r="AC7" s="16">
        <f t="shared" si="1"/>
        <v>32</v>
      </c>
      <c r="AD7" s="15"/>
    </row>
    <row r="8" spans="1:30">
      <c r="A8" s="4">
        <v>2016</v>
      </c>
      <c r="B8" s="2" t="s">
        <v>1056</v>
      </c>
      <c r="C8" s="2" t="s">
        <v>1057</v>
      </c>
      <c r="D8" s="2" t="s">
        <v>1383</v>
      </c>
      <c r="E8" s="2" t="s">
        <v>140</v>
      </c>
      <c r="F8" s="5">
        <v>3</v>
      </c>
      <c r="G8" s="2" t="s">
        <v>220</v>
      </c>
      <c r="H8" s="2" t="s">
        <v>221</v>
      </c>
      <c r="I8" s="2" t="s">
        <v>24</v>
      </c>
      <c r="J8" s="2" t="s">
        <v>25</v>
      </c>
      <c r="K8" s="2" t="s">
        <v>26</v>
      </c>
      <c r="L8" s="3">
        <v>100</v>
      </c>
      <c r="M8" s="3">
        <v>13</v>
      </c>
      <c r="N8" s="2" t="s">
        <v>953</v>
      </c>
      <c r="O8" s="2" t="s">
        <v>1058</v>
      </c>
      <c r="P8" s="2" t="s">
        <v>29</v>
      </c>
      <c r="Q8" s="2" t="s">
        <v>30</v>
      </c>
      <c r="R8" s="2" t="s">
        <v>1059</v>
      </c>
      <c r="S8" s="5">
        <v>1</v>
      </c>
      <c r="T8" s="3">
        <v>48</v>
      </c>
      <c r="U8" s="3">
        <v>48</v>
      </c>
      <c r="V8" s="2" t="s">
        <v>32</v>
      </c>
      <c r="W8" s="2" t="s">
        <v>32</v>
      </c>
      <c r="X8" s="15"/>
      <c r="Y8" s="16">
        <f t="shared" si="0"/>
        <v>1</v>
      </c>
      <c r="Z8" s="15">
        <v>1</v>
      </c>
      <c r="AA8" s="16"/>
      <c r="AB8" s="16"/>
      <c r="AC8" s="16">
        <f t="shared" si="1"/>
        <v>48</v>
      </c>
      <c r="AD8" s="15"/>
    </row>
    <row r="9" spans="1:30">
      <c r="A9" s="4">
        <v>2015</v>
      </c>
      <c r="B9" s="2" t="s">
        <v>1401</v>
      </c>
      <c r="C9" s="2" t="s">
        <v>1402</v>
      </c>
      <c r="D9" s="2" t="s">
        <v>1384</v>
      </c>
      <c r="E9" s="2" t="s">
        <v>140</v>
      </c>
      <c r="F9" s="5">
        <v>3</v>
      </c>
      <c r="G9" s="2" t="s">
        <v>157</v>
      </c>
      <c r="H9" s="2" t="s">
        <v>158</v>
      </c>
      <c r="I9" s="2" t="s">
        <v>42</v>
      </c>
      <c r="J9" s="2" t="s">
        <v>25</v>
      </c>
      <c r="K9" s="2" t="s">
        <v>128</v>
      </c>
      <c r="L9" s="3">
        <v>50</v>
      </c>
      <c r="M9" s="3">
        <v>9</v>
      </c>
      <c r="N9" s="2" t="s">
        <v>1403</v>
      </c>
      <c r="O9" s="2" t="s">
        <v>1037</v>
      </c>
      <c r="P9" s="2" t="s">
        <v>29</v>
      </c>
      <c r="Q9" s="2" t="s">
        <v>30</v>
      </c>
      <c r="R9" s="2" t="s">
        <v>1404</v>
      </c>
      <c r="S9" s="5">
        <v>1</v>
      </c>
      <c r="T9" s="3">
        <v>48</v>
      </c>
      <c r="U9" s="3">
        <v>48</v>
      </c>
      <c r="V9" s="2" t="s">
        <v>32</v>
      </c>
      <c r="W9" s="2" t="s">
        <v>32</v>
      </c>
      <c r="X9" s="15"/>
      <c r="Y9" s="16">
        <f t="shared" si="0"/>
        <v>1</v>
      </c>
      <c r="Z9" s="15">
        <v>1</v>
      </c>
      <c r="AA9" s="16"/>
      <c r="AB9" s="16"/>
      <c r="AC9" s="16">
        <f t="shared" si="1"/>
        <v>48</v>
      </c>
      <c r="AD9" s="15"/>
    </row>
    <row r="10" spans="1:30">
      <c r="A10" s="4">
        <v>2016</v>
      </c>
      <c r="B10" s="2" t="s">
        <v>325</v>
      </c>
      <c r="C10" s="2" t="s">
        <v>326</v>
      </c>
      <c r="D10" s="2" t="s">
        <v>1383</v>
      </c>
      <c r="E10" s="2" t="s">
        <v>140</v>
      </c>
      <c r="F10" s="5">
        <v>3</v>
      </c>
      <c r="G10" s="2" t="s">
        <v>321</v>
      </c>
      <c r="H10" s="2" t="s">
        <v>322</v>
      </c>
      <c r="I10" s="2" t="s">
        <v>24</v>
      </c>
      <c r="J10" s="2" t="s">
        <v>53</v>
      </c>
      <c r="K10" s="2" t="s">
        <v>54</v>
      </c>
      <c r="L10" s="3">
        <v>50</v>
      </c>
      <c r="M10" s="3">
        <v>13</v>
      </c>
      <c r="N10" s="2" t="s">
        <v>327</v>
      </c>
      <c r="O10" s="2" t="s">
        <v>144</v>
      </c>
      <c r="P10" s="2" t="s">
        <v>29</v>
      </c>
      <c r="Q10" s="2" t="s">
        <v>30</v>
      </c>
      <c r="R10" s="2" t="s">
        <v>328</v>
      </c>
      <c r="S10" s="5">
        <v>1</v>
      </c>
      <c r="T10" s="3">
        <v>48</v>
      </c>
      <c r="U10" s="3">
        <v>38</v>
      </c>
      <c r="V10" s="2" t="s">
        <v>32</v>
      </c>
      <c r="W10" s="3">
        <v>10</v>
      </c>
      <c r="X10" s="15"/>
      <c r="Y10" s="16">
        <f t="shared" si="0"/>
        <v>1</v>
      </c>
      <c r="Z10" s="15">
        <v>1</v>
      </c>
      <c r="AA10" s="16"/>
      <c r="AB10" s="16"/>
      <c r="AC10" s="16">
        <f t="shared" si="1"/>
        <v>48</v>
      </c>
      <c r="AD10" s="15"/>
    </row>
    <row r="11" spans="1:30">
      <c r="A11" s="4">
        <v>2015</v>
      </c>
      <c r="B11" s="2" t="s">
        <v>1405</v>
      </c>
      <c r="C11" s="2" t="s">
        <v>996</v>
      </c>
      <c r="D11" s="2" t="s">
        <v>1384</v>
      </c>
      <c r="E11" s="2" t="s">
        <v>140</v>
      </c>
      <c r="F11" s="5">
        <v>3</v>
      </c>
      <c r="G11" s="2" t="s">
        <v>162</v>
      </c>
      <c r="H11" s="2" t="s">
        <v>163</v>
      </c>
      <c r="I11" s="2" t="s">
        <v>164</v>
      </c>
      <c r="J11" s="2" t="s">
        <v>25</v>
      </c>
      <c r="K11" s="2" t="s">
        <v>165</v>
      </c>
      <c r="L11" s="3">
        <v>50</v>
      </c>
      <c r="M11" s="3">
        <v>9</v>
      </c>
      <c r="N11" s="2" t="s">
        <v>1406</v>
      </c>
      <c r="O11" s="2" t="s">
        <v>144</v>
      </c>
      <c r="P11" s="2" t="s">
        <v>29</v>
      </c>
      <c r="Q11" s="2" t="s">
        <v>30</v>
      </c>
      <c r="R11" s="2" t="s">
        <v>1407</v>
      </c>
      <c r="S11" s="5">
        <v>1</v>
      </c>
      <c r="T11" s="3">
        <v>48</v>
      </c>
      <c r="U11" s="3">
        <v>32</v>
      </c>
      <c r="V11" s="2" t="s">
        <v>32</v>
      </c>
      <c r="W11" s="3">
        <v>16</v>
      </c>
      <c r="X11" s="15"/>
      <c r="Y11" s="16">
        <f t="shared" si="0"/>
        <v>1</v>
      </c>
      <c r="Z11" s="15">
        <v>1</v>
      </c>
      <c r="AA11" s="16"/>
      <c r="AB11" s="16"/>
      <c r="AC11" s="16">
        <f t="shared" si="1"/>
        <v>48</v>
      </c>
      <c r="AD11" s="15"/>
    </row>
    <row r="12" spans="1:30">
      <c r="A12" s="13"/>
      <c r="B12" s="8"/>
      <c r="C12" s="8"/>
      <c r="D12" s="8"/>
      <c r="E12" s="2" t="s">
        <v>2330</v>
      </c>
      <c r="F12" s="8"/>
      <c r="G12" s="2" t="s">
        <v>1033</v>
      </c>
      <c r="H12" s="14" t="s">
        <v>1034</v>
      </c>
      <c r="I12" s="8"/>
      <c r="J12" s="8"/>
      <c r="K12" s="8"/>
      <c r="L12" s="8"/>
      <c r="M12" s="14">
        <v>1</v>
      </c>
      <c r="N12" s="8"/>
      <c r="O12" s="8"/>
      <c r="P12" s="8"/>
      <c r="Q12" s="8"/>
      <c r="R12" s="8"/>
      <c r="S12" s="8"/>
      <c r="T12" s="8"/>
      <c r="U12" s="8"/>
      <c r="V12" s="8"/>
      <c r="W12" s="3"/>
      <c r="X12" s="15"/>
      <c r="Y12" s="16"/>
      <c r="Z12" s="15"/>
      <c r="AA12" s="16"/>
      <c r="AB12" s="16"/>
      <c r="AC12" s="16">
        <f>M12*14</f>
        <v>14</v>
      </c>
      <c r="AD12" s="15"/>
    </row>
    <row r="13" spans="1:30">
      <c r="A13" s="13"/>
      <c r="B13" s="8"/>
      <c r="C13" s="8"/>
      <c r="D13" s="8"/>
      <c r="E13" s="2" t="s">
        <v>2330</v>
      </c>
      <c r="F13" s="8"/>
      <c r="G13" s="2" t="s">
        <v>902</v>
      </c>
      <c r="H13" s="14" t="s">
        <v>903</v>
      </c>
      <c r="I13" s="8"/>
      <c r="J13" s="8"/>
      <c r="K13" s="8"/>
      <c r="L13" s="8"/>
      <c r="M13" s="14">
        <v>3</v>
      </c>
      <c r="N13" s="8"/>
      <c r="O13" s="8"/>
      <c r="P13" s="8"/>
      <c r="Q13" s="8"/>
      <c r="R13" s="8"/>
      <c r="S13" s="8"/>
      <c r="T13" s="8"/>
      <c r="U13" s="8"/>
      <c r="V13" s="8"/>
      <c r="W13" s="3"/>
      <c r="X13" s="15"/>
      <c r="Y13" s="16"/>
      <c r="Z13" s="15"/>
      <c r="AA13" s="16"/>
      <c r="AB13" s="16"/>
      <c r="AC13" s="16">
        <f>M13*14</f>
        <v>42</v>
      </c>
      <c r="AD13" s="15"/>
    </row>
    <row r="14" spans="1:30">
      <c r="A14" s="13"/>
      <c r="B14" s="8"/>
      <c r="C14" s="8"/>
      <c r="D14" s="8"/>
      <c r="E14" s="2" t="s">
        <v>2330</v>
      </c>
      <c r="F14" s="8"/>
      <c r="G14" s="2" t="s">
        <v>157</v>
      </c>
      <c r="H14" s="14" t="s">
        <v>158</v>
      </c>
      <c r="I14" s="8"/>
      <c r="J14" s="8"/>
      <c r="K14" s="8"/>
      <c r="L14" s="8"/>
      <c r="M14" s="14">
        <v>3</v>
      </c>
      <c r="N14" s="8"/>
      <c r="O14" s="8"/>
      <c r="P14" s="8"/>
      <c r="Q14" s="8"/>
      <c r="R14" s="8"/>
      <c r="S14" s="8"/>
      <c r="T14" s="8"/>
      <c r="U14" s="8"/>
      <c r="V14" s="8"/>
      <c r="W14" s="3"/>
      <c r="X14" s="15"/>
      <c r="Y14" s="16"/>
      <c r="Z14" s="15"/>
      <c r="AA14" s="16"/>
      <c r="AB14" s="16"/>
      <c r="AC14" s="16">
        <f>M14*14</f>
        <v>42</v>
      </c>
      <c r="AD14" s="15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"/>
  <sheetViews>
    <sheetView workbookViewId="0">
      <selection sqref="A1:XFD1"/>
    </sheetView>
  </sheetViews>
  <sheetFormatPr defaultRowHeight="13.5"/>
  <sheetData>
    <row r="1" spans="1:30" ht="67.5">
      <c r="A1" s="1" t="s">
        <v>0</v>
      </c>
      <c r="B1" s="1" t="s">
        <v>1</v>
      </c>
      <c r="C1" s="1" t="s">
        <v>2</v>
      </c>
      <c r="D1" s="1" t="s">
        <v>1382</v>
      </c>
      <c r="E1" s="1" t="s">
        <v>3</v>
      </c>
      <c r="F1" s="1" t="s">
        <v>2311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2303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2302</v>
      </c>
      <c r="V1" s="1" t="s">
        <v>17</v>
      </c>
      <c r="W1" s="9" t="s">
        <v>18</v>
      </c>
      <c r="X1" s="11" t="s">
        <v>2304</v>
      </c>
      <c r="Y1" s="12" t="s">
        <v>2305</v>
      </c>
      <c r="Z1" s="12" t="s">
        <v>2306</v>
      </c>
      <c r="AA1" s="12" t="s">
        <v>2307</v>
      </c>
      <c r="AB1" s="12" t="s">
        <v>2308</v>
      </c>
      <c r="AC1" s="12" t="s">
        <v>2309</v>
      </c>
      <c r="AD1" s="12" t="s">
        <v>2310</v>
      </c>
    </row>
    <row r="2" spans="1:30">
      <c r="A2" s="4">
        <v>2016</v>
      </c>
      <c r="B2" s="2" t="s">
        <v>926</v>
      </c>
      <c r="C2" s="2" t="s">
        <v>927</v>
      </c>
      <c r="D2" s="2" t="s">
        <v>1384</v>
      </c>
      <c r="E2" s="2" t="s">
        <v>2275</v>
      </c>
      <c r="F2" s="5">
        <v>4</v>
      </c>
      <c r="G2" s="2" t="s">
        <v>697</v>
      </c>
      <c r="H2" s="2" t="s">
        <v>698</v>
      </c>
      <c r="I2" s="2" t="s">
        <v>42</v>
      </c>
      <c r="J2" s="2" t="s">
        <v>53</v>
      </c>
      <c r="K2" s="2" t="s">
        <v>54</v>
      </c>
      <c r="L2" s="3">
        <v>100</v>
      </c>
      <c r="M2" s="3">
        <v>138</v>
      </c>
      <c r="N2" s="2" t="s">
        <v>2273</v>
      </c>
      <c r="O2" s="2" t="s">
        <v>2212</v>
      </c>
      <c r="P2" s="2" t="s">
        <v>29</v>
      </c>
      <c r="Q2" s="2" t="s">
        <v>1957</v>
      </c>
      <c r="R2" s="2" t="s">
        <v>2274</v>
      </c>
      <c r="S2" s="5">
        <v>1</v>
      </c>
      <c r="T2" s="3">
        <v>51</v>
      </c>
      <c r="U2" s="3">
        <v>51</v>
      </c>
      <c r="V2" s="2" t="s">
        <v>30</v>
      </c>
      <c r="W2" s="2" t="s">
        <v>30</v>
      </c>
      <c r="X2" s="15"/>
      <c r="Y2" s="16">
        <f t="shared" ref="Y2:Y7" si="0">IF(M2&lt;25,1,1+(M2-25)/M2)</f>
        <v>1.818840579710145</v>
      </c>
      <c r="Z2" s="15">
        <v>1</v>
      </c>
      <c r="AA2" s="16"/>
      <c r="AB2" s="16"/>
      <c r="AC2" s="16">
        <f t="shared" ref="AC2:AC7" si="1">U2*Z2*Y2</f>
        <v>92.760869565217391</v>
      </c>
      <c r="AD2" s="15"/>
    </row>
    <row r="3" spans="1:30">
      <c r="A3" s="4">
        <v>2016</v>
      </c>
      <c r="B3" s="2" t="s">
        <v>592</v>
      </c>
      <c r="C3" s="2" t="s">
        <v>593</v>
      </c>
      <c r="D3" s="2" t="s">
        <v>1384</v>
      </c>
      <c r="E3" s="2" t="s">
        <v>2275</v>
      </c>
      <c r="F3" s="5">
        <v>4</v>
      </c>
      <c r="G3" s="2" t="s">
        <v>614</v>
      </c>
      <c r="H3" s="2" t="s">
        <v>615</v>
      </c>
      <c r="I3" s="2" t="s">
        <v>42</v>
      </c>
      <c r="J3" s="2" t="s">
        <v>25</v>
      </c>
      <c r="K3" s="2" t="s">
        <v>26</v>
      </c>
      <c r="L3" s="3">
        <v>100</v>
      </c>
      <c r="M3" s="3">
        <v>89</v>
      </c>
      <c r="N3" s="2" t="s">
        <v>2211</v>
      </c>
      <c r="O3" s="2" t="s">
        <v>2212</v>
      </c>
      <c r="P3" s="2" t="s">
        <v>29</v>
      </c>
      <c r="Q3" s="2" t="s">
        <v>1957</v>
      </c>
      <c r="R3" s="2" t="s">
        <v>2213</v>
      </c>
      <c r="S3" s="5">
        <v>1</v>
      </c>
      <c r="T3" s="3">
        <v>51</v>
      </c>
      <c r="U3" s="3">
        <v>51</v>
      </c>
      <c r="V3" s="2" t="s">
        <v>30</v>
      </c>
      <c r="W3" s="2" t="s">
        <v>30</v>
      </c>
      <c r="X3" s="15"/>
      <c r="Y3" s="16">
        <f t="shared" si="0"/>
        <v>1.7191011235955056</v>
      </c>
      <c r="Z3" s="15">
        <v>1</v>
      </c>
      <c r="AA3" s="16"/>
      <c r="AB3" s="16"/>
      <c r="AC3" s="16">
        <f t="shared" si="1"/>
        <v>87.674157303370791</v>
      </c>
      <c r="AD3" s="15"/>
    </row>
    <row r="4" spans="1:30">
      <c r="A4" s="4">
        <v>2016</v>
      </c>
      <c r="B4" s="2" t="s">
        <v>592</v>
      </c>
      <c r="C4" s="2" t="s">
        <v>593</v>
      </c>
      <c r="D4" s="2" t="s">
        <v>1384</v>
      </c>
      <c r="E4" s="2" t="s">
        <v>2275</v>
      </c>
      <c r="F4" s="5">
        <v>4</v>
      </c>
      <c r="G4" s="2" t="s">
        <v>614</v>
      </c>
      <c r="H4" s="2" t="s">
        <v>615</v>
      </c>
      <c r="I4" s="2" t="s">
        <v>42</v>
      </c>
      <c r="J4" s="2" t="s">
        <v>25</v>
      </c>
      <c r="K4" s="2" t="s">
        <v>26</v>
      </c>
      <c r="L4" s="3">
        <v>100</v>
      </c>
      <c r="M4" s="3">
        <v>109</v>
      </c>
      <c r="N4" s="2" t="s">
        <v>2259</v>
      </c>
      <c r="O4" s="2" t="s">
        <v>2212</v>
      </c>
      <c r="P4" s="2" t="s">
        <v>29</v>
      </c>
      <c r="Q4" s="2" t="s">
        <v>1957</v>
      </c>
      <c r="R4" s="2" t="s">
        <v>2260</v>
      </c>
      <c r="S4" s="5">
        <v>1</v>
      </c>
      <c r="T4" s="3">
        <v>51</v>
      </c>
      <c r="U4" s="3">
        <v>51</v>
      </c>
      <c r="V4" s="2" t="s">
        <v>30</v>
      </c>
      <c r="W4" s="2" t="s">
        <v>30</v>
      </c>
      <c r="X4" s="15"/>
      <c r="Y4" s="16">
        <f t="shared" si="0"/>
        <v>1.7706422018348624</v>
      </c>
      <c r="Z4" s="15">
        <v>1</v>
      </c>
      <c r="AA4" s="16"/>
      <c r="AB4" s="16"/>
      <c r="AC4" s="16">
        <f t="shared" si="1"/>
        <v>90.302752293577981</v>
      </c>
      <c r="AD4" s="15"/>
    </row>
    <row r="5" spans="1:30">
      <c r="A5" s="4">
        <v>2017</v>
      </c>
      <c r="B5" s="2" t="s">
        <v>1072</v>
      </c>
      <c r="C5" s="2" t="s">
        <v>1073</v>
      </c>
      <c r="D5" s="2" t="s">
        <v>1383</v>
      </c>
      <c r="E5" s="2" t="s">
        <v>2275</v>
      </c>
      <c r="F5" s="5">
        <v>3</v>
      </c>
      <c r="G5" s="2" t="s">
        <v>485</v>
      </c>
      <c r="H5" s="2" t="s">
        <v>486</v>
      </c>
      <c r="I5" s="2" t="s">
        <v>24</v>
      </c>
      <c r="J5" s="2" t="s">
        <v>25</v>
      </c>
      <c r="K5" s="2" t="s">
        <v>26</v>
      </c>
      <c r="L5" s="2" t="s">
        <v>32</v>
      </c>
      <c r="M5" s="3">
        <v>118</v>
      </c>
      <c r="N5" s="2" t="s">
        <v>1074</v>
      </c>
      <c r="O5" s="2" t="s">
        <v>1075</v>
      </c>
      <c r="P5" s="2" t="s">
        <v>29</v>
      </c>
      <c r="Q5" s="2" t="s">
        <v>1076</v>
      </c>
      <c r="R5" s="2" t="s">
        <v>1077</v>
      </c>
      <c r="S5" s="5">
        <v>1</v>
      </c>
      <c r="T5" s="3">
        <v>38</v>
      </c>
      <c r="U5" s="3">
        <v>38</v>
      </c>
      <c r="V5" s="2" t="s">
        <v>30</v>
      </c>
      <c r="W5" s="2" t="s">
        <v>30</v>
      </c>
      <c r="X5" s="15"/>
      <c r="Y5" s="16">
        <f t="shared" si="0"/>
        <v>1.7881355932203391</v>
      </c>
      <c r="Z5" s="15">
        <v>1</v>
      </c>
      <c r="AA5" s="16"/>
      <c r="AB5" s="16"/>
      <c r="AC5" s="16">
        <f t="shared" si="1"/>
        <v>67.949152542372886</v>
      </c>
      <c r="AD5" s="15"/>
    </row>
    <row r="6" spans="1:30">
      <c r="A6" s="4">
        <v>2016</v>
      </c>
      <c r="B6" s="2" t="s">
        <v>592</v>
      </c>
      <c r="C6" s="2" t="s">
        <v>593</v>
      </c>
      <c r="D6" s="2" t="s">
        <v>1384</v>
      </c>
      <c r="E6" s="2" t="s">
        <v>2275</v>
      </c>
      <c r="F6" s="5">
        <v>4</v>
      </c>
      <c r="G6" s="2" t="s">
        <v>627</v>
      </c>
      <c r="H6" s="2" t="s">
        <v>628</v>
      </c>
      <c r="I6" s="2" t="s">
        <v>24</v>
      </c>
      <c r="J6" s="2" t="s">
        <v>53</v>
      </c>
      <c r="K6" s="2" t="s">
        <v>301</v>
      </c>
      <c r="L6" s="3">
        <v>100</v>
      </c>
      <c r="M6" s="3">
        <v>128</v>
      </c>
      <c r="N6" s="2" t="s">
        <v>2268</v>
      </c>
      <c r="O6" s="2" t="s">
        <v>2212</v>
      </c>
      <c r="P6" s="2" t="s">
        <v>29</v>
      </c>
      <c r="Q6" s="2" t="s">
        <v>1957</v>
      </c>
      <c r="R6" s="2" t="s">
        <v>2269</v>
      </c>
      <c r="S6" s="5">
        <v>1</v>
      </c>
      <c r="T6" s="3">
        <v>51</v>
      </c>
      <c r="U6" s="3">
        <v>51</v>
      </c>
      <c r="V6" s="2" t="s">
        <v>30</v>
      </c>
      <c r="W6" s="2" t="s">
        <v>30</v>
      </c>
      <c r="X6" s="15"/>
      <c r="Y6" s="16">
        <f t="shared" si="0"/>
        <v>1.8046875</v>
      </c>
      <c r="Z6" s="15">
        <v>1</v>
      </c>
      <c r="AA6" s="16"/>
      <c r="AB6" s="16"/>
      <c r="AC6" s="16">
        <f t="shared" si="1"/>
        <v>92.0390625</v>
      </c>
      <c r="AD6" s="15"/>
    </row>
    <row r="7" spans="1:30">
      <c r="A7" s="4">
        <v>2016</v>
      </c>
      <c r="B7" s="2" t="s">
        <v>576</v>
      </c>
      <c r="C7" s="2" t="s">
        <v>577</v>
      </c>
      <c r="D7" s="2" t="s">
        <v>1384</v>
      </c>
      <c r="E7" s="2" t="s">
        <v>2275</v>
      </c>
      <c r="F7" s="5">
        <v>3</v>
      </c>
      <c r="G7" s="2" t="s">
        <v>549</v>
      </c>
      <c r="H7" s="2" t="s">
        <v>550</v>
      </c>
      <c r="I7" s="2" t="s">
        <v>164</v>
      </c>
      <c r="J7" s="2" t="s">
        <v>25</v>
      </c>
      <c r="K7" s="2" t="s">
        <v>46</v>
      </c>
      <c r="L7" s="3">
        <v>100</v>
      </c>
      <c r="M7" s="3">
        <v>51</v>
      </c>
      <c r="N7" s="2" t="s">
        <v>1955</v>
      </c>
      <c r="O7" s="2" t="s">
        <v>1956</v>
      </c>
      <c r="P7" s="2" t="s">
        <v>29</v>
      </c>
      <c r="Q7" s="2" t="s">
        <v>1957</v>
      </c>
      <c r="R7" s="2" t="s">
        <v>1958</v>
      </c>
      <c r="S7" s="5">
        <v>1</v>
      </c>
      <c r="T7" s="3">
        <v>38</v>
      </c>
      <c r="U7" s="3">
        <v>38</v>
      </c>
      <c r="V7" s="2" t="s">
        <v>30</v>
      </c>
      <c r="W7" s="2" t="s">
        <v>30</v>
      </c>
      <c r="X7" s="15"/>
      <c r="Y7" s="16">
        <f t="shared" si="0"/>
        <v>1.5098039215686274</v>
      </c>
      <c r="Z7" s="15">
        <v>1</v>
      </c>
      <c r="AA7" s="16"/>
      <c r="AB7" s="16"/>
      <c r="AC7" s="16">
        <f t="shared" si="1"/>
        <v>57.372549019607845</v>
      </c>
      <c r="AD7" s="15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1"/>
  <sheetViews>
    <sheetView workbookViewId="0">
      <selection activeCell="D10" sqref="D10"/>
    </sheetView>
  </sheetViews>
  <sheetFormatPr defaultRowHeight="13.5"/>
  <sheetData>
    <row r="1" spans="1:30" ht="67.5">
      <c r="A1" s="1" t="s">
        <v>0</v>
      </c>
      <c r="B1" s="1" t="s">
        <v>1</v>
      </c>
      <c r="C1" s="1" t="s">
        <v>2</v>
      </c>
      <c r="D1" s="1" t="s">
        <v>1382</v>
      </c>
      <c r="E1" s="1" t="s">
        <v>3</v>
      </c>
      <c r="F1" s="1" t="s">
        <v>2311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2303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2302</v>
      </c>
      <c r="V1" s="1" t="s">
        <v>17</v>
      </c>
      <c r="W1" s="9" t="s">
        <v>18</v>
      </c>
      <c r="X1" s="11" t="s">
        <v>2304</v>
      </c>
      <c r="Y1" s="12" t="s">
        <v>2305</v>
      </c>
      <c r="Z1" s="12" t="s">
        <v>2306</v>
      </c>
      <c r="AA1" s="12" t="s">
        <v>2307</v>
      </c>
      <c r="AB1" s="12" t="s">
        <v>2308</v>
      </c>
      <c r="AC1" s="12" t="s">
        <v>2309</v>
      </c>
      <c r="AD1" s="12" t="s">
        <v>2310</v>
      </c>
    </row>
    <row r="2" spans="1:30">
      <c r="A2" s="4">
        <v>2016</v>
      </c>
      <c r="B2" s="2" t="s">
        <v>727</v>
      </c>
      <c r="C2" s="2" t="s">
        <v>728</v>
      </c>
      <c r="D2" s="2" t="s">
        <v>1384</v>
      </c>
      <c r="E2" s="7" t="s">
        <v>2278</v>
      </c>
      <c r="F2" s="5">
        <v>1</v>
      </c>
      <c r="G2" s="2" t="s">
        <v>729</v>
      </c>
      <c r="H2" s="2" t="s">
        <v>730</v>
      </c>
      <c r="I2" s="2" t="s">
        <v>404</v>
      </c>
      <c r="J2" s="2" t="s">
        <v>25</v>
      </c>
      <c r="K2" s="2" t="s">
        <v>46</v>
      </c>
      <c r="L2" s="3">
        <v>531</v>
      </c>
      <c r="M2" s="3">
        <v>138</v>
      </c>
      <c r="N2" s="2" t="s">
        <v>1684</v>
      </c>
      <c r="O2" s="2" t="s">
        <v>192</v>
      </c>
      <c r="P2" s="2" t="s">
        <v>29</v>
      </c>
      <c r="Q2" s="2" t="s">
        <v>733</v>
      </c>
      <c r="R2" s="2" t="s">
        <v>2272</v>
      </c>
      <c r="S2" s="5">
        <v>1</v>
      </c>
      <c r="T2" s="2" t="s">
        <v>32</v>
      </c>
      <c r="U2" s="2" t="s">
        <v>32</v>
      </c>
      <c r="V2" s="2" t="s">
        <v>32</v>
      </c>
      <c r="W2" s="2" t="s">
        <v>32</v>
      </c>
      <c r="X2" s="15"/>
      <c r="Y2" s="16"/>
      <c r="Z2" s="15"/>
      <c r="AA2" s="16"/>
      <c r="AB2" s="16"/>
      <c r="AC2" s="16"/>
      <c r="AD2" s="15"/>
    </row>
    <row r="3" spans="1:30">
      <c r="A3" s="4">
        <v>2016</v>
      </c>
      <c r="B3" s="2" t="s">
        <v>727</v>
      </c>
      <c r="C3" s="2" t="s">
        <v>728</v>
      </c>
      <c r="D3" s="2" t="s">
        <v>1383</v>
      </c>
      <c r="E3" s="2" t="s">
        <v>2278</v>
      </c>
      <c r="F3" s="5">
        <v>1</v>
      </c>
      <c r="G3" s="2" t="s">
        <v>729</v>
      </c>
      <c r="H3" s="2" t="s">
        <v>730</v>
      </c>
      <c r="I3" s="2" t="s">
        <v>404</v>
      </c>
      <c r="J3" s="2" t="s">
        <v>25</v>
      </c>
      <c r="K3" s="2" t="s">
        <v>46</v>
      </c>
      <c r="L3" s="3">
        <v>600</v>
      </c>
      <c r="M3" s="3">
        <v>468</v>
      </c>
      <c r="N3" s="2" t="s">
        <v>731</v>
      </c>
      <c r="O3" s="2" t="s">
        <v>732</v>
      </c>
      <c r="P3" s="2" t="s">
        <v>29</v>
      </c>
      <c r="Q3" s="2" t="s">
        <v>733</v>
      </c>
      <c r="R3" s="2" t="s">
        <v>734</v>
      </c>
      <c r="S3" s="5">
        <v>1</v>
      </c>
      <c r="T3" s="2" t="s">
        <v>32</v>
      </c>
      <c r="U3" s="2" t="s">
        <v>32</v>
      </c>
      <c r="V3" s="2" t="s">
        <v>32</v>
      </c>
      <c r="W3" s="2" t="s">
        <v>32</v>
      </c>
      <c r="X3" s="15"/>
      <c r="Y3" s="16"/>
      <c r="Z3" s="15"/>
      <c r="AA3" s="16"/>
      <c r="AB3" s="16"/>
      <c r="AC3" s="16"/>
      <c r="AD3" s="15"/>
    </row>
    <row r="4" spans="1:30">
      <c r="A4" s="4">
        <v>2015</v>
      </c>
      <c r="B4" s="2" t="s">
        <v>787</v>
      </c>
      <c r="C4" s="2" t="s">
        <v>788</v>
      </c>
      <c r="D4" s="2" t="s">
        <v>1383</v>
      </c>
      <c r="E4" s="7" t="s">
        <v>2278</v>
      </c>
      <c r="F4" s="5">
        <v>0.5</v>
      </c>
      <c r="G4" s="2" t="s">
        <v>729</v>
      </c>
      <c r="H4" s="2" t="s">
        <v>789</v>
      </c>
      <c r="I4" s="2" t="s">
        <v>790</v>
      </c>
      <c r="J4" s="2" t="s">
        <v>121</v>
      </c>
      <c r="K4" s="2" t="s">
        <v>791</v>
      </c>
      <c r="L4" s="3">
        <v>43</v>
      </c>
      <c r="M4" s="3">
        <v>14</v>
      </c>
      <c r="N4" s="2" t="s">
        <v>30</v>
      </c>
      <c r="O4" s="2" t="s">
        <v>30</v>
      </c>
      <c r="P4" s="2" t="s">
        <v>29</v>
      </c>
      <c r="Q4" s="2" t="s">
        <v>392</v>
      </c>
      <c r="R4" s="2" t="s">
        <v>792</v>
      </c>
      <c r="S4" s="5">
        <v>1</v>
      </c>
      <c r="T4" s="3">
        <v>16</v>
      </c>
      <c r="U4" s="2" t="s">
        <v>32</v>
      </c>
      <c r="V4" s="3">
        <v>16</v>
      </c>
      <c r="W4" s="2" t="s">
        <v>32</v>
      </c>
      <c r="X4" s="15"/>
      <c r="Y4" s="16"/>
      <c r="Z4" s="15"/>
      <c r="AA4" s="16"/>
      <c r="AB4" s="16"/>
      <c r="AC4" s="16"/>
      <c r="AD4" s="15"/>
    </row>
    <row r="5" spans="1:30">
      <c r="A5" s="4">
        <v>2015</v>
      </c>
      <c r="B5" s="2" t="s">
        <v>1337</v>
      </c>
      <c r="C5" s="2" t="s">
        <v>1338</v>
      </c>
      <c r="D5" s="2" t="s">
        <v>1383</v>
      </c>
      <c r="E5" s="7" t="s">
        <v>2278</v>
      </c>
      <c r="F5" s="5">
        <v>0.5</v>
      </c>
      <c r="G5" s="2" t="s">
        <v>729</v>
      </c>
      <c r="H5" s="2" t="s">
        <v>1339</v>
      </c>
      <c r="I5" s="2" t="s">
        <v>790</v>
      </c>
      <c r="J5" s="2" t="s">
        <v>121</v>
      </c>
      <c r="K5" s="2" t="s">
        <v>1340</v>
      </c>
      <c r="L5" s="3">
        <v>30</v>
      </c>
      <c r="M5" s="3">
        <v>34</v>
      </c>
      <c r="N5" s="2" t="s">
        <v>30</v>
      </c>
      <c r="O5" s="2" t="s">
        <v>30</v>
      </c>
      <c r="P5" s="2" t="s">
        <v>29</v>
      </c>
      <c r="Q5" s="2" t="s">
        <v>234</v>
      </c>
      <c r="R5" s="2" t="s">
        <v>1341</v>
      </c>
      <c r="S5" s="5">
        <v>1</v>
      </c>
      <c r="T5" s="3">
        <v>16</v>
      </c>
      <c r="U5" s="2" t="s">
        <v>32</v>
      </c>
      <c r="V5" s="3">
        <v>16</v>
      </c>
      <c r="W5" s="2" t="s">
        <v>32</v>
      </c>
      <c r="X5" s="15"/>
      <c r="Y5" s="16"/>
      <c r="Z5" s="15"/>
      <c r="AA5" s="16"/>
      <c r="AB5" s="16"/>
      <c r="AC5" s="16"/>
      <c r="AD5" s="15"/>
    </row>
    <row r="6" spans="1:30">
      <c r="A6" s="4">
        <v>2015</v>
      </c>
      <c r="B6" s="2" t="s">
        <v>1337</v>
      </c>
      <c r="C6" s="2" t="s">
        <v>1338</v>
      </c>
      <c r="D6" s="2" t="s">
        <v>1383</v>
      </c>
      <c r="E6" s="7" t="s">
        <v>2278</v>
      </c>
      <c r="F6" s="5">
        <v>0.5</v>
      </c>
      <c r="G6" s="2" t="s">
        <v>729</v>
      </c>
      <c r="H6" s="2" t="s">
        <v>1342</v>
      </c>
      <c r="I6" s="2" t="s">
        <v>790</v>
      </c>
      <c r="J6" s="2" t="s">
        <v>121</v>
      </c>
      <c r="K6" s="2" t="s">
        <v>791</v>
      </c>
      <c r="L6" s="3">
        <v>29</v>
      </c>
      <c r="M6" s="3">
        <v>32</v>
      </c>
      <c r="N6" s="2" t="s">
        <v>30</v>
      </c>
      <c r="O6" s="2" t="s">
        <v>30</v>
      </c>
      <c r="P6" s="2" t="s">
        <v>29</v>
      </c>
      <c r="Q6" s="2" t="s">
        <v>239</v>
      </c>
      <c r="R6" s="2" t="s">
        <v>1343</v>
      </c>
      <c r="S6" s="5">
        <v>1</v>
      </c>
      <c r="T6" s="3">
        <v>16</v>
      </c>
      <c r="U6" s="2" t="s">
        <v>32</v>
      </c>
      <c r="V6" s="3">
        <v>16</v>
      </c>
      <c r="W6" s="2" t="s">
        <v>32</v>
      </c>
      <c r="X6" s="15"/>
      <c r="Y6" s="16"/>
      <c r="Z6" s="15"/>
      <c r="AA6" s="16"/>
      <c r="AB6" s="16"/>
      <c r="AC6" s="16"/>
      <c r="AD6" s="15"/>
    </row>
    <row r="7" spans="1:30">
      <c r="A7" s="4">
        <v>2015</v>
      </c>
      <c r="B7" s="2" t="s">
        <v>1337</v>
      </c>
      <c r="C7" s="2" t="s">
        <v>1338</v>
      </c>
      <c r="D7" s="2" t="s">
        <v>1383</v>
      </c>
      <c r="E7" s="7" t="s">
        <v>2278</v>
      </c>
      <c r="F7" s="5">
        <v>0.5</v>
      </c>
      <c r="G7" s="2" t="s">
        <v>729</v>
      </c>
      <c r="H7" s="2" t="s">
        <v>1344</v>
      </c>
      <c r="I7" s="2" t="s">
        <v>790</v>
      </c>
      <c r="J7" s="2" t="s">
        <v>1345</v>
      </c>
      <c r="K7" s="2" t="s">
        <v>1340</v>
      </c>
      <c r="L7" s="3">
        <v>17</v>
      </c>
      <c r="M7" s="3">
        <v>35</v>
      </c>
      <c r="N7" s="2" t="s">
        <v>30</v>
      </c>
      <c r="O7" s="2" t="s">
        <v>30</v>
      </c>
      <c r="P7" s="2" t="s">
        <v>29</v>
      </c>
      <c r="Q7" s="2" t="s">
        <v>234</v>
      </c>
      <c r="R7" s="2" t="s">
        <v>1346</v>
      </c>
      <c r="S7" s="5">
        <v>1</v>
      </c>
      <c r="T7" s="3">
        <v>16</v>
      </c>
      <c r="U7" s="2" t="s">
        <v>32</v>
      </c>
      <c r="V7" s="3">
        <v>16</v>
      </c>
      <c r="W7" s="2" t="s">
        <v>32</v>
      </c>
      <c r="X7" s="15"/>
      <c r="Y7" s="16"/>
      <c r="Z7" s="15"/>
      <c r="AA7" s="16"/>
      <c r="AB7" s="16"/>
      <c r="AC7" s="16"/>
      <c r="AD7" s="15"/>
    </row>
    <row r="8" spans="1:30">
      <c r="A8" s="4">
        <v>2015</v>
      </c>
      <c r="B8" s="2" t="s">
        <v>1650</v>
      </c>
      <c r="C8" s="2" t="s">
        <v>1651</v>
      </c>
      <c r="D8" s="2" t="s">
        <v>1384</v>
      </c>
      <c r="E8" s="7" t="s">
        <v>2278</v>
      </c>
      <c r="F8" s="5">
        <v>0.5</v>
      </c>
      <c r="G8" s="2" t="s">
        <v>308</v>
      </c>
      <c r="H8" s="2" t="s">
        <v>1652</v>
      </c>
      <c r="I8" s="2" t="s">
        <v>182</v>
      </c>
      <c r="J8" s="2" t="s">
        <v>121</v>
      </c>
      <c r="K8" s="2" t="s">
        <v>311</v>
      </c>
      <c r="L8" s="3">
        <v>42</v>
      </c>
      <c r="M8" s="3">
        <v>29</v>
      </c>
      <c r="N8" s="2" t="s">
        <v>30</v>
      </c>
      <c r="O8" s="2" t="s">
        <v>30</v>
      </c>
      <c r="P8" s="2" t="s">
        <v>29</v>
      </c>
      <c r="Q8" s="2" t="s">
        <v>1653</v>
      </c>
      <c r="R8" s="2" t="s">
        <v>1654</v>
      </c>
      <c r="S8" s="5">
        <v>1</v>
      </c>
      <c r="T8" s="3">
        <v>16</v>
      </c>
      <c r="U8" s="2" t="s">
        <v>32</v>
      </c>
      <c r="V8" s="3">
        <v>16</v>
      </c>
      <c r="W8" s="2" t="s">
        <v>32</v>
      </c>
      <c r="X8" s="15"/>
      <c r="Y8" s="16"/>
      <c r="Z8" s="15"/>
      <c r="AA8" s="16"/>
      <c r="AB8" s="16"/>
      <c r="AC8" s="16"/>
      <c r="AD8" s="15"/>
    </row>
    <row r="9" spans="1:30">
      <c r="A9" s="4">
        <v>2015</v>
      </c>
      <c r="B9" s="2" t="s">
        <v>845</v>
      </c>
      <c r="C9" s="2" t="s">
        <v>846</v>
      </c>
      <c r="D9" s="2" t="s">
        <v>1383</v>
      </c>
      <c r="E9" s="7" t="s">
        <v>2278</v>
      </c>
      <c r="F9" s="5">
        <v>0.5</v>
      </c>
      <c r="G9" s="2" t="s">
        <v>308</v>
      </c>
      <c r="H9" s="2" t="s">
        <v>847</v>
      </c>
      <c r="I9" s="2" t="s">
        <v>60</v>
      </c>
      <c r="J9" s="2" t="s">
        <v>121</v>
      </c>
      <c r="K9" s="2" t="s">
        <v>311</v>
      </c>
      <c r="L9" s="3">
        <v>27</v>
      </c>
      <c r="M9" s="3">
        <v>37</v>
      </c>
      <c r="N9" s="2" t="s">
        <v>30</v>
      </c>
      <c r="O9" s="2" t="s">
        <v>30</v>
      </c>
      <c r="P9" s="2" t="s">
        <v>29</v>
      </c>
      <c r="Q9" s="2" t="s">
        <v>239</v>
      </c>
      <c r="R9" s="2" t="s">
        <v>848</v>
      </c>
      <c r="S9" s="5">
        <v>1</v>
      </c>
      <c r="T9" s="3">
        <v>16</v>
      </c>
      <c r="U9" s="2" t="s">
        <v>32</v>
      </c>
      <c r="V9" s="3">
        <v>16</v>
      </c>
      <c r="W9" s="2" t="s">
        <v>32</v>
      </c>
      <c r="X9" s="15"/>
      <c r="Y9" s="16"/>
      <c r="Z9" s="15"/>
      <c r="AA9" s="16"/>
      <c r="AB9" s="16"/>
      <c r="AC9" s="16"/>
      <c r="AD9" s="15"/>
    </row>
    <row r="10" spans="1:30">
      <c r="A10" s="4">
        <v>2015</v>
      </c>
      <c r="B10" s="2" t="s">
        <v>1650</v>
      </c>
      <c r="C10" s="2" t="s">
        <v>1651</v>
      </c>
      <c r="D10" s="2" t="s">
        <v>1384</v>
      </c>
      <c r="E10" s="7" t="s">
        <v>2278</v>
      </c>
      <c r="F10" s="5">
        <v>0.5</v>
      </c>
      <c r="G10" s="2" t="s">
        <v>308</v>
      </c>
      <c r="H10" s="2" t="s">
        <v>1780</v>
      </c>
      <c r="I10" s="2" t="s">
        <v>182</v>
      </c>
      <c r="J10" s="2" t="s">
        <v>121</v>
      </c>
      <c r="K10" s="2" t="s">
        <v>311</v>
      </c>
      <c r="L10" s="3">
        <v>182</v>
      </c>
      <c r="M10" s="3">
        <v>35</v>
      </c>
      <c r="N10" s="2" t="s">
        <v>30</v>
      </c>
      <c r="O10" s="2" t="s">
        <v>30</v>
      </c>
      <c r="P10" s="2" t="s">
        <v>29</v>
      </c>
      <c r="Q10" s="2" t="s">
        <v>1781</v>
      </c>
      <c r="R10" s="2" t="s">
        <v>1782</v>
      </c>
      <c r="S10" s="5">
        <v>1</v>
      </c>
      <c r="T10" s="3">
        <v>16</v>
      </c>
      <c r="U10" s="2" t="s">
        <v>32</v>
      </c>
      <c r="V10" s="3">
        <v>16</v>
      </c>
      <c r="W10" s="2" t="s">
        <v>32</v>
      </c>
      <c r="X10" s="15"/>
      <c r="Y10" s="16"/>
      <c r="Z10" s="15"/>
      <c r="AA10" s="16"/>
      <c r="AB10" s="16"/>
      <c r="AC10" s="16"/>
      <c r="AD10" s="15"/>
    </row>
    <row r="11" spans="1:30">
      <c r="A11" s="4">
        <v>2015</v>
      </c>
      <c r="B11" s="2" t="s">
        <v>1650</v>
      </c>
      <c r="C11" s="2" t="s">
        <v>1651</v>
      </c>
      <c r="D11" s="2" t="s">
        <v>1384</v>
      </c>
      <c r="E11" s="7" t="s">
        <v>2278</v>
      </c>
      <c r="F11" s="5">
        <v>0.5</v>
      </c>
      <c r="G11" s="2" t="s">
        <v>308</v>
      </c>
      <c r="H11" s="2" t="s">
        <v>1783</v>
      </c>
      <c r="I11" s="2" t="s">
        <v>64</v>
      </c>
      <c r="J11" s="2" t="s">
        <v>121</v>
      </c>
      <c r="K11" s="2" t="s">
        <v>311</v>
      </c>
      <c r="L11" s="3">
        <v>258</v>
      </c>
      <c r="M11" s="3">
        <v>35</v>
      </c>
      <c r="N11" s="2" t="s">
        <v>30</v>
      </c>
      <c r="O11" s="2" t="s">
        <v>30</v>
      </c>
      <c r="P11" s="2" t="s">
        <v>29</v>
      </c>
      <c r="Q11" s="2" t="s">
        <v>1528</v>
      </c>
      <c r="R11" s="2" t="s">
        <v>1784</v>
      </c>
      <c r="S11" s="5">
        <v>1</v>
      </c>
      <c r="T11" s="3">
        <v>16</v>
      </c>
      <c r="U11" s="2" t="s">
        <v>32</v>
      </c>
      <c r="V11" s="3">
        <v>16</v>
      </c>
      <c r="W11" s="2" t="s">
        <v>32</v>
      </c>
      <c r="X11" s="15"/>
      <c r="Y11" s="16"/>
      <c r="Z11" s="15"/>
      <c r="AA11" s="16"/>
      <c r="AB11" s="16"/>
      <c r="AC11" s="16"/>
      <c r="AD11" s="15"/>
    </row>
    <row r="12" spans="1:30">
      <c r="A12" s="4">
        <v>2015</v>
      </c>
      <c r="B12" s="2" t="s">
        <v>1299</v>
      </c>
      <c r="C12" s="2" t="s">
        <v>1300</v>
      </c>
      <c r="D12" s="2" t="s">
        <v>1383</v>
      </c>
      <c r="E12" s="7" t="s">
        <v>2278</v>
      </c>
      <c r="F12" s="5">
        <v>0.5</v>
      </c>
      <c r="G12" s="2" t="s">
        <v>308</v>
      </c>
      <c r="H12" s="2" t="s">
        <v>1301</v>
      </c>
      <c r="I12" s="2" t="s">
        <v>60</v>
      </c>
      <c r="J12" s="2" t="s">
        <v>121</v>
      </c>
      <c r="K12" s="2" t="s">
        <v>270</v>
      </c>
      <c r="L12" s="3">
        <v>30</v>
      </c>
      <c r="M12" s="3">
        <v>34</v>
      </c>
      <c r="N12" s="2" t="s">
        <v>30</v>
      </c>
      <c r="O12" s="2" t="s">
        <v>30</v>
      </c>
      <c r="P12" s="2" t="s">
        <v>29</v>
      </c>
      <c r="Q12" s="2" t="s">
        <v>234</v>
      </c>
      <c r="R12" s="2" t="s">
        <v>1302</v>
      </c>
      <c r="S12" s="5">
        <v>1</v>
      </c>
      <c r="T12" s="3">
        <v>16</v>
      </c>
      <c r="U12" s="2" t="s">
        <v>32</v>
      </c>
      <c r="V12" s="3">
        <v>16</v>
      </c>
      <c r="W12" s="2" t="s">
        <v>32</v>
      </c>
      <c r="X12" s="15"/>
      <c r="Y12" s="16"/>
      <c r="Z12" s="15"/>
      <c r="AA12" s="16"/>
      <c r="AB12" s="16"/>
      <c r="AC12" s="16"/>
      <c r="AD12" s="15"/>
    </row>
    <row r="13" spans="1:30">
      <c r="A13" s="4">
        <v>2015</v>
      </c>
      <c r="B13" s="2" t="s">
        <v>845</v>
      </c>
      <c r="C13" s="2" t="s">
        <v>846</v>
      </c>
      <c r="D13" s="2" t="s">
        <v>1383</v>
      </c>
      <c r="E13" s="7" t="s">
        <v>2278</v>
      </c>
      <c r="F13" s="5">
        <v>0.5</v>
      </c>
      <c r="G13" s="2" t="s">
        <v>308</v>
      </c>
      <c r="H13" s="2" t="s">
        <v>849</v>
      </c>
      <c r="I13" s="2" t="s">
        <v>60</v>
      </c>
      <c r="J13" s="2" t="s">
        <v>121</v>
      </c>
      <c r="K13" s="2" t="s">
        <v>275</v>
      </c>
      <c r="L13" s="3">
        <v>30</v>
      </c>
      <c r="M13" s="3">
        <v>35</v>
      </c>
      <c r="N13" s="2" t="s">
        <v>30</v>
      </c>
      <c r="O13" s="2" t="s">
        <v>30</v>
      </c>
      <c r="P13" s="2" t="s">
        <v>29</v>
      </c>
      <c r="Q13" s="2" t="s">
        <v>234</v>
      </c>
      <c r="R13" s="2" t="s">
        <v>850</v>
      </c>
      <c r="S13" s="5">
        <v>1</v>
      </c>
      <c r="T13" s="3">
        <v>16</v>
      </c>
      <c r="U13" s="2" t="s">
        <v>32</v>
      </c>
      <c r="V13" s="3">
        <v>16</v>
      </c>
      <c r="W13" s="2" t="s">
        <v>32</v>
      </c>
      <c r="X13" s="15"/>
      <c r="Y13" s="16"/>
      <c r="Z13" s="15"/>
      <c r="AA13" s="16"/>
      <c r="AB13" s="16"/>
      <c r="AC13" s="16"/>
      <c r="AD13" s="15"/>
    </row>
    <row r="14" spans="1:30">
      <c r="A14" s="4">
        <v>2015</v>
      </c>
      <c r="B14" s="2" t="s">
        <v>1299</v>
      </c>
      <c r="C14" s="2" t="s">
        <v>1300</v>
      </c>
      <c r="D14" s="2" t="s">
        <v>1383</v>
      </c>
      <c r="E14" s="7" t="s">
        <v>2278</v>
      </c>
      <c r="F14" s="5">
        <v>0.5</v>
      </c>
      <c r="G14" s="2" t="s">
        <v>308</v>
      </c>
      <c r="H14" s="2" t="s">
        <v>1303</v>
      </c>
      <c r="I14" s="2" t="s">
        <v>182</v>
      </c>
      <c r="J14" s="2" t="s">
        <v>121</v>
      </c>
      <c r="K14" s="2" t="s">
        <v>311</v>
      </c>
      <c r="L14" s="3">
        <v>27</v>
      </c>
      <c r="M14" s="3">
        <v>26</v>
      </c>
      <c r="N14" s="2" t="s">
        <v>30</v>
      </c>
      <c r="O14" s="2" t="s">
        <v>30</v>
      </c>
      <c r="P14" s="2" t="s">
        <v>29</v>
      </c>
      <c r="Q14" s="2" t="s">
        <v>239</v>
      </c>
      <c r="R14" s="2" t="s">
        <v>1304</v>
      </c>
      <c r="S14" s="5">
        <v>1</v>
      </c>
      <c r="T14" s="3">
        <v>16</v>
      </c>
      <c r="U14" s="2" t="s">
        <v>32</v>
      </c>
      <c r="V14" s="3">
        <v>16</v>
      </c>
      <c r="W14" s="2" t="s">
        <v>32</v>
      </c>
      <c r="X14" s="15"/>
      <c r="Y14" s="16"/>
      <c r="Z14" s="15"/>
      <c r="AA14" s="16"/>
      <c r="AB14" s="16"/>
      <c r="AC14" s="16"/>
      <c r="AD14" s="15"/>
    </row>
    <row r="15" spans="1:30">
      <c r="A15" s="4">
        <v>2015</v>
      </c>
      <c r="B15" s="2" t="s">
        <v>845</v>
      </c>
      <c r="C15" s="2" t="s">
        <v>846</v>
      </c>
      <c r="D15" s="2" t="s">
        <v>1383</v>
      </c>
      <c r="E15" s="7" t="s">
        <v>2278</v>
      </c>
      <c r="F15" s="5">
        <v>0.5</v>
      </c>
      <c r="G15" s="2" t="s">
        <v>308</v>
      </c>
      <c r="H15" s="2" t="s">
        <v>851</v>
      </c>
      <c r="I15" s="2" t="s">
        <v>64</v>
      </c>
      <c r="J15" s="2" t="s">
        <v>121</v>
      </c>
      <c r="K15" s="2" t="s">
        <v>311</v>
      </c>
      <c r="L15" s="3">
        <v>22</v>
      </c>
      <c r="M15" s="3">
        <v>35</v>
      </c>
      <c r="N15" s="2" t="s">
        <v>30</v>
      </c>
      <c r="O15" s="2" t="s">
        <v>30</v>
      </c>
      <c r="P15" s="2" t="s">
        <v>29</v>
      </c>
      <c r="Q15" s="2" t="s">
        <v>234</v>
      </c>
      <c r="R15" s="2" t="s">
        <v>852</v>
      </c>
      <c r="S15" s="5">
        <v>1</v>
      </c>
      <c r="T15" s="3">
        <v>16</v>
      </c>
      <c r="U15" s="2" t="s">
        <v>32</v>
      </c>
      <c r="V15" s="3">
        <v>16</v>
      </c>
      <c r="W15" s="2" t="s">
        <v>32</v>
      </c>
      <c r="X15" s="15"/>
      <c r="Y15" s="16"/>
      <c r="Z15" s="15"/>
      <c r="AA15" s="16"/>
      <c r="AB15" s="16"/>
      <c r="AC15" s="16"/>
      <c r="AD15" s="15"/>
    </row>
    <row r="16" spans="1:30">
      <c r="A16" s="4">
        <v>2015</v>
      </c>
      <c r="B16" s="2" t="s">
        <v>1650</v>
      </c>
      <c r="C16" s="2" t="s">
        <v>1651</v>
      </c>
      <c r="D16" s="2" t="s">
        <v>1384</v>
      </c>
      <c r="E16" s="7" t="s">
        <v>2278</v>
      </c>
      <c r="F16" s="5">
        <v>0.5</v>
      </c>
      <c r="G16" s="2" t="s">
        <v>308</v>
      </c>
      <c r="H16" s="2" t="s">
        <v>310</v>
      </c>
      <c r="I16" s="2" t="s">
        <v>60</v>
      </c>
      <c r="J16" s="2" t="s">
        <v>121</v>
      </c>
      <c r="K16" s="2" t="s">
        <v>311</v>
      </c>
      <c r="L16" s="3">
        <v>171</v>
      </c>
      <c r="M16" s="3">
        <v>33</v>
      </c>
      <c r="N16" s="2" t="s">
        <v>30</v>
      </c>
      <c r="O16" s="2" t="s">
        <v>30</v>
      </c>
      <c r="P16" s="2" t="s">
        <v>29</v>
      </c>
      <c r="Q16" s="2" t="s">
        <v>1547</v>
      </c>
      <c r="R16" s="2" t="s">
        <v>1746</v>
      </c>
      <c r="S16" s="5">
        <v>1</v>
      </c>
      <c r="T16" s="3">
        <v>16</v>
      </c>
      <c r="U16" s="2" t="s">
        <v>32</v>
      </c>
      <c r="V16" s="3">
        <v>16</v>
      </c>
      <c r="W16" s="2" t="s">
        <v>32</v>
      </c>
      <c r="X16" s="15"/>
      <c r="Y16" s="16"/>
      <c r="Z16" s="15"/>
      <c r="AA16" s="16"/>
      <c r="AB16" s="16"/>
      <c r="AC16" s="16"/>
      <c r="AD16" s="15"/>
    </row>
    <row r="17" spans="1:30">
      <c r="A17" s="4">
        <v>2015</v>
      </c>
      <c r="B17" s="2" t="s">
        <v>1299</v>
      </c>
      <c r="C17" s="2" t="s">
        <v>1300</v>
      </c>
      <c r="D17" s="2" t="s">
        <v>1383</v>
      </c>
      <c r="E17" s="7" t="s">
        <v>2278</v>
      </c>
      <c r="F17" s="5">
        <v>0.5</v>
      </c>
      <c r="G17" s="2" t="s">
        <v>308</v>
      </c>
      <c r="H17" s="2" t="s">
        <v>310</v>
      </c>
      <c r="I17" s="2" t="s">
        <v>60</v>
      </c>
      <c r="J17" s="2" t="s">
        <v>121</v>
      </c>
      <c r="K17" s="2" t="s">
        <v>311</v>
      </c>
      <c r="L17" s="3">
        <v>20</v>
      </c>
      <c r="M17" s="3">
        <v>19</v>
      </c>
      <c r="N17" s="2" t="s">
        <v>30</v>
      </c>
      <c r="O17" s="2" t="s">
        <v>30</v>
      </c>
      <c r="P17" s="2" t="s">
        <v>29</v>
      </c>
      <c r="Q17" s="2" t="s">
        <v>234</v>
      </c>
      <c r="R17" s="2" t="s">
        <v>1305</v>
      </c>
      <c r="S17" s="5">
        <v>1</v>
      </c>
      <c r="T17" s="3">
        <v>16</v>
      </c>
      <c r="U17" s="2" t="s">
        <v>32</v>
      </c>
      <c r="V17" s="3">
        <v>16</v>
      </c>
      <c r="W17" s="2" t="s">
        <v>32</v>
      </c>
      <c r="X17" s="15"/>
      <c r="Y17" s="16"/>
      <c r="Z17" s="15"/>
      <c r="AA17" s="16"/>
      <c r="AB17" s="16"/>
      <c r="AC17" s="16"/>
      <c r="AD17" s="15"/>
    </row>
    <row r="18" spans="1:30">
      <c r="A18" s="4">
        <v>2015</v>
      </c>
      <c r="B18" s="2" t="s">
        <v>306</v>
      </c>
      <c r="C18" s="2" t="s">
        <v>307</v>
      </c>
      <c r="D18" s="2" t="s">
        <v>1383</v>
      </c>
      <c r="E18" s="7" t="s">
        <v>2278</v>
      </c>
      <c r="F18" s="5">
        <v>0.5</v>
      </c>
      <c r="G18" s="2" t="s">
        <v>308</v>
      </c>
      <c r="H18" s="2" t="s">
        <v>312</v>
      </c>
      <c r="I18" s="2" t="s">
        <v>182</v>
      </c>
      <c r="J18" s="2" t="s">
        <v>121</v>
      </c>
      <c r="K18" s="2" t="s">
        <v>275</v>
      </c>
      <c r="L18" s="3">
        <v>27</v>
      </c>
      <c r="M18" s="3">
        <v>27</v>
      </c>
      <c r="N18" s="2" t="s">
        <v>30</v>
      </c>
      <c r="O18" s="2" t="s">
        <v>30</v>
      </c>
      <c r="P18" s="2" t="s">
        <v>29</v>
      </c>
      <c r="Q18" s="2" t="s">
        <v>234</v>
      </c>
      <c r="R18" s="2" t="s">
        <v>313</v>
      </c>
      <c r="S18" s="5">
        <v>1</v>
      </c>
      <c r="T18" s="3">
        <v>16</v>
      </c>
      <c r="U18" s="2" t="s">
        <v>32</v>
      </c>
      <c r="V18" s="3">
        <v>16</v>
      </c>
      <c r="W18" s="2" t="s">
        <v>32</v>
      </c>
      <c r="X18" s="15"/>
      <c r="Y18" s="16"/>
      <c r="Z18" s="15"/>
      <c r="AA18" s="16"/>
      <c r="AB18" s="16"/>
      <c r="AC18" s="16"/>
      <c r="AD18" s="15"/>
    </row>
    <row r="19" spans="1:30">
      <c r="A19" s="4">
        <v>2014</v>
      </c>
      <c r="B19" s="2" t="s">
        <v>1765</v>
      </c>
      <c r="C19" s="2" t="s">
        <v>1766</v>
      </c>
      <c r="D19" s="2" t="s">
        <v>1384</v>
      </c>
      <c r="E19" s="7" t="s">
        <v>2278</v>
      </c>
      <c r="F19" s="5">
        <v>1</v>
      </c>
      <c r="G19" s="2" t="s">
        <v>1557</v>
      </c>
      <c r="H19" s="2" t="s">
        <v>1558</v>
      </c>
      <c r="I19" s="2" t="s">
        <v>164</v>
      </c>
      <c r="J19" s="2" t="s">
        <v>25</v>
      </c>
      <c r="K19" s="2" t="s">
        <v>26</v>
      </c>
      <c r="L19" s="3">
        <v>29</v>
      </c>
      <c r="M19" s="3">
        <v>35</v>
      </c>
      <c r="N19" s="2" t="s">
        <v>30</v>
      </c>
      <c r="O19" s="2" t="s">
        <v>30</v>
      </c>
      <c r="P19" s="2" t="s">
        <v>29</v>
      </c>
      <c r="Q19" s="2" t="s">
        <v>1362</v>
      </c>
      <c r="R19" s="2" t="s">
        <v>1767</v>
      </c>
      <c r="S19" s="5">
        <v>1</v>
      </c>
      <c r="T19" s="3">
        <v>32</v>
      </c>
      <c r="U19" s="3">
        <v>6</v>
      </c>
      <c r="V19" s="3">
        <v>26</v>
      </c>
      <c r="W19" s="2" t="s">
        <v>32</v>
      </c>
      <c r="X19" s="15"/>
      <c r="Y19" s="16"/>
      <c r="Z19" s="15"/>
      <c r="AA19" s="16"/>
      <c r="AB19" s="16"/>
      <c r="AC19" s="16"/>
      <c r="AD19" s="15"/>
    </row>
    <row r="20" spans="1:30">
      <c r="A20" s="4">
        <v>2015</v>
      </c>
      <c r="B20" s="2" t="s">
        <v>368</v>
      </c>
      <c r="C20" s="2" t="s">
        <v>369</v>
      </c>
      <c r="D20" s="2" t="s">
        <v>1383</v>
      </c>
      <c r="E20" s="7" t="s">
        <v>2278</v>
      </c>
      <c r="F20" s="5">
        <v>0.5</v>
      </c>
      <c r="G20" s="2" t="s">
        <v>59</v>
      </c>
      <c r="H20" s="2" t="s">
        <v>370</v>
      </c>
      <c r="I20" s="2" t="s">
        <v>64</v>
      </c>
      <c r="J20" s="2" t="s">
        <v>61</v>
      </c>
      <c r="K20" s="2" t="s">
        <v>65</v>
      </c>
      <c r="L20" s="3">
        <v>27</v>
      </c>
      <c r="M20" s="3">
        <v>28</v>
      </c>
      <c r="N20" s="2" t="s">
        <v>30</v>
      </c>
      <c r="O20" s="2" t="s">
        <v>30</v>
      </c>
      <c r="P20" s="2" t="s">
        <v>29</v>
      </c>
      <c r="Q20" s="2" t="s">
        <v>239</v>
      </c>
      <c r="R20" s="2" t="s">
        <v>371</v>
      </c>
      <c r="S20" s="5">
        <v>1</v>
      </c>
      <c r="T20" s="3">
        <v>16</v>
      </c>
      <c r="U20" s="2" t="s">
        <v>32</v>
      </c>
      <c r="V20" s="3">
        <v>16</v>
      </c>
      <c r="W20" s="2" t="s">
        <v>32</v>
      </c>
      <c r="X20" s="15"/>
      <c r="Y20" s="16"/>
      <c r="Z20" s="15"/>
      <c r="AA20" s="16"/>
      <c r="AB20" s="16"/>
      <c r="AC20" s="16"/>
      <c r="AD20" s="15"/>
    </row>
    <row r="21" spans="1:30">
      <c r="A21" s="4">
        <v>2015</v>
      </c>
      <c r="B21" s="2" t="s">
        <v>368</v>
      </c>
      <c r="C21" s="2" t="s">
        <v>369</v>
      </c>
      <c r="D21" s="2" t="s">
        <v>1383</v>
      </c>
      <c r="E21" s="7" t="s">
        <v>2278</v>
      </c>
      <c r="F21" s="5">
        <v>0.5</v>
      </c>
      <c r="G21" s="2" t="s">
        <v>59</v>
      </c>
      <c r="H21" s="2" t="s">
        <v>372</v>
      </c>
      <c r="I21" s="2" t="s">
        <v>60</v>
      </c>
      <c r="J21" s="2" t="s">
        <v>61</v>
      </c>
      <c r="K21" s="2" t="s">
        <v>62</v>
      </c>
      <c r="L21" s="3">
        <v>77</v>
      </c>
      <c r="M21" s="3">
        <v>46</v>
      </c>
      <c r="N21" s="2" t="s">
        <v>30</v>
      </c>
      <c r="O21" s="2" t="s">
        <v>30</v>
      </c>
      <c r="P21" s="2" t="s">
        <v>29</v>
      </c>
      <c r="Q21" s="2" t="s">
        <v>234</v>
      </c>
      <c r="R21" s="2" t="s">
        <v>373</v>
      </c>
      <c r="S21" s="5">
        <v>1</v>
      </c>
      <c r="T21" s="3">
        <v>16</v>
      </c>
      <c r="U21" s="2" t="s">
        <v>32</v>
      </c>
      <c r="V21" s="3">
        <v>16</v>
      </c>
      <c r="W21" s="2" t="s">
        <v>32</v>
      </c>
      <c r="X21" s="15"/>
      <c r="Y21" s="16"/>
      <c r="Z21" s="15"/>
      <c r="AA21" s="16"/>
      <c r="AB21" s="16"/>
      <c r="AC21" s="16"/>
      <c r="AD21" s="15"/>
    </row>
    <row r="22" spans="1:30">
      <c r="A22" s="4">
        <v>2015</v>
      </c>
      <c r="B22" s="2" t="s">
        <v>828</v>
      </c>
      <c r="C22" s="2" t="s">
        <v>829</v>
      </c>
      <c r="D22" s="2" t="s">
        <v>1383</v>
      </c>
      <c r="E22" s="7" t="s">
        <v>2278</v>
      </c>
      <c r="F22" s="5">
        <v>0.5</v>
      </c>
      <c r="G22" s="2" t="s">
        <v>59</v>
      </c>
      <c r="H22" s="2" t="s">
        <v>830</v>
      </c>
      <c r="I22" s="2" t="s">
        <v>60</v>
      </c>
      <c r="J22" s="2" t="s">
        <v>61</v>
      </c>
      <c r="K22" s="2" t="s">
        <v>62</v>
      </c>
      <c r="L22" s="3">
        <v>40</v>
      </c>
      <c r="M22" s="3">
        <v>19</v>
      </c>
      <c r="N22" s="2" t="s">
        <v>30</v>
      </c>
      <c r="O22" s="2" t="s">
        <v>30</v>
      </c>
      <c r="P22" s="2" t="s">
        <v>29</v>
      </c>
      <c r="Q22" s="2" t="s">
        <v>77</v>
      </c>
      <c r="R22" s="2" t="s">
        <v>831</v>
      </c>
      <c r="S22" s="5">
        <v>1</v>
      </c>
      <c r="T22" s="3">
        <v>16</v>
      </c>
      <c r="U22" s="2" t="s">
        <v>32</v>
      </c>
      <c r="V22" s="3">
        <v>16</v>
      </c>
      <c r="W22" s="2" t="s">
        <v>32</v>
      </c>
      <c r="X22" s="15"/>
      <c r="Y22" s="16"/>
      <c r="Z22" s="15"/>
      <c r="AA22" s="16"/>
      <c r="AB22" s="16"/>
      <c r="AC22" s="16"/>
      <c r="AD22" s="15"/>
    </row>
    <row r="23" spans="1:30">
      <c r="A23" s="4">
        <v>2015</v>
      </c>
      <c r="B23" s="2" t="s">
        <v>368</v>
      </c>
      <c r="C23" s="2" t="s">
        <v>369</v>
      </c>
      <c r="D23" s="2" t="s">
        <v>1383</v>
      </c>
      <c r="E23" s="7" t="s">
        <v>2278</v>
      </c>
      <c r="F23" s="5">
        <v>0.5</v>
      </c>
      <c r="G23" s="2" t="s">
        <v>59</v>
      </c>
      <c r="H23" s="2" t="s">
        <v>374</v>
      </c>
      <c r="I23" s="2" t="s">
        <v>208</v>
      </c>
      <c r="J23" s="2" t="s">
        <v>68</v>
      </c>
      <c r="K23" s="2" t="s">
        <v>375</v>
      </c>
      <c r="L23" s="3">
        <v>31</v>
      </c>
      <c r="M23" s="3">
        <v>51</v>
      </c>
      <c r="N23" s="2" t="s">
        <v>30</v>
      </c>
      <c r="O23" s="2" t="s">
        <v>30</v>
      </c>
      <c r="P23" s="2" t="s">
        <v>29</v>
      </c>
      <c r="Q23" s="2" t="s">
        <v>49</v>
      </c>
      <c r="R23" s="2" t="s">
        <v>376</v>
      </c>
      <c r="S23" s="5">
        <v>1</v>
      </c>
      <c r="T23" s="3">
        <v>16</v>
      </c>
      <c r="U23" s="2" t="s">
        <v>32</v>
      </c>
      <c r="V23" s="3">
        <v>16</v>
      </c>
      <c r="W23" s="2" t="s">
        <v>32</v>
      </c>
      <c r="X23" s="15"/>
      <c r="Y23" s="16"/>
      <c r="Z23" s="15"/>
      <c r="AA23" s="16"/>
      <c r="AB23" s="16"/>
      <c r="AC23" s="16"/>
      <c r="AD23" s="15"/>
    </row>
    <row r="24" spans="1:30">
      <c r="A24" s="4">
        <v>2015</v>
      </c>
      <c r="B24" s="2" t="s">
        <v>368</v>
      </c>
      <c r="C24" s="2" t="s">
        <v>369</v>
      </c>
      <c r="D24" s="2" t="s">
        <v>1383</v>
      </c>
      <c r="E24" s="7" t="s">
        <v>2278</v>
      </c>
      <c r="F24" s="5">
        <v>0.5</v>
      </c>
      <c r="G24" s="2" t="s">
        <v>59</v>
      </c>
      <c r="H24" s="2" t="s">
        <v>377</v>
      </c>
      <c r="I24" s="2" t="s">
        <v>182</v>
      </c>
      <c r="J24" s="2" t="s">
        <v>61</v>
      </c>
      <c r="K24" s="2" t="s">
        <v>103</v>
      </c>
      <c r="L24" s="3">
        <v>75</v>
      </c>
      <c r="M24" s="3">
        <v>44</v>
      </c>
      <c r="N24" s="2" t="s">
        <v>30</v>
      </c>
      <c r="O24" s="2" t="s">
        <v>30</v>
      </c>
      <c r="P24" s="2" t="s">
        <v>29</v>
      </c>
      <c r="Q24" s="2" t="s">
        <v>77</v>
      </c>
      <c r="R24" s="2" t="s">
        <v>378</v>
      </c>
      <c r="S24" s="5">
        <v>1</v>
      </c>
      <c r="T24" s="3">
        <v>16</v>
      </c>
      <c r="U24" s="2" t="s">
        <v>32</v>
      </c>
      <c r="V24" s="3">
        <v>16</v>
      </c>
      <c r="W24" s="2" t="s">
        <v>32</v>
      </c>
      <c r="X24" s="15"/>
      <c r="Y24" s="16"/>
      <c r="Z24" s="15"/>
      <c r="AA24" s="16"/>
      <c r="AB24" s="16"/>
      <c r="AC24" s="16"/>
      <c r="AD24" s="15"/>
    </row>
    <row r="25" spans="1:30">
      <c r="A25" s="4">
        <v>2015</v>
      </c>
      <c r="B25" s="2" t="s">
        <v>206</v>
      </c>
      <c r="C25" s="2" t="s">
        <v>207</v>
      </c>
      <c r="D25" s="2" t="s">
        <v>1383</v>
      </c>
      <c r="E25" s="7" t="s">
        <v>2278</v>
      </c>
      <c r="F25" s="5">
        <v>0.5</v>
      </c>
      <c r="G25" s="2" t="s">
        <v>59</v>
      </c>
      <c r="H25" s="2" t="s">
        <v>209</v>
      </c>
      <c r="I25" s="2" t="s">
        <v>64</v>
      </c>
      <c r="J25" s="2" t="s">
        <v>61</v>
      </c>
      <c r="K25" s="2" t="s">
        <v>103</v>
      </c>
      <c r="L25" s="3">
        <v>25</v>
      </c>
      <c r="M25" s="3">
        <v>28</v>
      </c>
      <c r="N25" s="2" t="s">
        <v>30</v>
      </c>
      <c r="O25" s="2" t="s">
        <v>30</v>
      </c>
      <c r="P25" s="2" t="s">
        <v>29</v>
      </c>
      <c r="Q25" s="2" t="s">
        <v>77</v>
      </c>
      <c r="R25" s="2" t="s">
        <v>210</v>
      </c>
      <c r="S25" s="5">
        <v>1</v>
      </c>
      <c r="T25" s="3">
        <v>16</v>
      </c>
      <c r="U25" s="2" t="s">
        <v>32</v>
      </c>
      <c r="V25" s="3">
        <v>16</v>
      </c>
      <c r="W25" s="2" t="s">
        <v>32</v>
      </c>
      <c r="X25" s="15"/>
      <c r="Y25" s="16"/>
      <c r="Z25" s="15"/>
      <c r="AA25" s="16"/>
      <c r="AB25" s="16"/>
      <c r="AC25" s="16"/>
      <c r="AD25" s="15"/>
    </row>
    <row r="26" spans="1:30">
      <c r="A26" s="4">
        <v>2015</v>
      </c>
      <c r="B26" s="2" t="s">
        <v>57</v>
      </c>
      <c r="C26" s="2" t="s">
        <v>58</v>
      </c>
      <c r="D26" s="2" t="s">
        <v>1383</v>
      </c>
      <c r="E26" s="7" t="s">
        <v>2278</v>
      </c>
      <c r="F26" s="5">
        <v>0.5</v>
      </c>
      <c r="G26" s="2" t="s">
        <v>59</v>
      </c>
      <c r="H26" s="2" t="s">
        <v>63</v>
      </c>
      <c r="I26" s="2" t="s">
        <v>64</v>
      </c>
      <c r="J26" s="2" t="s">
        <v>61</v>
      </c>
      <c r="K26" s="2" t="s">
        <v>65</v>
      </c>
      <c r="L26" s="3">
        <v>31</v>
      </c>
      <c r="M26" s="3">
        <v>6</v>
      </c>
      <c r="N26" s="2" t="s">
        <v>30</v>
      </c>
      <c r="O26" s="2" t="s">
        <v>30</v>
      </c>
      <c r="P26" s="2" t="s">
        <v>29</v>
      </c>
      <c r="Q26" s="2" t="s">
        <v>49</v>
      </c>
      <c r="R26" s="2" t="s">
        <v>66</v>
      </c>
      <c r="S26" s="5">
        <v>1</v>
      </c>
      <c r="T26" s="3">
        <v>16</v>
      </c>
      <c r="U26" s="2" t="s">
        <v>32</v>
      </c>
      <c r="V26" s="3">
        <v>16</v>
      </c>
      <c r="W26" s="2" t="s">
        <v>32</v>
      </c>
      <c r="X26" s="15"/>
      <c r="Y26" s="16"/>
      <c r="Z26" s="15"/>
      <c r="AA26" s="16"/>
      <c r="AB26" s="16"/>
      <c r="AC26" s="16"/>
      <c r="AD26" s="15"/>
    </row>
    <row r="27" spans="1:30">
      <c r="A27" s="4">
        <v>2015</v>
      </c>
      <c r="B27" s="2" t="s">
        <v>206</v>
      </c>
      <c r="C27" s="2" t="s">
        <v>207</v>
      </c>
      <c r="D27" s="2" t="s">
        <v>1383</v>
      </c>
      <c r="E27" s="7" t="s">
        <v>2278</v>
      </c>
      <c r="F27" s="5">
        <v>0.5</v>
      </c>
      <c r="G27" s="2" t="s">
        <v>59</v>
      </c>
      <c r="H27" s="2" t="s">
        <v>211</v>
      </c>
      <c r="I27" s="2" t="s">
        <v>60</v>
      </c>
      <c r="J27" s="2" t="s">
        <v>61</v>
      </c>
      <c r="K27" s="2" t="s">
        <v>65</v>
      </c>
      <c r="L27" s="3">
        <v>25</v>
      </c>
      <c r="M27" s="3">
        <v>29</v>
      </c>
      <c r="N27" s="2" t="s">
        <v>30</v>
      </c>
      <c r="O27" s="2" t="s">
        <v>30</v>
      </c>
      <c r="P27" s="2" t="s">
        <v>29</v>
      </c>
      <c r="Q27" s="2" t="s">
        <v>77</v>
      </c>
      <c r="R27" s="2" t="s">
        <v>212</v>
      </c>
      <c r="S27" s="5">
        <v>1</v>
      </c>
      <c r="T27" s="3">
        <v>16</v>
      </c>
      <c r="U27" s="2" t="s">
        <v>32</v>
      </c>
      <c r="V27" s="3">
        <v>16</v>
      </c>
      <c r="W27" s="2" t="s">
        <v>32</v>
      </c>
      <c r="X27" s="15"/>
      <c r="Y27" s="16"/>
      <c r="Z27" s="15"/>
      <c r="AA27" s="16"/>
      <c r="AB27" s="16"/>
      <c r="AC27" s="16"/>
      <c r="AD27" s="15"/>
    </row>
    <row r="28" spans="1:30">
      <c r="A28" s="4">
        <v>2015</v>
      </c>
      <c r="B28" s="2" t="s">
        <v>57</v>
      </c>
      <c r="C28" s="2" t="s">
        <v>58</v>
      </c>
      <c r="D28" s="2" t="s">
        <v>1383</v>
      </c>
      <c r="E28" s="7" t="s">
        <v>2278</v>
      </c>
      <c r="F28" s="5">
        <v>0.5</v>
      </c>
      <c r="G28" s="2" t="s">
        <v>59</v>
      </c>
      <c r="H28" s="2" t="s">
        <v>67</v>
      </c>
      <c r="I28" s="2" t="s">
        <v>60</v>
      </c>
      <c r="J28" s="2" t="s">
        <v>68</v>
      </c>
      <c r="K28" s="2" t="s">
        <v>69</v>
      </c>
      <c r="L28" s="3">
        <v>55</v>
      </c>
      <c r="M28" s="3">
        <v>38</v>
      </c>
      <c r="N28" s="2" t="s">
        <v>30</v>
      </c>
      <c r="O28" s="2" t="s">
        <v>30</v>
      </c>
      <c r="P28" s="2" t="s">
        <v>29</v>
      </c>
      <c r="Q28" s="2" t="s">
        <v>43</v>
      </c>
      <c r="R28" s="2" t="s">
        <v>70</v>
      </c>
      <c r="S28" s="5">
        <v>1</v>
      </c>
      <c r="T28" s="3">
        <v>16</v>
      </c>
      <c r="U28" s="2" t="s">
        <v>32</v>
      </c>
      <c r="V28" s="3">
        <v>16</v>
      </c>
      <c r="W28" s="2" t="s">
        <v>32</v>
      </c>
      <c r="X28" s="15"/>
      <c r="Y28" s="16"/>
      <c r="Z28" s="15"/>
      <c r="AA28" s="16"/>
      <c r="AB28" s="16"/>
      <c r="AC28" s="16"/>
      <c r="AD28" s="15"/>
    </row>
    <row r="29" spans="1:30">
      <c r="A29" s="4">
        <v>2015</v>
      </c>
      <c r="B29" s="2" t="s">
        <v>1833</v>
      </c>
      <c r="C29" s="2" t="s">
        <v>1834</v>
      </c>
      <c r="D29" s="2" t="s">
        <v>1384</v>
      </c>
      <c r="E29" s="7" t="s">
        <v>2278</v>
      </c>
      <c r="F29" s="5">
        <v>0.5</v>
      </c>
      <c r="G29" s="2" t="s">
        <v>97</v>
      </c>
      <c r="H29" s="2" t="s">
        <v>1835</v>
      </c>
      <c r="I29" s="2" t="s">
        <v>99</v>
      </c>
      <c r="J29" s="2" t="s">
        <v>61</v>
      </c>
      <c r="K29" s="2" t="s">
        <v>62</v>
      </c>
      <c r="L29" s="3">
        <v>100</v>
      </c>
      <c r="M29" s="3">
        <v>39</v>
      </c>
      <c r="N29" s="2" t="s">
        <v>30</v>
      </c>
      <c r="O29" s="2" t="s">
        <v>30</v>
      </c>
      <c r="P29" s="2" t="s">
        <v>29</v>
      </c>
      <c r="Q29" s="2" t="s">
        <v>1547</v>
      </c>
      <c r="R29" s="2" t="s">
        <v>1836</v>
      </c>
      <c r="S29" s="5">
        <v>1</v>
      </c>
      <c r="T29" s="3">
        <v>16</v>
      </c>
      <c r="U29" s="2" t="s">
        <v>32</v>
      </c>
      <c r="V29" s="3">
        <v>16</v>
      </c>
      <c r="W29" s="2" t="s">
        <v>32</v>
      </c>
      <c r="X29" s="15"/>
      <c r="Y29" s="16"/>
      <c r="Z29" s="15"/>
      <c r="AA29" s="16"/>
      <c r="AB29" s="16"/>
      <c r="AC29" s="16"/>
      <c r="AD29" s="15"/>
    </row>
    <row r="30" spans="1:30">
      <c r="A30" s="4">
        <v>2015</v>
      </c>
      <c r="B30" s="2" t="s">
        <v>95</v>
      </c>
      <c r="C30" s="2" t="s">
        <v>96</v>
      </c>
      <c r="D30" s="2" t="s">
        <v>1383</v>
      </c>
      <c r="E30" s="7" t="s">
        <v>2278</v>
      </c>
      <c r="F30" s="5">
        <v>0.5</v>
      </c>
      <c r="G30" s="2" t="s">
        <v>97</v>
      </c>
      <c r="H30" s="2" t="s">
        <v>98</v>
      </c>
      <c r="I30" s="2" t="s">
        <v>99</v>
      </c>
      <c r="J30" s="2" t="s">
        <v>61</v>
      </c>
      <c r="K30" s="2" t="s">
        <v>65</v>
      </c>
      <c r="L30" s="3">
        <v>40</v>
      </c>
      <c r="M30" s="3">
        <v>16</v>
      </c>
      <c r="N30" s="2" t="s">
        <v>30</v>
      </c>
      <c r="O30" s="2" t="s">
        <v>30</v>
      </c>
      <c r="P30" s="2" t="s">
        <v>29</v>
      </c>
      <c r="Q30" s="2" t="s">
        <v>77</v>
      </c>
      <c r="R30" s="2" t="s">
        <v>100</v>
      </c>
      <c r="S30" s="5">
        <v>1</v>
      </c>
      <c r="T30" s="3">
        <v>16</v>
      </c>
      <c r="U30" s="2" t="s">
        <v>32</v>
      </c>
      <c r="V30" s="3">
        <v>16</v>
      </c>
      <c r="W30" s="2" t="s">
        <v>32</v>
      </c>
      <c r="X30" s="15"/>
      <c r="Y30" s="16"/>
      <c r="Z30" s="15"/>
      <c r="AA30" s="16"/>
      <c r="AB30" s="16"/>
      <c r="AC30" s="16"/>
      <c r="AD30" s="15"/>
    </row>
    <row r="31" spans="1:30">
      <c r="A31" s="4">
        <v>2015</v>
      </c>
      <c r="B31" s="2" t="s">
        <v>1833</v>
      </c>
      <c r="C31" s="2" t="s">
        <v>1834</v>
      </c>
      <c r="D31" s="2" t="s">
        <v>1384</v>
      </c>
      <c r="E31" s="7" t="s">
        <v>2278</v>
      </c>
      <c r="F31" s="5">
        <v>0.5</v>
      </c>
      <c r="G31" s="2" t="s">
        <v>97</v>
      </c>
      <c r="H31" s="2" t="s">
        <v>2061</v>
      </c>
      <c r="I31" s="2" t="s">
        <v>99</v>
      </c>
      <c r="J31" s="2" t="s">
        <v>61</v>
      </c>
      <c r="K31" s="2" t="s">
        <v>65</v>
      </c>
      <c r="L31" s="3">
        <v>50</v>
      </c>
      <c r="M31" s="3">
        <v>60</v>
      </c>
      <c r="N31" s="2" t="s">
        <v>30</v>
      </c>
      <c r="O31" s="2" t="s">
        <v>30</v>
      </c>
      <c r="P31" s="2" t="s">
        <v>29</v>
      </c>
      <c r="Q31" s="2" t="s">
        <v>1528</v>
      </c>
      <c r="R31" s="2" t="s">
        <v>2065</v>
      </c>
      <c r="S31" s="5">
        <v>1</v>
      </c>
      <c r="T31" s="3">
        <v>16</v>
      </c>
      <c r="U31" s="2" t="s">
        <v>32</v>
      </c>
      <c r="V31" s="3">
        <v>16</v>
      </c>
      <c r="W31" s="2" t="s">
        <v>32</v>
      </c>
      <c r="X31" s="15"/>
      <c r="Y31" s="16"/>
      <c r="Z31" s="15"/>
      <c r="AA31" s="16"/>
      <c r="AB31" s="16"/>
      <c r="AC31" s="16"/>
      <c r="AD31" s="15"/>
    </row>
    <row r="32" spans="1:30">
      <c r="A32" s="4">
        <v>2015</v>
      </c>
      <c r="B32" s="2" t="s">
        <v>968</v>
      </c>
      <c r="C32" s="2" t="s">
        <v>969</v>
      </c>
      <c r="D32" s="2" t="s">
        <v>1383</v>
      </c>
      <c r="E32" s="7" t="s">
        <v>2278</v>
      </c>
      <c r="F32" s="5">
        <v>0.5</v>
      </c>
      <c r="G32" s="2" t="s">
        <v>97</v>
      </c>
      <c r="H32" s="2" t="s">
        <v>970</v>
      </c>
      <c r="I32" s="2" t="s">
        <v>99</v>
      </c>
      <c r="J32" s="2" t="s">
        <v>61</v>
      </c>
      <c r="K32" s="2" t="s">
        <v>65</v>
      </c>
      <c r="L32" s="3">
        <v>32</v>
      </c>
      <c r="M32" s="3">
        <v>30</v>
      </c>
      <c r="N32" s="2" t="s">
        <v>30</v>
      </c>
      <c r="O32" s="2" t="s">
        <v>30</v>
      </c>
      <c r="P32" s="2" t="s">
        <v>29</v>
      </c>
      <c r="Q32" s="2" t="s">
        <v>864</v>
      </c>
      <c r="R32" s="2" t="s">
        <v>971</v>
      </c>
      <c r="S32" s="5">
        <v>1</v>
      </c>
      <c r="T32" s="3">
        <v>16</v>
      </c>
      <c r="U32" s="2" t="s">
        <v>32</v>
      </c>
      <c r="V32" s="3">
        <v>16</v>
      </c>
      <c r="W32" s="2" t="s">
        <v>32</v>
      </c>
      <c r="X32" s="15"/>
      <c r="Y32" s="16"/>
      <c r="Z32" s="15"/>
      <c r="AA32" s="16"/>
      <c r="AB32" s="16"/>
      <c r="AC32" s="16"/>
      <c r="AD32" s="15"/>
    </row>
    <row r="33" spans="1:30">
      <c r="A33" s="4">
        <v>2015</v>
      </c>
      <c r="B33" s="2" t="s">
        <v>95</v>
      </c>
      <c r="C33" s="2" t="s">
        <v>96</v>
      </c>
      <c r="D33" s="2" t="s">
        <v>1383</v>
      </c>
      <c r="E33" s="7" t="s">
        <v>2278</v>
      </c>
      <c r="F33" s="5">
        <v>0.5</v>
      </c>
      <c r="G33" s="2" t="s">
        <v>97</v>
      </c>
      <c r="H33" s="2" t="s">
        <v>101</v>
      </c>
      <c r="I33" s="2" t="s">
        <v>102</v>
      </c>
      <c r="J33" s="2" t="s">
        <v>61</v>
      </c>
      <c r="K33" s="2" t="s">
        <v>103</v>
      </c>
      <c r="L33" s="3">
        <v>47</v>
      </c>
      <c r="M33" s="3">
        <v>35</v>
      </c>
      <c r="N33" s="2" t="s">
        <v>30</v>
      </c>
      <c r="O33" s="2" t="s">
        <v>30</v>
      </c>
      <c r="P33" s="2" t="s">
        <v>29</v>
      </c>
      <c r="Q33" s="2" t="s">
        <v>83</v>
      </c>
      <c r="R33" s="2" t="s">
        <v>104</v>
      </c>
      <c r="S33" s="5">
        <v>1</v>
      </c>
      <c r="T33" s="3">
        <v>16</v>
      </c>
      <c r="U33" s="2" t="s">
        <v>32</v>
      </c>
      <c r="V33" s="3">
        <v>16</v>
      </c>
      <c r="W33" s="2" t="s">
        <v>32</v>
      </c>
      <c r="X33" s="15"/>
      <c r="Y33" s="16"/>
      <c r="Z33" s="15"/>
      <c r="AA33" s="16"/>
      <c r="AB33" s="16"/>
      <c r="AC33" s="16"/>
      <c r="AD33" s="15"/>
    </row>
    <row r="34" spans="1:30">
      <c r="A34" s="4">
        <v>2015</v>
      </c>
      <c r="B34" s="2" t="s">
        <v>1833</v>
      </c>
      <c r="C34" s="2" t="s">
        <v>1834</v>
      </c>
      <c r="D34" s="2" t="s">
        <v>1384</v>
      </c>
      <c r="E34" s="7" t="s">
        <v>2278</v>
      </c>
      <c r="F34" s="5">
        <v>0.5</v>
      </c>
      <c r="G34" s="2" t="s">
        <v>97</v>
      </c>
      <c r="H34" s="2" t="s">
        <v>105</v>
      </c>
      <c r="I34" s="2" t="s">
        <v>106</v>
      </c>
      <c r="J34" s="2" t="s">
        <v>61</v>
      </c>
      <c r="K34" s="2" t="s">
        <v>65</v>
      </c>
      <c r="L34" s="3">
        <v>58</v>
      </c>
      <c r="M34" s="3">
        <v>46</v>
      </c>
      <c r="N34" s="2" t="s">
        <v>30</v>
      </c>
      <c r="O34" s="2" t="s">
        <v>30</v>
      </c>
      <c r="P34" s="2" t="s">
        <v>29</v>
      </c>
      <c r="Q34" s="2" t="s">
        <v>1528</v>
      </c>
      <c r="R34" s="2" t="s">
        <v>1899</v>
      </c>
      <c r="S34" s="5">
        <v>1</v>
      </c>
      <c r="T34" s="3">
        <v>16</v>
      </c>
      <c r="U34" s="2" t="s">
        <v>32</v>
      </c>
      <c r="V34" s="3">
        <v>16</v>
      </c>
      <c r="W34" s="2" t="s">
        <v>32</v>
      </c>
      <c r="X34" s="15"/>
      <c r="Y34" s="16"/>
      <c r="Z34" s="15"/>
      <c r="AA34" s="16"/>
      <c r="AB34" s="16"/>
      <c r="AC34" s="16"/>
      <c r="AD34" s="15"/>
    </row>
    <row r="35" spans="1:30">
      <c r="A35" s="4">
        <v>2015</v>
      </c>
      <c r="B35" s="2" t="s">
        <v>95</v>
      </c>
      <c r="C35" s="2" t="s">
        <v>96</v>
      </c>
      <c r="D35" s="2" t="s">
        <v>1383</v>
      </c>
      <c r="E35" s="7" t="s">
        <v>2278</v>
      </c>
      <c r="F35" s="5">
        <v>0.5</v>
      </c>
      <c r="G35" s="2" t="s">
        <v>97</v>
      </c>
      <c r="H35" s="2" t="s">
        <v>105</v>
      </c>
      <c r="I35" s="2" t="s">
        <v>106</v>
      </c>
      <c r="J35" s="2" t="s">
        <v>61</v>
      </c>
      <c r="K35" s="2" t="s">
        <v>65</v>
      </c>
      <c r="L35" s="3">
        <v>55</v>
      </c>
      <c r="M35" s="3">
        <v>15</v>
      </c>
      <c r="N35" s="2" t="s">
        <v>30</v>
      </c>
      <c r="O35" s="2" t="s">
        <v>30</v>
      </c>
      <c r="P35" s="2" t="s">
        <v>29</v>
      </c>
      <c r="Q35" s="2" t="s">
        <v>43</v>
      </c>
      <c r="R35" s="2" t="s">
        <v>107</v>
      </c>
      <c r="S35" s="5">
        <v>1</v>
      </c>
      <c r="T35" s="3">
        <v>16</v>
      </c>
      <c r="U35" s="2" t="s">
        <v>32</v>
      </c>
      <c r="V35" s="3">
        <v>16</v>
      </c>
      <c r="W35" s="2" t="s">
        <v>32</v>
      </c>
      <c r="X35" s="15"/>
      <c r="Y35" s="16"/>
      <c r="Z35" s="15"/>
      <c r="AA35" s="16"/>
      <c r="AB35" s="16"/>
      <c r="AC35" s="16"/>
      <c r="AD35" s="15"/>
    </row>
    <row r="36" spans="1:30">
      <c r="A36" s="4">
        <v>2015</v>
      </c>
      <c r="B36" s="2" t="s">
        <v>1833</v>
      </c>
      <c r="C36" s="2" t="s">
        <v>1834</v>
      </c>
      <c r="D36" s="2" t="s">
        <v>1384</v>
      </c>
      <c r="E36" s="7" t="s">
        <v>2278</v>
      </c>
      <c r="F36" s="5">
        <v>0.5</v>
      </c>
      <c r="G36" s="2" t="s">
        <v>97</v>
      </c>
      <c r="H36" s="2" t="s">
        <v>1934</v>
      </c>
      <c r="I36" s="2" t="s">
        <v>99</v>
      </c>
      <c r="J36" s="2" t="s">
        <v>61</v>
      </c>
      <c r="K36" s="2" t="s">
        <v>62</v>
      </c>
      <c r="L36" s="3">
        <v>71</v>
      </c>
      <c r="M36" s="3">
        <v>50</v>
      </c>
      <c r="N36" s="2" t="s">
        <v>30</v>
      </c>
      <c r="O36" s="2" t="s">
        <v>30</v>
      </c>
      <c r="P36" s="2" t="s">
        <v>29</v>
      </c>
      <c r="Q36" s="2" t="s">
        <v>1547</v>
      </c>
      <c r="R36" s="2" t="s">
        <v>1935</v>
      </c>
      <c r="S36" s="5">
        <v>1</v>
      </c>
      <c r="T36" s="3">
        <v>16</v>
      </c>
      <c r="U36" s="2" t="s">
        <v>32</v>
      </c>
      <c r="V36" s="3">
        <v>16</v>
      </c>
      <c r="W36" s="2" t="s">
        <v>32</v>
      </c>
      <c r="X36" s="15"/>
      <c r="Y36" s="16"/>
      <c r="Z36" s="15"/>
      <c r="AA36" s="16"/>
      <c r="AB36" s="16"/>
      <c r="AC36" s="16"/>
      <c r="AD36" s="15"/>
    </row>
    <row r="37" spans="1:30">
      <c r="A37" s="4">
        <v>2015</v>
      </c>
      <c r="B37" s="2" t="s">
        <v>1833</v>
      </c>
      <c r="C37" s="2" t="s">
        <v>1834</v>
      </c>
      <c r="D37" s="2" t="s">
        <v>1384</v>
      </c>
      <c r="E37" s="7" t="s">
        <v>2278</v>
      </c>
      <c r="F37" s="5">
        <v>0.5</v>
      </c>
      <c r="G37" s="2" t="s">
        <v>97</v>
      </c>
      <c r="H37" s="2" t="s">
        <v>2066</v>
      </c>
      <c r="I37" s="2" t="s">
        <v>99</v>
      </c>
      <c r="J37" s="2" t="s">
        <v>61</v>
      </c>
      <c r="K37" s="2" t="s">
        <v>103</v>
      </c>
      <c r="L37" s="3">
        <v>50</v>
      </c>
      <c r="M37" s="3">
        <v>60</v>
      </c>
      <c r="N37" s="2" t="s">
        <v>30</v>
      </c>
      <c r="O37" s="2" t="s">
        <v>30</v>
      </c>
      <c r="P37" s="2" t="s">
        <v>29</v>
      </c>
      <c r="Q37" s="2" t="s">
        <v>1528</v>
      </c>
      <c r="R37" s="2" t="s">
        <v>2067</v>
      </c>
      <c r="S37" s="5">
        <v>1</v>
      </c>
      <c r="T37" s="3">
        <v>16</v>
      </c>
      <c r="U37" s="2" t="s">
        <v>32</v>
      </c>
      <c r="V37" s="3">
        <v>16</v>
      </c>
      <c r="W37" s="2" t="s">
        <v>32</v>
      </c>
      <c r="X37" s="15"/>
      <c r="Y37" s="16"/>
      <c r="Z37" s="15"/>
      <c r="AA37" s="16"/>
      <c r="AB37" s="16"/>
      <c r="AC37" s="16"/>
      <c r="AD37" s="15"/>
    </row>
    <row r="38" spans="1:30">
      <c r="A38" s="4">
        <v>2015</v>
      </c>
      <c r="B38" s="2" t="s">
        <v>1833</v>
      </c>
      <c r="C38" s="2" t="s">
        <v>1834</v>
      </c>
      <c r="D38" s="2" t="s">
        <v>1384</v>
      </c>
      <c r="E38" s="7" t="s">
        <v>2278</v>
      </c>
      <c r="F38" s="5">
        <v>0.5</v>
      </c>
      <c r="G38" s="2" t="s">
        <v>97</v>
      </c>
      <c r="H38" s="2" t="s">
        <v>2039</v>
      </c>
      <c r="I38" s="2" t="s">
        <v>99</v>
      </c>
      <c r="J38" s="2" t="s">
        <v>61</v>
      </c>
      <c r="K38" s="2" t="s">
        <v>62</v>
      </c>
      <c r="L38" s="3">
        <v>50</v>
      </c>
      <c r="M38" s="3">
        <v>59</v>
      </c>
      <c r="N38" s="2" t="s">
        <v>30</v>
      </c>
      <c r="O38" s="2" t="s">
        <v>30</v>
      </c>
      <c r="P38" s="2" t="s">
        <v>29</v>
      </c>
      <c r="Q38" s="2" t="s">
        <v>1528</v>
      </c>
      <c r="R38" s="2" t="s">
        <v>2040</v>
      </c>
      <c r="S38" s="5">
        <v>1</v>
      </c>
      <c r="T38" s="3">
        <v>16</v>
      </c>
      <c r="U38" s="2" t="s">
        <v>32</v>
      </c>
      <c r="V38" s="3">
        <v>16</v>
      </c>
      <c r="W38" s="2" t="s">
        <v>32</v>
      </c>
      <c r="X38" s="15"/>
      <c r="Y38" s="16"/>
      <c r="Z38" s="15"/>
      <c r="AA38" s="16"/>
      <c r="AB38" s="16"/>
      <c r="AC38" s="16"/>
      <c r="AD38" s="15"/>
    </row>
    <row r="39" spans="1:30">
      <c r="A39" s="4">
        <v>2015</v>
      </c>
      <c r="B39" s="2" t="s">
        <v>1833</v>
      </c>
      <c r="C39" s="2" t="s">
        <v>1834</v>
      </c>
      <c r="D39" s="2" t="s">
        <v>1384</v>
      </c>
      <c r="E39" s="7" t="s">
        <v>2278</v>
      </c>
      <c r="F39" s="5">
        <v>0.5</v>
      </c>
      <c r="G39" s="2" t="s">
        <v>97</v>
      </c>
      <c r="H39" s="2" t="s">
        <v>1936</v>
      </c>
      <c r="I39" s="2" t="s">
        <v>102</v>
      </c>
      <c r="J39" s="2" t="s">
        <v>61</v>
      </c>
      <c r="K39" s="2" t="s">
        <v>62</v>
      </c>
      <c r="L39" s="3">
        <v>108</v>
      </c>
      <c r="M39" s="3">
        <v>50</v>
      </c>
      <c r="N39" s="2" t="s">
        <v>30</v>
      </c>
      <c r="O39" s="2" t="s">
        <v>30</v>
      </c>
      <c r="P39" s="2" t="s">
        <v>29</v>
      </c>
      <c r="Q39" s="2" t="s">
        <v>43</v>
      </c>
      <c r="R39" s="2" t="s">
        <v>1937</v>
      </c>
      <c r="S39" s="5">
        <v>1</v>
      </c>
      <c r="T39" s="3">
        <v>16</v>
      </c>
      <c r="U39" s="2" t="s">
        <v>32</v>
      </c>
      <c r="V39" s="3">
        <v>16</v>
      </c>
      <c r="W39" s="2" t="s">
        <v>32</v>
      </c>
      <c r="X39" s="15"/>
      <c r="Y39" s="16"/>
      <c r="Z39" s="15"/>
      <c r="AA39" s="16"/>
      <c r="AB39" s="16"/>
      <c r="AC39" s="16"/>
      <c r="AD39" s="15"/>
    </row>
    <row r="40" spans="1:30">
      <c r="A40" s="4">
        <v>2015</v>
      </c>
      <c r="B40" s="2" t="s">
        <v>95</v>
      </c>
      <c r="C40" s="2" t="s">
        <v>96</v>
      </c>
      <c r="D40" s="2" t="s">
        <v>1383</v>
      </c>
      <c r="E40" s="7" t="s">
        <v>2278</v>
      </c>
      <c r="F40" s="5">
        <v>0.5</v>
      </c>
      <c r="G40" s="2" t="s">
        <v>97</v>
      </c>
      <c r="H40" s="2" t="s">
        <v>108</v>
      </c>
      <c r="I40" s="2" t="s">
        <v>102</v>
      </c>
      <c r="J40" s="2" t="s">
        <v>61</v>
      </c>
      <c r="K40" s="2" t="s">
        <v>103</v>
      </c>
      <c r="L40" s="3">
        <v>35</v>
      </c>
      <c r="M40" s="3">
        <v>54</v>
      </c>
      <c r="N40" s="2" t="s">
        <v>30</v>
      </c>
      <c r="O40" s="2" t="s">
        <v>30</v>
      </c>
      <c r="P40" s="2" t="s">
        <v>29</v>
      </c>
      <c r="Q40" s="2" t="s">
        <v>77</v>
      </c>
      <c r="R40" s="2" t="s">
        <v>109</v>
      </c>
      <c r="S40" s="5">
        <v>1</v>
      </c>
      <c r="T40" s="3">
        <v>16</v>
      </c>
      <c r="U40" s="2" t="s">
        <v>32</v>
      </c>
      <c r="V40" s="3">
        <v>16</v>
      </c>
      <c r="W40" s="2" t="s">
        <v>32</v>
      </c>
      <c r="X40" s="15"/>
      <c r="Y40" s="16"/>
      <c r="Z40" s="15"/>
      <c r="AA40" s="16"/>
      <c r="AB40" s="16"/>
      <c r="AC40" s="16"/>
      <c r="AD40" s="15"/>
    </row>
    <row r="41" spans="1:30">
      <c r="A41" s="4">
        <v>2015</v>
      </c>
      <c r="B41" s="2" t="s">
        <v>1833</v>
      </c>
      <c r="C41" s="2" t="s">
        <v>1834</v>
      </c>
      <c r="D41" s="2" t="s">
        <v>1384</v>
      </c>
      <c r="E41" s="7" t="s">
        <v>2278</v>
      </c>
      <c r="F41" s="5">
        <v>0.5</v>
      </c>
      <c r="G41" s="2" t="s">
        <v>97</v>
      </c>
      <c r="H41" s="2" t="s">
        <v>2068</v>
      </c>
      <c r="I41" s="2" t="s">
        <v>102</v>
      </c>
      <c r="J41" s="2" t="s">
        <v>61</v>
      </c>
      <c r="K41" s="2" t="s">
        <v>65</v>
      </c>
      <c r="L41" s="3">
        <v>74</v>
      </c>
      <c r="M41" s="3">
        <v>60</v>
      </c>
      <c r="N41" s="2" t="s">
        <v>30</v>
      </c>
      <c r="O41" s="2" t="s">
        <v>30</v>
      </c>
      <c r="P41" s="2" t="s">
        <v>29</v>
      </c>
      <c r="Q41" s="2" t="s">
        <v>218</v>
      </c>
      <c r="R41" s="2" t="s">
        <v>2069</v>
      </c>
      <c r="S41" s="5">
        <v>1</v>
      </c>
      <c r="T41" s="3">
        <v>16</v>
      </c>
      <c r="U41" s="2" t="s">
        <v>32</v>
      </c>
      <c r="V41" s="3">
        <v>16</v>
      </c>
      <c r="W41" s="2" t="s">
        <v>32</v>
      </c>
      <c r="X41" s="15"/>
      <c r="Y41" s="16"/>
      <c r="Z41" s="15"/>
      <c r="AA41" s="16"/>
      <c r="AB41" s="16"/>
      <c r="AC41" s="16"/>
      <c r="AD41" s="15"/>
    </row>
    <row r="42" spans="1:30">
      <c r="A42" s="4">
        <v>2015</v>
      </c>
      <c r="B42" s="2" t="s">
        <v>968</v>
      </c>
      <c r="C42" s="2" t="s">
        <v>969</v>
      </c>
      <c r="D42" s="2" t="s">
        <v>1383</v>
      </c>
      <c r="E42" s="7" t="s">
        <v>2278</v>
      </c>
      <c r="F42" s="5">
        <v>0.5</v>
      </c>
      <c r="G42" s="2" t="s">
        <v>97</v>
      </c>
      <c r="H42" s="2" t="s">
        <v>972</v>
      </c>
      <c r="I42" s="2" t="s">
        <v>99</v>
      </c>
      <c r="J42" s="2" t="s">
        <v>61</v>
      </c>
      <c r="K42" s="2" t="s">
        <v>62</v>
      </c>
      <c r="L42" s="3">
        <v>107</v>
      </c>
      <c r="M42" s="3">
        <v>30</v>
      </c>
      <c r="N42" s="2" t="s">
        <v>30</v>
      </c>
      <c r="O42" s="2" t="s">
        <v>30</v>
      </c>
      <c r="P42" s="2" t="s">
        <v>29</v>
      </c>
      <c r="Q42" s="2" t="s">
        <v>43</v>
      </c>
      <c r="R42" s="2" t="s">
        <v>973</v>
      </c>
      <c r="S42" s="5">
        <v>1</v>
      </c>
      <c r="T42" s="3">
        <v>16</v>
      </c>
      <c r="U42" s="2" t="s">
        <v>32</v>
      </c>
      <c r="V42" s="3">
        <v>16</v>
      </c>
      <c r="W42" s="2" t="s">
        <v>32</v>
      </c>
      <c r="X42" s="15"/>
      <c r="Y42" s="16"/>
      <c r="Z42" s="15"/>
      <c r="AA42" s="16"/>
      <c r="AB42" s="16"/>
      <c r="AC42" s="16"/>
      <c r="AD42" s="15"/>
    </row>
    <row r="43" spans="1:30">
      <c r="A43" s="4">
        <v>2015</v>
      </c>
      <c r="B43" s="2" t="s">
        <v>1833</v>
      </c>
      <c r="C43" s="2" t="s">
        <v>1834</v>
      </c>
      <c r="D43" s="2" t="s">
        <v>1384</v>
      </c>
      <c r="E43" s="7" t="s">
        <v>2278</v>
      </c>
      <c r="F43" s="5">
        <v>0.5</v>
      </c>
      <c r="G43" s="2" t="s">
        <v>97</v>
      </c>
      <c r="H43" s="2" t="s">
        <v>1868</v>
      </c>
      <c r="I43" s="2" t="s">
        <v>102</v>
      </c>
      <c r="J43" s="2" t="s">
        <v>68</v>
      </c>
      <c r="K43" s="2" t="s">
        <v>69</v>
      </c>
      <c r="L43" s="3">
        <v>50</v>
      </c>
      <c r="M43" s="3">
        <v>41</v>
      </c>
      <c r="N43" s="2" t="s">
        <v>30</v>
      </c>
      <c r="O43" s="2" t="s">
        <v>30</v>
      </c>
      <c r="P43" s="2" t="s">
        <v>29</v>
      </c>
      <c r="Q43" s="2" t="s">
        <v>1528</v>
      </c>
      <c r="R43" s="2" t="s">
        <v>1869</v>
      </c>
      <c r="S43" s="5">
        <v>1</v>
      </c>
      <c r="T43" s="3">
        <v>16</v>
      </c>
      <c r="U43" s="2" t="s">
        <v>32</v>
      </c>
      <c r="V43" s="3">
        <v>16</v>
      </c>
      <c r="W43" s="2" t="s">
        <v>32</v>
      </c>
      <c r="X43" s="15"/>
      <c r="Y43" s="16"/>
      <c r="Z43" s="15"/>
      <c r="AA43" s="16"/>
      <c r="AB43" s="16"/>
      <c r="AC43" s="16"/>
      <c r="AD43" s="15"/>
    </row>
    <row r="44" spans="1:30">
      <c r="A44" s="4">
        <v>2015</v>
      </c>
      <c r="B44" s="2" t="s">
        <v>968</v>
      </c>
      <c r="C44" s="2" t="s">
        <v>969</v>
      </c>
      <c r="D44" s="2" t="s">
        <v>1383</v>
      </c>
      <c r="E44" s="7" t="s">
        <v>2278</v>
      </c>
      <c r="F44" s="5">
        <v>0.5</v>
      </c>
      <c r="G44" s="2" t="s">
        <v>97</v>
      </c>
      <c r="H44" s="2" t="s">
        <v>974</v>
      </c>
      <c r="I44" s="2" t="s">
        <v>975</v>
      </c>
      <c r="J44" s="2" t="s">
        <v>61</v>
      </c>
      <c r="K44" s="2" t="s">
        <v>62</v>
      </c>
      <c r="L44" s="3">
        <v>108</v>
      </c>
      <c r="M44" s="3">
        <v>30</v>
      </c>
      <c r="N44" s="2" t="s">
        <v>30</v>
      </c>
      <c r="O44" s="2" t="s">
        <v>30</v>
      </c>
      <c r="P44" s="2" t="s">
        <v>29</v>
      </c>
      <c r="Q44" s="2" t="s">
        <v>43</v>
      </c>
      <c r="R44" s="2" t="s">
        <v>976</v>
      </c>
      <c r="S44" s="5">
        <v>1</v>
      </c>
      <c r="T44" s="3">
        <v>16</v>
      </c>
      <c r="U44" s="2" t="s">
        <v>32</v>
      </c>
      <c r="V44" s="3">
        <v>16</v>
      </c>
      <c r="W44" s="2" t="s">
        <v>32</v>
      </c>
      <c r="X44" s="15"/>
      <c r="Y44" s="16"/>
      <c r="Z44" s="15"/>
      <c r="AA44" s="16"/>
      <c r="AB44" s="16"/>
      <c r="AC44" s="16"/>
      <c r="AD44" s="15"/>
    </row>
    <row r="45" spans="1:30">
      <c r="A45" s="4">
        <v>2015</v>
      </c>
      <c r="B45" s="2" t="s">
        <v>1833</v>
      </c>
      <c r="C45" s="2" t="s">
        <v>1834</v>
      </c>
      <c r="D45" s="2" t="s">
        <v>1384</v>
      </c>
      <c r="E45" s="7" t="s">
        <v>2278</v>
      </c>
      <c r="F45" s="5">
        <v>0.5</v>
      </c>
      <c r="G45" s="2" t="s">
        <v>97</v>
      </c>
      <c r="H45" s="2" t="s">
        <v>2041</v>
      </c>
      <c r="I45" s="2" t="s">
        <v>102</v>
      </c>
      <c r="J45" s="2" t="s">
        <v>61</v>
      </c>
      <c r="K45" s="2" t="s">
        <v>103</v>
      </c>
      <c r="L45" s="3">
        <v>42</v>
      </c>
      <c r="M45" s="3">
        <v>59</v>
      </c>
      <c r="N45" s="2" t="s">
        <v>30</v>
      </c>
      <c r="O45" s="2" t="s">
        <v>30</v>
      </c>
      <c r="P45" s="2" t="s">
        <v>29</v>
      </c>
      <c r="Q45" s="2" t="s">
        <v>1653</v>
      </c>
      <c r="R45" s="2" t="s">
        <v>2042</v>
      </c>
      <c r="S45" s="5">
        <v>1</v>
      </c>
      <c r="T45" s="3">
        <v>16</v>
      </c>
      <c r="U45" s="2" t="s">
        <v>32</v>
      </c>
      <c r="V45" s="3">
        <v>16</v>
      </c>
      <c r="W45" s="2" t="s">
        <v>32</v>
      </c>
      <c r="X45" s="15"/>
      <c r="Y45" s="16"/>
      <c r="Z45" s="15"/>
      <c r="AA45" s="16"/>
      <c r="AB45" s="16"/>
      <c r="AC45" s="16"/>
      <c r="AD45" s="15"/>
    </row>
    <row r="46" spans="1:30">
      <c r="A46" s="4">
        <v>2014</v>
      </c>
      <c r="B46" s="2" t="s">
        <v>1893</v>
      </c>
      <c r="C46" s="2" t="s">
        <v>1894</v>
      </c>
      <c r="D46" s="2" t="s">
        <v>1384</v>
      </c>
      <c r="E46" s="7" t="s">
        <v>2278</v>
      </c>
      <c r="F46" s="5">
        <v>1</v>
      </c>
      <c r="G46" s="2" t="s">
        <v>1083</v>
      </c>
      <c r="H46" s="2" t="s">
        <v>1084</v>
      </c>
      <c r="I46" s="2" t="s">
        <v>24</v>
      </c>
      <c r="J46" s="2" t="s">
        <v>25</v>
      </c>
      <c r="K46" s="2" t="s">
        <v>26</v>
      </c>
      <c r="L46" s="3">
        <v>45</v>
      </c>
      <c r="M46" s="3">
        <v>45</v>
      </c>
      <c r="N46" s="2" t="s">
        <v>30</v>
      </c>
      <c r="O46" s="2" t="s">
        <v>30</v>
      </c>
      <c r="P46" s="2" t="s">
        <v>29</v>
      </c>
      <c r="Q46" s="2" t="s">
        <v>1356</v>
      </c>
      <c r="R46" s="2" t="s">
        <v>1895</v>
      </c>
      <c r="S46" s="5">
        <v>1</v>
      </c>
      <c r="T46" s="3">
        <v>32</v>
      </c>
      <c r="U46" s="2" t="s">
        <v>32</v>
      </c>
      <c r="V46" s="3">
        <v>32</v>
      </c>
      <c r="W46" s="2" t="s">
        <v>32</v>
      </c>
      <c r="X46" s="15"/>
      <c r="Y46" s="16"/>
      <c r="Z46" s="15"/>
      <c r="AA46" s="16"/>
      <c r="AB46" s="16"/>
      <c r="AC46" s="16"/>
      <c r="AD46" s="15"/>
    </row>
    <row r="47" spans="1:30">
      <c r="A47" s="4">
        <v>2014</v>
      </c>
      <c r="B47" s="2" t="s">
        <v>1888</v>
      </c>
      <c r="C47" s="2" t="s">
        <v>1889</v>
      </c>
      <c r="D47" s="2" t="s">
        <v>1384</v>
      </c>
      <c r="E47" s="7" t="s">
        <v>2278</v>
      </c>
      <c r="F47" s="5">
        <v>1</v>
      </c>
      <c r="G47" s="2" t="s">
        <v>1098</v>
      </c>
      <c r="H47" s="2" t="s">
        <v>1099</v>
      </c>
      <c r="I47" s="2" t="s">
        <v>24</v>
      </c>
      <c r="J47" s="2" t="s">
        <v>25</v>
      </c>
      <c r="K47" s="2" t="s">
        <v>26</v>
      </c>
      <c r="L47" s="3">
        <v>45</v>
      </c>
      <c r="M47" s="3">
        <v>44</v>
      </c>
      <c r="N47" s="2" t="s">
        <v>30</v>
      </c>
      <c r="O47" s="2" t="s">
        <v>30</v>
      </c>
      <c r="P47" s="2" t="s">
        <v>29</v>
      </c>
      <c r="Q47" s="2" t="s">
        <v>1356</v>
      </c>
      <c r="R47" s="2" t="s">
        <v>1890</v>
      </c>
      <c r="S47" s="5">
        <v>1</v>
      </c>
      <c r="T47" s="3">
        <v>32</v>
      </c>
      <c r="U47" s="2" t="s">
        <v>32</v>
      </c>
      <c r="V47" s="3">
        <v>32</v>
      </c>
      <c r="W47" s="2" t="s">
        <v>32</v>
      </c>
      <c r="X47" s="15"/>
      <c r="Y47" s="16"/>
      <c r="Z47" s="15"/>
      <c r="AA47" s="16"/>
      <c r="AB47" s="16"/>
      <c r="AC47" s="16"/>
      <c r="AD47" s="15"/>
    </row>
    <row r="48" spans="1:30">
      <c r="A48" s="4">
        <v>2014</v>
      </c>
      <c r="B48" s="2" t="s">
        <v>2261</v>
      </c>
      <c r="C48" s="2" t="s">
        <v>2262</v>
      </c>
      <c r="D48" s="2" t="s">
        <v>1384</v>
      </c>
      <c r="E48" s="7" t="s">
        <v>2278</v>
      </c>
      <c r="F48" s="5">
        <v>1</v>
      </c>
      <c r="G48" s="2" t="s">
        <v>834</v>
      </c>
      <c r="H48" s="2" t="s">
        <v>835</v>
      </c>
      <c r="I48" s="2" t="s">
        <v>42</v>
      </c>
      <c r="J48" s="2" t="s">
        <v>25</v>
      </c>
      <c r="K48" s="2" t="s">
        <v>26</v>
      </c>
      <c r="L48" s="3">
        <v>103</v>
      </c>
      <c r="M48" s="3">
        <v>116</v>
      </c>
      <c r="N48" s="2" t="s">
        <v>30</v>
      </c>
      <c r="O48" s="2" t="s">
        <v>30</v>
      </c>
      <c r="P48" s="2" t="s">
        <v>29</v>
      </c>
      <c r="Q48" s="2" t="s">
        <v>1707</v>
      </c>
      <c r="R48" s="2" t="s">
        <v>2263</v>
      </c>
      <c r="S48" s="5">
        <v>1</v>
      </c>
      <c r="T48" s="3">
        <v>32</v>
      </c>
      <c r="U48" s="3">
        <v>6</v>
      </c>
      <c r="V48" s="3">
        <v>26</v>
      </c>
      <c r="W48" s="2" t="s">
        <v>32</v>
      </c>
      <c r="X48" s="15"/>
      <c r="Y48" s="16"/>
      <c r="Z48" s="15"/>
      <c r="AA48" s="16"/>
      <c r="AB48" s="16"/>
      <c r="AC48" s="16"/>
      <c r="AD48" s="15"/>
    </row>
    <row r="49" spans="1:30">
      <c r="A49" s="4">
        <v>2015</v>
      </c>
      <c r="B49" s="2" t="s">
        <v>519</v>
      </c>
      <c r="C49" s="2" t="s">
        <v>520</v>
      </c>
      <c r="D49" s="2" t="s">
        <v>1383</v>
      </c>
      <c r="E49" s="7" t="s">
        <v>2278</v>
      </c>
      <c r="F49" s="5">
        <v>3</v>
      </c>
      <c r="G49" s="2" t="s">
        <v>359</v>
      </c>
      <c r="H49" s="2" t="s">
        <v>360</v>
      </c>
      <c r="I49" s="2" t="s">
        <v>42</v>
      </c>
      <c r="J49" s="2" t="s">
        <v>25</v>
      </c>
      <c r="K49" s="2" t="s">
        <v>26</v>
      </c>
      <c r="L49" s="3">
        <v>29</v>
      </c>
      <c r="M49" s="3">
        <v>30</v>
      </c>
      <c r="N49" s="2" t="s">
        <v>30</v>
      </c>
      <c r="O49" s="2" t="s">
        <v>30</v>
      </c>
      <c r="P49" s="2" t="s">
        <v>29</v>
      </c>
      <c r="Q49" s="2" t="s">
        <v>239</v>
      </c>
      <c r="R49" s="2" t="s">
        <v>521</v>
      </c>
      <c r="S49" s="5">
        <v>1</v>
      </c>
      <c r="T49" s="3">
        <v>96</v>
      </c>
      <c r="U49" s="3">
        <v>16</v>
      </c>
      <c r="V49" s="3">
        <v>80</v>
      </c>
      <c r="W49" s="2" t="s">
        <v>32</v>
      </c>
      <c r="X49" s="15"/>
      <c r="Y49" s="16"/>
      <c r="Z49" s="15"/>
      <c r="AA49" s="16"/>
      <c r="AB49" s="16"/>
      <c r="AC49" s="16"/>
      <c r="AD49" s="15"/>
    </row>
    <row r="50" spans="1:30">
      <c r="A50" s="4">
        <v>2016</v>
      </c>
      <c r="B50" s="2" t="s">
        <v>1714</v>
      </c>
      <c r="C50" s="2" t="s">
        <v>1715</v>
      </c>
      <c r="D50" s="2" t="s">
        <v>1384</v>
      </c>
      <c r="E50" s="7" t="s">
        <v>2278</v>
      </c>
      <c r="F50" s="5">
        <v>3</v>
      </c>
      <c r="G50" s="2" t="s">
        <v>359</v>
      </c>
      <c r="H50" s="2" t="s">
        <v>360</v>
      </c>
      <c r="I50" s="2" t="s">
        <v>42</v>
      </c>
      <c r="J50" s="2" t="s">
        <v>25</v>
      </c>
      <c r="K50" s="2" t="s">
        <v>26</v>
      </c>
      <c r="L50" s="3">
        <v>35</v>
      </c>
      <c r="M50" s="3">
        <v>32</v>
      </c>
      <c r="N50" s="2" t="s">
        <v>30</v>
      </c>
      <c r="O50" s="2" t="s">
        <v>30</v>
      </c>
      <c r="P50" s="2" t="s">
        <v>29</v>
      </c>
      <c r="Q50" s="2" t="s">
        <v>30</v>
      </c>
      <c r="R50" s="2" t="s">
        <v>1716</v>
      </c>
      <c r="S50" s="5">
        <v>1</v>
      </c>
      <c r="T50" s="3">
        <v>96</v>
      </c>
      <c r="U50" s="2" t="s">
        <v>32</v>
      </c>
      <c r="V50" s="3">
        <v>96</v>
      </c>
      <c r="W50" s="2" t="s">
        <v>32</v>
      </c>
      <c r="X50" s="15"/>
      <c r="Y50" s="16"/>
      <c r="Z50" s="15"/>
      <c r="AA50" s="16"/>
      <c r="AB50" s="16"/>
      <c r="AC50" s="16"/>
      <c r="AD50" s="15"/>
    </row>
    <row r="51" spans="1:30">
      <c r="A51" s="4">
        <v>2015</v>
      </c>
      <c r="B51" s="2" t="s">
        <v>496</v>
      </c>
      <c r="C51" s="2" t="s">
        <v>497</v>
      </c>
      <c r="D51" s="2" t="s">
        <v>1383</v>
      </c>
      <c r="E51" s="7" t="s">
        <v>2278</v>
      </c>
      <c r="F51" s="5">
        <v>0.5</v>
      </c>
      <c r="G51" s="2" t="s">
        <v>224</v>
      </c>
      <c r="H51" s="2" t="s">
        <v>498</v>
      </c>
      <c r="I51" s="2" t="s">
        <v>226</v>
      </c>
      <c r="J51" s="2" t="s">
        <v>61</v>
      </c>
      <c r="K51" s="2" t="s">
        <v>62</v>
      </c>
      <c r="L51" s="3">
        <v>62</v>
      </c>
      <c r="M51" s="3">
        <v>35</v>
      </c>
      <c r="N51" s="2" t="s">
        <v>30</v>
      </c>
      <c r="O51" s="2" t="s">
        <v>30</v>
      </c>
      <c r="P51" s="2" t="s">
        <v>29</v>
      </c>
      <c r="Q51" s="2" t="s">
        <v>43</v>
      </c>
      <c r="R51" s="2" t="s">
        <v>499</v>
      </c>
      <c r="S51" s="5">
        <v>1</v>
      </c>
      <c r="T51" s="3">
        <v>16</v>
      </c>
      <c r="U51" s="2" t="s">
        <v>32</v>
      </c>
      <c r="V51" s="3">
        <v>16</v>
      </c>
      <c r="W51" s="2" t="s">
        <v>32</v>
      </c>
      <c r="X51" s="15"/>
      <c r="Y51" s="16"/>
      <c r="Z51" s="15"/>
      <c r="AA51" s="16"/>
      <c r="AB51" s="16"/>
      <c r="AC51" s="16"/>
      <c r="AD51" s="15"/>
    </row>
    <row r="52" spans="1:30">
      <c r="A52" s="4">
        <v>2015</v>
      </c>
      <c r="B52" s="2" t="s">
        <v>496</v>
      </c>
      <c r="C52" s="2" t="s">
        <v>497</v>
      </c>
      <c r="D52" s="2" t="s">
        <v>1383</v>
      </c>
      <c r="E52" s="7" t="s">
        <v>2278</v>
      </c>
      <c r="F52" s="5">
        <v>0.5</v>
      </c>
      <c r="G52" s="2" t="s">
        <v>224</v>
      </c>
      <c r="H52" s="2" t="s">
        <v>500</v>
      </c>
      <c r="I52" s="2" t="s">
        <v>501</v>
      </c>
      <c r="J52" s="2" t="s">
        <v>61</v>
      </c>
      <c r="K52" s="2" t="s">
        <v>65</v>
      </c>
      <c r="L52" s="3">
        <v>17</v>
      </c>
      <c r="M52" s="3">
        <v>35</v>
      </c>
      <c r="N52" s="2" t="s">
        <v>30</v>
      </c>
      <c r="O52" s="2" t="s">
        <v>30</v>
      </c>
      <c r="P52" s="2" t="s">
        <v>29</v>
      </c>
      <c r="Q52" s="2" t="s">
        <v>218</v>
      </c>
      <c r="R52" s="2" t="s">
        <v>502</v>
      </c>
      <c r="S52" s="5">
        <v>1</v>
      </c>
      <c r="T52" s="3">
        <v>16</v>
      </c>
      <c r="U52" s="2" t="s">
        <v>32</v>
      </c>
      <c r="V52" s="3">
        <v>16</v>
      </c>
      <c r="W52" s="2" t="s">
        <v>32</v>
      </c>
      <c r="X52" s="15"/>
      <c r="Y52" s="16"/>
      <c r="Z52" s="15"/>
      <c r="AA52" s="16"/>
      <c r="AB52" s="16"/>
      <c r="AC52" s="16"/>
      <c r="AD52" s="15"/>
    </row>
    <row r="53" spans="1:30">
      <c r="A53" s="4">
        <v>2015</v>
      </c>
      <c r="B53" s="2" t="s">
        <v>222</v>
      </c>
      <c r="C53" s="2" t="s">
        <v>223</v>
      </c>
      <c r="D53" s="2" t="s">
        <v>1383</v>
      </c>
      <c r="E53" s="7" t="s">
        <v>2278</v>
      </c>
      <c r="F53" s="5">
        <v>0.5</v>
      </c>
      <c r="G53" s="2" t="s">
        <v>224</v>
      </c>
      <c r="H53" s="2" t="s">
        <v>225</v>
      </c>
      <c r="I53" s="2" t="s">
        <v>226</v>
      </c>
      <c r="J53" s="2" t="s">
        <v>61</v>
      </c>
      <c r="K53" s="2" t="s">
        <v>62</v>
      </c>
      <c r="L53" s="3">
        <v>40</v>
      </c>
      <c r="M53" s="3">
        <v>39</v>
      </c>
      <c r="N53" s="2" t="s">
        <v>30</v>
      </c>
      <c r="O53" s="2" t="s">
        <v>30</v>
      </c>
      <c r="P53" s="2" t="s">
        <v>29</v>
      </c>
      <c r="Q53" s="2" t="s">
        <v>218</v>
      </c>
      <c r="R53" s="2" t="s">
        <v>227</v>
      </c>
      <c r="S53" s="5">
        <v>1</v>
      </c>
      <c r="T53" s="3">
        <v>16</v>
      </c>
      <c r="U53" s="2" t="s">
        <v>32</v>
      </c>
      <c r="V53" s="3">
        <v>16</v>
      </c>
      <c r="W53" s="2" t="s">
        <v>32</v>
      </c>
      <c r="X53" s="15"/>
      <c r="Y53" s="16"/>
      <c r="Z53" s="15"/>
      <c r="AA53" s="16"/>
      <c r="AB53" s="16"/>
      <c r="AC53" s="16"/>
      <c r="AD53" s="15"/>
    </row>
    <row r="54" spans="1:30">
      <c r="A54" s="4">
        <v>2015</v>
      </c>
      <c r="B54" s="2" t="s">
        <v>1797</v>
      </c>
      <c r="C54" s="2" t="s">
        <v>1798</v>
      </c>
      <c r="D54" s="2" t="s">
        <v>1384</v>
      </c>
      <c r="E54" s="7" t="s">
        <v>2278</v>
      </c>
      <c r="F54" s="5">
        <v>0.5</v>
      </c>
      <c r="G54" s="2" t="s">
        <v>224</v>
      </c>
      <c r="H54" s="2" t="s">
        <v>1799</v>
      </c>
      <c r="I54" s="2" t="s">
        <v>226</v>
      </c>
      <c r="J54" s="2" t="s">
        <v>61</v>
      </c>
      <c r="K54" s="2" t="s">
        <v>103</v>
      </c>
      <c r="L54" s="3">
        <v>429</v>
      </c>
      <c r="M54" s="3">
        <v>37</v>
      </c>
      <c r="N54" s="2" t="s">
        <v>30</v>
      </c>
      <c r="O54" s="2" t="s">
        <v>30</v>
      </c>
      <c r="P54" s="2" t="s">
        <v>29</v>
      </c>
      <c r="Q54" s="2" t="s">
        <v>1778</v>
      </c>
      <c r="R54" s="2" t="s">
        <v>1800</v>
      </c>
      <c r="S54" s="5">
        <v>1</v>
      </c>
      <c r="T54" s="3">
        <v>16</v>
      </c>
      <c r="U54" s="2" t="s">
        <v>32</v>
      </c>
      <c r="V54" s="3">
        <v>16</v>
      </c>
      <c r="W54" s="2" t="s">
        <v>32</v>
      </c>
      <c r="X54" s="15"/>
      <c r="Y54" s="16"/>
      <c r="Z54" s="15"/>
      <c r="AA54" s="16"/>
      <c r="AB54" s="16"/>
      <c r="AC54" s="16"/>
      <c r="AD54" s="15"/>
    </row>
    <row r="55" spans="1:30">
      <c r="A55" s="4">
        <v>2015</v>
      </c>
      <c r="B55" s="2" t="s">
        <v>496</v>
      </c>
      <c r="C55" s="2" t="s">
        <v>497</v>
      </c>
      <c r="D55" s="2" t="s">
        <v>1383</v>
      </c>
      <c r="E55" s="7" t="s">
        <v>2278</v>
      </c>
      <c r="F55" s="5">
        <v>0.5</v>
      </c>
      <c r="G55" s="2" t="s">
        <v>224</v>
      </c>
      <c r="H55" s="2" t="s">
        <v>503</v>
      </c>
      <c r="I55" s="2" t="s">
        <v>226</v>
      </c>
      <c r="J55" s="2" t="s">
        <v>61</v>
      </c>
      <c r="K55" s="2" t="s">
        <v>62</v>
      </c>
      <c r="L55" s="3">
        <v>20</v>
      </c>
      <c r="M55" s="3">
        <v>25</v>
      </c>
      <c r="N55" s="2" t="s">
        <v>30</v>
      </c>
      <c r="O55" s="2" t="s">
        <v>30</v>
      </c>
      <c r="P55" s="2" t="s">
        <v>29</v>
      </c>
      <c r="Q55" s="2" t="s">
        <v>218</v>
      </c>
      <c r="R55" s="2" t="s">
        <v>504</v>
      </c>
      <c r="S55" s="5">
        <v>1</v>
      </c>
      <c r="T55" s="3">
        <v>16</v>
      </c>
      <c r="U55" s="2" t="s">
        <v>32</v>
      </c>
      <c r="V55" s="3">
        <v>16</v>
      </c>
      <c r="W55" s="2" t="s">
        <v>32</v>
      </c>
      <c r="X55" s="15"/>
      <c r="Y55" s="16"/>
      <c r="Z55" s="15"/>
      <c r="AA55" s="16"/>
      <c r="AB55" s="16"/>
      <c r="AC55" s="16"/>
      <c r="AD55" s="15"/>
    </row>
    <row r="56" spans="1:30">
      <c r="A56" s="4">
        <v>2015</v>
      </c>
      <c r="B56" s="2" t="s">
        <v>496</v>
      </c>
      <c r="C56" s="2" t="s">
        <v>497</v>
      </c>
      <c r="D56" s="2" t="s">
        <v>1383</v>
      </c>
      <c r="E56" s="7" t="s">
        <v>2278</v>
      </c>
      <c r="F56" s="5">
        <v>0.5</v>
      </c>
      <c r="G56" s="2" t="s">
        <v>224</v>
      </c>
      <c r="H56" s="2" t="s">
        <v>505</v>
      </c>
      <c r="I56" s="2" t="s">
        <v>228</v>
      </c>
      <c r="J56" s="2" t="s">
        <v>61</v>
      </c>
      <c r="K56" s="2" t="s">
        <v>62</v>
      </c>
      <c r="L56" s="3">
        <v>23</v>
      </c>
      <c r="M56" s="3">
        <v>30</v>
      </c>
      <c r="N56" s="2" t="s">
        <v>30</v>
      </c>
      <c r="O56" s="2" t="s">
        <v>30</v>
      </c>
      <c r="P56" s="2" t="s">
        <v>29</v>
      </c>
      <c r="Q56" s="2" t="s">
        <v>392</v>
      </c>
      <c r="R56" s="2" t="s">
        <v>506</v>
      </c>
      <c r="S56" s="5">
        <v>1</v>
      </c>
      <c r="T56" s="3">
        <v>16</v>
      </c>
      <c r="U56" s="2" t="s">
        <v>32</v>
      </c>
      <c r="V56" s="3">
        <v>16</v>
      </c>
      <c r="W56" s="2" t="s">
        <v>32</v>
      </c>
      <c r="X56" s="15"/>
      <c r="Y56" s="16"/>
      <c r="Z56" s="15"/>
      <c r="AA56" s="16"/>
      <c r="AB56" s="16"/>
      <c r="AC56" s="16"/>
      <c r="AD56" s="15"/>
    </row>
    <row r="57" spans="1:30">
      <c r="A57" s="4">
        <v>2015</v>
      </c>
      <c r="B57" s="2" t="s">
        <v>1797</v>
      </c>
      <c r="C57" s="2" t="s">
        <v>1798</v>
      </c>
      <c r="D57" s="2" t="s">
        <v>1384</v>
      </c>
      <c r="E57" s="7" t="s">
        <v>2278</v>
      </c>
      <c r="F57" s="5">
        <v>0.5</v>
      </c>
      <c r="G57" s="2" t="s">
        <v>224</v>
      </c>
      <c r="H57" s="2" t="s">
        <v>1865</v>
      </c>
      <c r="I57" s="2" t="s">
        <v>226</v>
      </c>
      <c r="J57" s="2" t="s">
        <v>61</v>
      </c>
      <c r="K57" s="2" t="s">
        <v>65</v>
      </c>
      <c r="L57" s="3">
        <v>224</v>
      </c>
      <c r="M57" s="3">
        <v>41</v>
      </c>
      <c r="N57" s="2" t="s">
        <v>30</v>
      </c>
      <c r="O57" s="2" t="s">
        <v>30</v>
      </c>
      <c r="P57" s="2" t="s">
        <v>29</v>
      </c>
      <c r="Q57" s="2" t="s">
        <v>1866</v>
      </c>
      <c r="R57" s="2" t="s">
        <v>1867</v>
      </c>
      <c r="S57" s="5">
        <v>1</v>
      </c>
      <c r="T57" s="3">
        <v>16</v>
      </c>
      <c r="U57" s="2" t="s">
        <v>32</v>
      </c>
      <c r="V57" s="3">
        <v>16</v>
      </c>
      <c r="W57" s="2" t="s">
        <v>32</v>
      </c>
      <c r="X57" s="15"/>
      <c r="Y57" s="16"/>
      <c r="Z57" s="15"/>
      <c r="AA57" s="16"/>
      <c r="AB57" s="16"/>
      <c r="AC57" s="16"/>
      <c r="AD57" s="15"/>
    </row>
    <row r="58" spans="1:30">
      <c r="A58" s="4">
        <v>2015</v>
      </c>
      <c r="B58" s="2" t="s">
        <v>496</v>
      </c>
      <c r="C58" s="2" t="s">
        <v>497</v>
      </c>
      <c r="D58" s="2" t="s">
        <v>1383</v>
      </c>
      <c r="E58" s="7" t="s">
        <v>2278</v>
      </c>
      <c r="F58" s="5">
        <v>0.5</v>
      </c>
      <c r="G58" s="2" t="s">
        <v>224</v>
      </c>
      <c r="H58" s="2" t="s">
        <v>507</v>
      </c>
      <c r="I58" s="2" t="s">
        <v>226</v>
      </c>
      <c r="J58" s="2" t="s">
        <v>61</v>
      </c>
      <c r="K58" s="2" t="s">
        <v>65</v>
      </c>
      <c r="L58" s="3">
        <v>20</v>
      </c>
      <c r="M58" s="3">
        <v>33</v>
      </c>
      <c r="N58" s="2" t="s">
        <v>30</v>
      </c>
      <c r="O58" s="2" t="s">
        <v>30</v>
      </c>
      <c r="P58" s="2" t="s">
        <v>29</v>
      </c>
      <c r="Q58" s="2" t="s">
        <v>392</v>
      </c>
      <c r="R58" s="2" t="s">
        <v>508</v>
      </c>
      <c r="S58" s="5">
        <v>1</v>
      </c>
      <c r="T58" s="3">
        <v>16</v>
      </c>
      <c r="U58" s="2" t="s">
        <v>32</v>
      </c>
      <c r="V58" s="3">
        <v>16</v>
      </c>
      <c r="W58" s="2" t="s">
        <v>32</v>
      </c>
      <c r="X58" s="15"/>
      <c r="Y58" s="16"/>
      <c r="Z58" s="15"/>
      <c r="AA58" s="16"/>
      <c r="AB58" s="16"/>
      <c r="AC58" s="16"/>
      <c r="AD58" s="15"/>
    </row>
    <row r="59" spans="1:30">
      <c r="A59" s="4">
        <v>2014</v>
      </c>
      <c r="B59" s="2" t="s">
        <v>1445</v>
      </c>
      <c r="C59" s="2" t="s">
        <v>1446</v>
      </c>
      <c r="D59" s="2" t="s">
        <v>1384</v>
      </c>
      <c r="E59" s="7" t="s">
        <v>2278</v>
      </c>
      <c r="F59" s="5">
        <v>0.5</v>
      </c>
      <c r="G59" s="2" t="s">
        <v>667</v>
      </c>
      <c r="H59" s="2" t="s">
        <v>668</v>
      </c>
      <c r="I59" s="2" t="s">
        <v>42</v>
      </c>
      <c r="J59" s="2" t="s">
        <v>25</v>
      </c>
      <c r="K59" s="2" t="s">
        <v>26</v>
      </c>
      <c r="L59" s="3">
        <v>15</v>
      </c>
      <c r="M59" s="3">
        <v>21</v>
      </c>
      <c r="N59" s="2" t="s">
        <v>30</v>
      </c>
      <c r="O59" s="2" t="s">
        <v>30</v>
      </c>
      <c r="P59" s="2" t="s">
        <v>29</v>
      </c>
      <c r="Q59" s="2" t="s">
        <v>1361</v>
      </c>
      <c r="R59" s="2" t="s">
        <v>1530</v>
      </c>
      <c r="S59" s="5">
        <v>1</v>
      </c>
      <c r="T59" s="3">
        <v>16</v>
      </c>
      <c r="U59" s="2" t="s">
        <v>32</v>
      </c>
      <c r="V59" s="3">
        <v>16</v>
      </c>
      <c r="W59" s="2" t="s">
        <v>32</v>
      </c>
      <c r="X59" s="15"/>
      <c r="Y59" s="16"/>
      <c r="Z59" s="15"/>
      <c r="AA59" s="16"/>
      <c r="AB59" s="16"/>
      <c r="AC59" s="16"/>
      <c r="AD59" s="15"/>
    </row>
    <row r="60" spans="1:30">
      <c r="A60" s="4">
        <v>2014</v>
      </c>
      <c r="B60" s="2" t="s">
        <v>1803</v>
      </c>
      <c r="C60" s="2" t="s">
        <v>1804</v>
      </c>
      <c r="D60" s="2" t="s">
        <v>1384</v>
      </c>
      <c r="E60" s="7" t="s">
        <v>2278</v>
      </c>
      <c r="F60" s="5">
        <v>0.5</v>
      </c>
      <c r="G60" s="2" t="s">
        <v>667</v>
      </c>
      <c r="H60" s="2" t="s">
        <v>668</v>
      </c>
      <c r="I60" s="2" t="s">
        <v>42</v>
      </c>
      <c r="J60" s="2" t="s">
        <v>25</v>
      </c>
      <c r="K60" s="2" t="s">
        <v>26</v>
      </c>
      <c r="L60" s="3">
        <v>60</v>
      </c>
      <c r="M60" s="3">
        <v>37</v>
      </c>
      <c r="N60" s="2" t="s">
        <v>30</v>
      </c>
      <c r="O60" s="2" t="s">
        <v>30</v>
      </c>
      <c r="P60" s="2" t="s">
        <v>29</v>
      </c>
      <c r="Q60" s="2" t="s">
        <v>1361</v>
      </c>
      <c r="R60" s="2" t="s">
        <v>1805</v>
      </c>
      <c r="S60" s="5">
        <v>1</v>
      </c>
      <c r="T60" s="3">
        <v>16</v>
      </c>
      <c r="U60" s="2" t="s">
        <v>32</v>
      </c>
      <c r="V60" s="3">
        <v>16</v>
      </c>
      <c r="W60" s="2" t="s">
        <v>32</v>
      </c>
      <c r="X60" s="15"/>
      <c r="Y60" s="16"/>
      <c r="Z60" s="15"/>
      <c r="AA60" s="16"/>
      <c r="AB60" s="16"/>
      <c r="AC60" s="16"/>
      <c r="AD60" s="15"/>
    </row>
    <row r="61" spans="1:30">
      <c r="A61" s="4">
        <v>2014</v>
      </c>
      <c r="B61" s="2" t="s">
        <v>2137</v>
      </c>
      <c r="C61" s="2" t="s">
        <v>2138</v>
      </c>
      <c r="D61" s="2" t="s">
        <v>1384</v>
      </c>
      <c r="E61" s="7" t="s">
        <v>2278</v>
      </c>
      <c r="F61" s="5">
        <v>0.5</v>
      </c>
      <c r="G61" s="2" t="s">
        <v>1677</v>
      </c>
      <c r="H61" s="2" t="s">
        <v>1678</v>
      </c>
      <c r="I61" s="2" t="s">
        <v>42</v>
      </c>
      <c r="J61" s="2" t="s">
        <v>25</v>
      </c>
      <c r="K61" s="2" t="s">
        <v>81</v>
      </c>
      <c r="L61" s="3">
        <v>74</v>
      </c>
      <c r="M61" s="3">
        <v>72</v>
      </c>
      <c r="N61" s="2" t="s">
        <v>30</v>
      </c>
      <c r="O61" s="2" t="s">
        <v>30</v>
      </c>
      <c r="P61" s="2" t="s">
        <v>29</v>
      </c>
      <c r="Q61" s="2" t="s">
        <v>1365</v>
      </c>
      <c r="R61" s="2" t="s">
        <v>2139</v>
      </c>
      <c r="S61" s="5">
        <v>1</v>
      </c>
      <c r="T61" s="3">
        <v>16</v>
      </c>
      <c r="U61" s="2" t="s">
        <v>32</v>
      </c>
      <c r="V61" s="3">
        <v>16</v>
      </c>
      <c r="W61" s="2" t="s">
        <v>32</v>
      </c>
      <c r="X61" s="15"/>
      <c r="Y61" s="16"/>
      <c r="Z61" s="15"/>
      <c r="AA61" s="16"/>
      <c r="AB61" s="16"/>
      <c r="AC61" s="16"/>
      <c r="AD61" s="15"/>
    </row>
    <row r="62" spans="1:30">
      <c r="A62" s="4">
        <v>2014</v>
      </c>
      <c r="B62" s="2" t="s">
        <v>2232</v>
      </c>
      <c r="C62" s="2" t="s">
        <v>2233</v>
      </c>
      <c r="D62" s="2" t="s">
        <v>1384</v>
      </c>
      <c r="E62" s="7" t="s">
        <v>2278</v>
      </c>
      <c r="F62" s="5">
        <v>1</v>
      </c>
      <c r="G62" s="2" t="s">
        <v>337</v>
      </c>
      <c r="H62" s="2" t="s">
        <v>1017</v>
      </c>
      <c r="I62" s="2" t="s">
        <v>457</v>
      </c>
      <c r="J62" s="2" t="s">
        <v>53</v>
      </c>
      <c r="K62" s="2" t="s">
        <v>301</v>
      </c>
      <c r="L62" s="3">
        <v>278</v>
      </c>
      <c r="M62" s="3">
        <v>94</v>
      </c>
      <c r="N62" s="2" t="s">
        <v>30</v>
      </c>
      <c r="O62" s="2" t="s">
        <v>30</v>
      </c>
      <c r="P62" s="2" t="s">
        <v>29</v>
      </c>
      <c r="Q62" s="2" t="s">
        <v>2234</v>
      </c>
      <c r="R62" s="2" t="s">
        <v>2235</v>
      </c>
      <c r="S62" s="5">
        <v>1</v>
      </c>
      <c r="T62" s="3">
        <v>32</v>
      </c>
      <c r="U62" s="2" t="s">
        <v>32</v>
      </c>
      <c r="V62" s="3">
        <v>32</v>
      </c>
      <c r="W62" s="2" t="s">
        <v>32</v>
      </c>
      <c r="X62" s="15"/>
      <c r="Y62" s="16"/>
      <c r="Z62" s="15"/>
      <c r="AA62" s="16"/>
      <c r="AB62" s="16"/>
      <c r="AC62" s="16"/>
      <c r="AD62" s="15"/>
    </row>
    <row r="63" spans="1:30">
      <c r="A63" s="4">
        <v>2015</v>
      </c>
      <c r="B63" s="2" t="s">
        <v>1508</v>
      </c>
      <c r="C63" s="2" t="s">
        <v>1509</v>
      </c>
      <c r="D63" s="2" t="s">
        <v>1384</v>
      </c>
      <c r="E63" s="7" t="s">
        <v>2278</v>
      </c>
      <c r="F63" s="5">
        <v>0.5</v>
      </c>
      <c r="G63" s="2" t="s">
        <v>337</v>
      </c>
      <c r="H63" s="2" t="s">
        <v>1215</v>
      </c>
      <c r="I63" s="2" t="s">
        <v>226</v>
      </c>
      <c r="J63" s="2" t="s">
        <v>61</v>
      </c>
      <c r="K63" s="2" t="s">
        <v>554</v>
      </c>
      <c r="L63" s="3">
        <v>69</v>
      </c>
      <c r="M63" s="3">
        <v>20</v>
      </c>
      <c r="N63" s="2" t="s">
        <v>30</v>
      </c>
      <c r="O63" s="2" t="s">
        <v>30</v>
      </c>
      <c r="P63" s="2" t="s">
        <v>29</v>
      </c>
      <c r="Q63" s="2" t="s">
        <v>218</v>
      </c>
      <c r="R63" s="2" t="s">
        <v>1510</v>
      </c>
      <c r="S63" s="5">
        <v>1</v>
      </c>
      <c r="T63" s="3">
        <v>16</v>
      </c>
      <c r="U63" s="2" t="s">
        <v>32</v>
      </c>
      <c r="V63" s="3">
        <v>16</v>
      </c>
      <c r="W63" s="2" t="s">
        <v>32</v>
      </c>
      <c r="X63" s="15"/>
      <c r="Y63" s="16"/>
      <c r="Z63" s="15"/>
      <c r="AA63" s="16"/>
      <c r="AB63" s="16"/>
      <c r="AC63" s="16"/>
      <c r="AD63" s="15"/>
    </row>
    <row r="64" spans="1:30">
      <c r="A64" s="4">
        <v>2015</v>
      </c>
      <c r="B64" s="2" t="s">
        <v>1213</v>
      </c>
      <c r="C64" s="2" t="s">
        <v>1214</v>
      </c>
      <c r="D64" s="2" t="s">
        <v>1383</v>
      </c>
      <c r="E64" s="7" t="s">
        <v>2278</v>
      </c>
      <c r="F64" s="5">
        <v>0.5</v>
      </c>
      <c r="G64" s="2" t="s">
        <v>337</v>
      </c>
      <c r="H64" s="2" t="s">
        <v>1215</v>
      </c>
      <c r="I64" s="2" t="s">
        <v>226</v>
      </c>
      <c r="J64" s="2" t="s">
        <v>61</v>
      </c>
      <c r="K64" s="2" t="s">
        <v>554</v>
      </c>
      <c r="L64" s="3">
        <v>47</v>
      </c>
      <c r="M64" s="3">
        <v>22</v>
      </c>
      <c r="N64" s="2" t="s">
        <v>30</v>
      </c>
      <c r="O64" s="2" t="s">
        <v>30</v>
      </c>
      <c r="P64" s="2" t="s">
        <v>29</v>
      </c>
      <c r="Q64" s="2" t="s">
        <v>83</v>
      </c>
      <c r="R64" s="2" t="s">
        <v>1216</v>
      </c>
      <c r="S64" s="5">
        <v>1</v>
      </c>
      <c r="T64" s="3">
        <v>16</v>
      </c>
      <c r="U64" s="2" t="s">
        <v>32</v>
      </c>
      <c r="V64" s="3">
        <v>16</v>
      </c>
      <c r="W64" s="2" t="s">
        <v>32</v>
      </c>
      <c r="X64" s="15"/>
      <c r="Y64" s="16"/>
      <c r="Z64" s="15"/>
      <c r="AA64" s="16"/>
      <c r="AB64" s="16"/>
      <c r="AC64" s="16"/>
      <c r="AD64" s="15"/>
    </row>
    <row r="65" spans="1:30">
      <c r="A65" s="4">
        <v>2015</v>
      </c>
      <c r="B65" s="2" t="s">
        <v>1861</v>
      </c>
      <c r="C65" s="2" t="s">
        <v>1862</v>
      </c>
      <c r="D65" s="2" t="s">
        <v>1384</v>
      </c>
      <c r="E65" s="7" t="s">
        <v>2278</v>
      </c>
      <c r="F65" s="5">
        <v>0.5</v>
      </c>
      <c r="G65" s="2" t="s">
        <v>337</v>
      </c>
      <c r="H65" s="2" t="s">
        <v>1949</v>
      </c>
      <c r="I65" s="2" t="s">
        <v>226</v>
      </c>
      <c r="J65" s="2" t="s">
        <v>61</v>
      </c>
      <c r="K65" s="2" t="s">
        <v>554</v>
      </c>
      <c r="L65" s="3">
        <v>50</v>
      </c>
      <c r="M65" s="3">
        <v>50</v>
      </c>
      <c r="N65" s="2" t="s">
        <v>30</v>
      </c>
      <c r="O65" s="2" t="s">
        <v>30</v>
      </c>
      <c r="P65" s="2" t="s">
        <v>29</v>
      </c>
      <c r="Q65" s="2" t="s">
        <v>1528</v>
      </c>
      <c r="R65" s="2" t="s">
        <v>1950</v>
      </c>
      <c r="S65" s="5">
        <v>1</v>
      </c>
      <c r="T65" s="3">
        <v>16</v>
      </c>
      <c r="U65" s="2" t="s">
        <v>32</v>
      </c>
      <c r="V65" s="3">
        <v>16</v>
      </c>
      <c r="W65" s="2" t="s">
        <v>32</v>
      </c>
      <c r="X65" s="15"/>
      <c r="Y65" s="16"/>
      <c r="Z65" s="15"/>
      <c r="AA65" s="16"/>
      <c r="AB65" s="16"/>
      <c r="AC65" s="16"/>
      <c r="AD65" s="15"/>
    </row>
    <row r="66" spans="1:30">
      <c r="A66" s="4">
        <v>2015</v>
      </c>
      <c r="B66" s="2" t="s">
        <v>1090</v>
      </c>
      <c r="C66" s="2" t="s">
        <v>1091</v>
      </c>
      <c r="D66" s="2" t="s">
        <v>1383</v>
      </c>
      <c r="E66" s="7" t="s">
        <v>2278</v>
      </c>
      <c r="F66" s="5">
        <v>0.5</v>
      </c>
      <c r="G66" s="2" t="s">
        <v>337</v>
      </c>
      <c r="H66" s="2" t="s">
        <v>1092</v>
      </c>
      <c r="I66" s="2" t="s">
        <v>228</v>
      </c>
      <c r="J66" s="2" t="s">
        <v>61</v>
      </c>
      <c r="K66" s="2" t="s">
        <v>554</v>
      </c>
      <c r="L66" s="3">
        <v>47</v>
      </c>
      <c r="M66" s="3">
        <v>23</v>
      </c>
      <c r="N66" s="2" t="s">
        <v>30</v>
      </c>
      <c r="O66" s="2" t="s">
        <v>30</v>
      </c>
      <c r="P66" s="2" t="s">
        <v>29</v>
      </c>
      <c r="Q66" s="2" t="s">
        <v>83</v>
      </c>
      <c r="R66" s="2" t="s">
        <v>1093</v>
      </c>
      <c r="S66" s="5">
        <v>1</v>
      </c>
      <c r="T66" s="3">
        <v>16</v>
      </c>
      <c r="U66" s="2" t="s">
        <v>32</v>
      </c>
      <c r="V66" s="3">
        <v>16</v>
      </c>
      <c r="W66" s="2" t="s">
        <v>32</v>
      </c>
      <c r="X66" s="15"/>
      <c r="Y66" s="16"/>
      <c r="Z66" s="15"/>
      <c r="AA66" s="16"/>
      <c r="AB66" s="16"/>
      <c r="AC66" s="16"/>
      <c r="AD66" s="15"/>
    </row>
    <row r="67" spans="1:30">
      <c r="A67" s="4">
        <v>2015</v>
      </c>
      <c r="B67" s="2" t="s">
        <v>1861</v>
      </c>
      <c r="C67" s="2" t="s">
        <v>1862</v>
      </c>
      <c r="D67" s="2" t="s">
        <v>1384</v>
      </c>
      <c r="E67" s="7" t="s">
        <v>2278</v>
      </c>
      <c r="F67" s="5">
        <v>0.5</v>
      </c>
      <c r="G67" s="2" t="s">
        <v>337</v>
      </c>
      <c r="H67" s="2" t="s">
        <v>1896</v>
      </c>
      <c r="I67" s="2" t="s">
        <v>228</v>
      </c>
      <c r="J67" s="2" t="s">
        <v>61</v>
      </c>
      <c r="K67" s="2" t="s">
        <v>398</v>
      </c>
      <c r="L67" s="3">
        <v>44</v>
      </c>
      <c r="M67" s="3">
        <v>45</v>
      </c>
      <c r="N67" s="2" t="s">
        <v>30</v>
      </c>
      <c r="O67" s="2" t="s">
        <v>30</v>
      </c>
      <c r="P67" s="2" t="s">
        <v>29</v>
      </c>
      <c r="Q67" s="2" t="s">
        <v>392</v>
      </c>
      <c r="R67" s="2" t="s">
        <v>1897</v>
      </c>
      <c r="S67" s="5">
        <v>1</v>
      </c>
      <c r="T67" s="3">
        <v>16</v>
      </c>
      <c r="U67" s="2" t="s">
        <v>32</v>
      </c>
      <c r="V67" s="3">
        <v>16</v>
      </c>
      <c r="W67" s="2" t="s">
        <v>32</v>
      </c>
      <c r="X67" s="15"/>
      <c r="Y67" s="16"/>
      <c r="Z67" s="15"/>
      <c r="AA67" s="16"/>
      <c r="AB67" s="16"/>
      <c r="AC67" s="16"/>
      <c r="AD67" s="15"/>
    </row>
    <row r="68" spans="1:30">
      <c r="A68" s="4">
        <v>2015</v>
      </c>
      <c r="B68" s="2" t="s">
        <v>551</v>
      </c>
      <c r="C68" s="2" t="s">
        <v>552</v>
      </c>
      <c r="D68" s="2" t="s">
        <v>1383</v>
      </c>
      <c r="E68" s="7" t="s">
        <v>2278</v>
      </c>
      <c r="F68" s="5">
        <v>0.5</v>
      </c>
      <c r="G68" s="2" t="s">
        <v>337</v>
      </c>
      <c r="H68" s="2" t="s">
        <v>553</v>
      </c>
      <c r="I68" s="2" t="s">
        <v>228</v>
      </c>
      <c r="J68" s="2" t="s">
        <v>61</v>
      </c>
      <c r="K68" s="2" t="s">
        <v>554</v>
      </c>
      <c r="L68" s="3">
        <v>60</v>
      </c>
      <c r="M68" s="3">
        <v>54</v>
      </c>
      <c r="N68" s="2" t="s">
        <v>30</v>
      </c>
      <c r="O68" s="2" t="s">
        <v>30</v>
      </c>
      <c r="P68" s="2" t="s">
        <v>29</v>
      </c>
      <c r="Q68" s="2" t="s">
        <v>43</v>
      </c>
      <c r="R68" s="2" t="s">
        <v>555</v>
      </c>
      <c r="S68" s="5">
        <v>1</v>
      </c>
      <c r="T68" s="3">
        <v>16</v>
      </c>
      <c r="U68" s="2" t="s">
        <v>32</v>
      </c>
      <c r="V68" s="3">
        <v>16</v>
      </c>
      <c r="W68" s="2" t="s">
        <v>32</v>
      </c>
      <c r="X68" s="15"/>
      <c r="Y68" s="16"/>
      <c r="Z68" s="15"/>
      <c r="AA68" s="16"/>
      <c r="AB68" s="16"/>
      <c r="AC68" s="16"/>
      <c r="AD68" s="15"/>
    </row>
    <row r="69" spans="1:30">
      <c r="A69" s="4">
        <v>2015</v>
      </c>
      <c r="B69" s="2" t="s">
        <v>1861</v>
      </c>
      <c r="C69" s="2" t="s">
        <v>1862</v>
      </c>
      <c r="D69" s="2" t="s">
        <v>1384</v>
      </c>
      <c r="E69" s="7" t="s">
        <v>2278</v>
      </c>
      <c r="F69" s="5">
        <v>0.5</v>
      </c>
      <c r="G69" s="2" t="s">
        <v>337</v>
      </c>
      <c r="H69" s="2" t="s">
        <v>1921</v>
      </c>
      <c r="I69" s="2" t="s">
        <v>226</v>
      </c>
      <c r="J69" s="2" t="s">
        <v>61</v>
      </c>
      <c r="K69" s="2" t="s">
        <v>554</v>
      </c>
      <c r="L69" s="3">
        <v>176</v>
      </c>
      <c r="M69" s="3">
        <v>48</v>
      </c>
      <c r="N69" s="2" t="s">
        <v>30</v>
      </c>
      <c r="O69" s="2" t="s">
        <v>30</v>
      </c>
      <c r="P69" s="2" t="s">
        <v>29</v>
      </c>
      <c r="Q69" s="2" t="s">
        <v>1528</v>
      </c>
      <c r="R69" s="2" t="s">
        <v>1922</v>
      </c>
      <c r="S69" s="5">
        <v>1</v>
      </c>
      <c r="T69" s="3">
        <v>16</v>
      </c>
      <c r="U69" s="2" t="s">
        <v>32</v>
      </c>
      <c r="V69" s="3">
        <v>16</v>
      </c>
      <c r="W69" s="2" t="s">
        <v>32</v>
      </c>
      <c r="X69" s="15"/>
      <c r="Y69" s="16"/>
      <c r="Z69" s="15"/>
      <c r="AA69" s="16"/>
      <c r="AB69" s="16"/>
      <c r="AC69" s="16"/>
      <c r="AD69" s="15"/>
    </row>
    <row r="70" spans="1:30">
      <c r="A70" s="4">
        <v>2015</v>
      </c>
      <c r="B70" s="2" t="s">
        <v>1861</v>
      </c>
      <c r="C70" s="2" t="s">
        <v>1862</v>
      </c>
      <c r="D70" s="2" t="s">
        <v>1384</v>
      </c>
      <c r="E70" s="7" t="s">
        <v>2278</v>
      </c>
      <c r="F70" s="5">
        <v>0.5</v>
      </c>
      <c r="G70" s="2" t="s">
        <v>337</v>
      </c>
      <c r="H70" s="2" t="s">
        <v>1925</v>
      </c>
      <c r="I70" s="2" t="s">
        <v>226</v>
      </c>
      <c r="J70" s="2" t="s">
        <v>61</v>
      </c>
      <c r="K70" s="2" t="s">
        <v>554</v>
      </c>
      <c r="L70" s="2" t="s">
        <v>32</v>
      </c>
      <c r="M70" s="3">
        <v>49</v>
      </c>
      <c r="N70" s="2" t="s">
        <v>30</v>
      </c>
      <c r="O70" s="2" t="s">
        <v>30</v>
      </c>
      <c r="P70" s="2" t="s">
        <v>29</v>
      </c>
      <c r="Q70" s="2" t="s">
        <v>261</v>
      </c>
      <c r="R70" s="2" t="s">
        <v>1926</v>
      </c>
      <c r="S70" s="5">
        <v>1</v>
      </c>
      <c r="T70" s="3">
        <v>16</v>
      </c>
      <c r="U70" s="2" t="s">
        <v>32</v>
      </c>
      <c r="V70" s="3">
        <v>16</v>
      </c>
      <c r="W70" s="2" t="s">
        <v>32</v>
      </c>
      <c r="X70" s="15"/>
      <c r="Y70" s="16"/>
      <c r="Z70" s="15"/>
      <c r="AA70" s="16"/>
      <c r="AB70" s="16"/>
      <c r="AC70" s="16"/>
      <c r="AD70" s="15"/>
    </row>
    <row r="71" spans="1:30">
      <c r="A71" s="4">
        <v>2015</v>
      </c>
      <c r="B71" s="2" t="s">
        <v>1278</v>
      </c>
      <c r="C71" s="2" t="s">
        <v>1279</v>
      </c>
      <c r="D71" s="2" t="s">
        <v>1383</v>
      </c>
      <c r="E71" s="7" t="s">
        <v>2278</v>
      </c>
      <c r="F71" s="5">
        <v>0.5</v>
      </c>
      <c r="G71" s="2" t="s">
        <v>337</v>
      </c>
      <c r="H71" s="2" t="s">
        <v>1280</v>
      </c>
      <c r="I71" s="2" t="s">
        <v>226</v>
      </c>
      <c r="J71" s="2" t="s">
        <v>61</v>
      </c>
      <c r="K71" s="2" t="s">
        <v>398</v>
      </c>
      <c r="L71" s="3">
        <v>47</v>
      </c>
      <c r="M71" s="3">
        <v>21</v>
      </c>
      <c r="N71" s="2" t="s">
        <v>30</v>
      </c>
      <c r="O71" s="2" t="s">
        <v>30</v>
      </c>
      <c r="P71" s="2" t="s">
        <v>29</v>
      </c>
      <c r="Q71" s="2" t="s">
        <v>83</v>
      </c>
      <c r="R71" s="2" t="s">
        <v>1281</v>
      </c>
      <c r="S71" s="5">
        <v>1</v>
      </c>
      <c r="T71" s="3">
        <v>16</v>
      </c>
      <c r="U71" s="2" t="s">
        <v>32</v>
      </c>
      <c r="V71" s="3">
        <v>16</v>
      </c>
      <c r="W71" s="2" t="s">
        <v>32</v>
      </c>
      <c r="X71" s="15"/>
      <c r="Y71" s="16"/>
      <c r="Z71" s="15"/>
      <c r="AA71" s="16"/>
      <c r="AB71" s="16"/>
      <c r="AC71" s="16"/>
      <c r="AD71" s="15"/>
    </row>
    <row r="72" spans="1:30">
      <c r="A72" s="4">
        <v>2015</v>
      </c>
      <c r="B72" s="2" t="s">
        <v>1861</v>
      </c>
      <c r="C72" s="2" t="s">
        <v>1862</v>
      </c>
      <c r="D72" s="2" t="s">
        <v>1384</v>
      </c>
      <c r="E72" s="7" t="s">
        <v>2278</v>
      </c>
      <c r="F72" s="5">
        <v>0.5</v>
      </c>
      <c r="G72" s="2" t="s">
        <v>337</v>
      </c>
      <c r="H72" s="2" t="s">
        <v>1913</v>
      </c>
      <c r="I72" s="2" t="s">
        <v>228</v>
      </c>
      <c r="J72" s="2" t="s">
        <v>61</v>
      </c>
      <c r="K72" s="2" t="s">
        <v>554</v>
      </c>
      <c r="L72" s="3">
        <v>74</v>
      </c>
      <c r="M72" s="3">
        <v>46</v>
      </c>
      <c r="N72" s="2" t="s">
        <v>30</v>
      </c>
      <c r="O72" s="2" t="s">
        <v>30</v>
      </c>
      <c r="P72" s="2" t="s">
        <v>29</v>
      </c>
      <c r="Q72" s="2" t="s">
        <v>218</v>
      </c>
      <c r="R72" s="2" t="s">
        <v>1914</v>
      </c>
      <c r="S72" s="5">
        <v>1</v>
      </c>
      <c r="T72" s="3">
        <v>16</v>
      </c>
      <c r="U72" s="2" t="s">
        <v>32</v>
      </c>
      <c r="V72" s="3">
        <v>16</v>
      </c>
      <c r="W72" s="2" t="s">
        <v>32</v>
      </c>
      <c r="X72" s="15"/>
      <c r="Y72" s="16"/>
      <c r="Z72" s="15"/>
      <c r="AA72" s="16"/>
      <c r="AB72" s="16"/>
      <c r="AC72" s="16"/>
      <c r="AD72" s="15"/>
    </row>
    <row r="73" spans="1:30">
      <c r="A73" s="4">
        <v>2015</v>
      </c>
      <c r="B73" s="2" t="s">
        <v>1861</v>
      </c>
      <c r="C73" s="2" t="s">
        <v>1862</v>
      </c>
      <c r="D73" s="2" t="s">
        <v>1384</v>
      </c>
      <c r="E73" s="7" t="s">
        <v>2278</v>
      </c>
      <c r="F73" s="5">
        <v>0.5</v>
      </c>
      <c r="G73" s="2" t="s">
        <v>337</v>
      </c>
      <c r="H73" s="2" t="s">
        <v>338</v>
      </c>
      <c r="I73" s="2" t="s">
        <v>228</v>
      </c>
      <c r="J73" s="2" t="s">
        <v>61</v>
      </c>
      <c r="K73" s="2" t="s">
        <v>339</v>
      </c>
      <c r="L73" s="3">
        <v>80</v>
      </c>
      <c r="M73" s="3">
        <v>51</v>
      </c>
      <c r="N73" s="2" t="s">
        <v>30</v>
      </c>
      <c r="O73" s="2" t="s">
        <v>30</v>
      </c>
      <c r="P73" s="2" t="s">
        <v>29</v>
      </c>
      <c r="Q73" s="2" t="s">
        <v>1547</v>
      </c>
      <c r="R73" s="2" t="s">
        <v>1963</v>
      </c>
      <c r="S73" s="5">
        <v>1</v>
      </c>
      <c r="T73" s="3">
        <v>16</v>
      </c>
      <c r="U73" s="2" t="s">
        <v>32</v>
      </c>
      <c r="V73" s="3">
        <v>16</v>
      </c>
      <c r="W73" s="2" t="s">
        <v>32</v>
      </c>
      <c r="X73" s="15"/>
      <c r="Y73" s="16"/>
      <c r="Z73" s="15"/>
      <c r="AA73" s="16"/>
      <c r="AB73" s="16"/>
      <c r="AC73" s="16"/>
      <c r="AD73" s="15"/>
    </row>
    <row r="74" spans="1:30">
      <c r="A74" s="4">
        <v>2015</v>
      </c>
      <c r="B74" s="2" t="s">
        <v>335</v>
      </c>
      <c r="C74" s="2" t="s">
        <v>336</v>
      </c>
      <c r="D74" s="2" t="s">
        <v>1383</v>
      </c>
      <c r="E74" s="7" t="s">
        <v>2278</v>
      </c>
      <c r="F74" s="5">
        <v>0.5</v>
      </c>
      <c r="G74" s="2" t="s">
        <v>337</v>
      </c>
      <c r="H74" s="2" t="s">
        <v>338</v>
      </c>
      <c r="I74" s="2" t="s">
        <v>228</v>
      </c>
      <c r="J74" s="2" t="s">
        <v>61</v>
      </c>
      <c r="K74" s="2" t="s">
        <v>339</v>
      </c>
      <c r="L74" s="3">
        <v>47</v>
      </c>
      <c r="M74" s="3">
        <v>9</v>
      </c>
      <c r="N74" s="2" t="s">
        <v>30</v>
      </c>
      <c r="O74" s="2" t="s">
        <v>30</v>
      </c>
      <c r="P74" s="2" t="s">
        <v>29</v>
      </c>
      <c r="Q74" s="2" t="s">
        <v>83</v>
      </c>
      <c r="R74" s="2" t="s">
        <v>340</v>
      </c>
      <c r="S74" s="5">
        <v>1</v>
      </c>
      <c r="T74" s="3">
        <v>16</v>
      </c>
      <c r="U74" s="2" t="s">
        <v>32</v>
      </c>
      <c r="V74" s="3">
        <v>16</v>
      </c>
      <c r="W74" s="2" t="s">
        <v>32</v>
      </c>
      <c r="X74" s="15"/>
      <c r="Y74" s="16"/>
      <c r="Z74" s="15"/>
      <c r="AA74" s="16"/>
      <c r="AB74" s="16"/>
      <c r="AC74" s="16"/>
      <c r="AD74" s="15"/>
    </row>
    <row r="75" spans="1:30">
      <c r="A75" s="4">
        <v>2015</v>
      </c>
      <c r="B75" s="2" t="s">
        <v>1166</v>
      </c>
      <c r="C75" s="2" t="s">
        <v>1167</v>
      </c>
      <c r="D75" s="2" t="s">
        <v>1383</v>
      </c>
      <c r="E75" s="7" t="s">
        <v>2278</v>
      </c>
      <c r="F75" s="5">
        <v>0.5</v>
      </c>
      <c r="G75" s="2" t="s">
        <v>337</v>
      </c>
      <c r="H75" s="2" t="s">
        <v>1168</v>
      </c>
      <c r="I75" s="2" t="s">
        <v>226</v>
      </c>
      <c r="J75" s="2" t="s">
        <v>61</v>
      </c>
      <c r="K75" s="2" t="s">
        <v>398</v>
      </c>
      <c r="L75" s="3">
        <v>58</v>
      </c>
      <c r="M75" s="3">
        <v>23</v>
      </c>
      <c r="N75" s="2" t="s">
        <v>30</v>
      </c>
      <c r="O75" s="2" t="s">
        <v>30</v>
      </c>
      <c r="P75" s="2" t="s">
        <v>29</v>
      </c>
      <c r="Q75" s="2" t="s">
        <v>1164</v>
      </c>
      <c r="R75" s="2" t="s">
        <v>1169</v>
      </c>
      <c r="S75" s="5">
        <v>1</v>
      </c>
      <c r="T75" s="3">
        <v>16</v>
      </c>
      <c r="U75" s="2" t="s">
        <v>32</v>
      </c>
      <c r="V75" s="3">
        <v>16</v>
      </c>
      <c r="W75" s="2" t="s">
        <v>32</v>
      </c>
      <c r="X75" s="15"/>
      <c r="Y75" s="16"/>
      <c r="Z75" s="15"/>
      <c r="AA75" s="16"/>
      <c r="AB75" s="16"/>
      <c r="AC75" s="16"/>
      <c r="AD75" s="15"/>
    </row>
    <row r="76" spans="1:30">
      <c r="A76" s="4">
        <v>2015</v>
      </c>
      <c r="B76" s="2" t="s">
        <v>1861</v>
      </c>
      <c r="C76" s="2" t="s">
        <v>1862</v>
      </c>
      <c r="D76" s="2" t="s">
        <v>1384</v>
      </c>
      <c r="E76" s="7" t="s">
        <v>2278</v>
      </c>
      <c r="F76" s="5">
        <v>0.5</v>
      </c>
      <c r="G76" s="2" t="s">
        <v>337</v>
      </c>
      <c r="H76" s="2" t="s">
        <v>1923</v>
      </c>
      <c r="I76" s="2" t="s">
        <v>228</v>
      </c>
      <c r="J76" s="2" t="s">
        <v>61</v>
      </c>
      <c r="K76" s="2" t="s">
        <v>398</v>
      </c>
      <c r="L76" s="3">
        <v>108</v>
      </c>
      <c r="M76" s="3">
        <v>48</v>
      </c>
      <c r="N76" s="2" t="s">
        <v>30</v>
      </c>
      <c r="O76" s="2" t="s">
        <v>30</v>
      </c>
      <c r="P76" s="2" t="s">
        <v>29</v>
      </c>
      <c r="Q76" s="2" t="s">
        <v>43</v>
      </c>
      <c r="R76" s="2" t="s">
        <v>1924</v>
      </c>
      <c r="S76" s="5">
        <v>1</v>
      </c>
      <c r="T76" s="3">
        <v>16</v>
      </c>
      <c r="U76" s="2" t="s">
        <v>32</v>
      </c>
      <c r="V76" s="3">
        <v>16</v>
      </c>
      <c r="W76" s="2" t="s">
        <v>32</v>
      </c>
      <c r="X76" s="15"/>
      <c r="Y76" s="16"/>
      <c r="Z76" s="15"/>
      <c r="AA76" s="16"/>
      <c r="AB76" s="16"/>
      <c r="AC76" s="16"/>
      <c r="AD76" s="15"/>
    </row>
    <row r="77" spans="1:30">
      <c r="A77" s="4">
        <v>2015</v>
      </c>
      <c r="B77" s="2" t="s">
        <v>1090</v>
      </c>
      <c r="C77" s="2" t="s">
        <v>1091</v>
      </c>
      <c r="D77" s="2" t="s">
        <v>1383</v>
      </c>
      <c r="E77" s="7" t="s">
        <v>2278</v>
      </c>
      <c r="F77" s="5">
        <v>0.5</v>
      </c>
      <c r="G77" s="2" t="s">
        <v>337</v>
      </c>
      <c r="H77" s="2" t="s">
        <v>1094</v>
      </c>
      <c r="I77" s="2" t="s">
        <v>226</v>
      </c>
      <c r="J77" s="2" t="s">
        <v>61</v>
      </c>
      <c r="K77" s="2" t="s">
        <v>554</v>
      </c>
      <c r="L77" s="3">
        <v>48</v>
      </c>
      <c r="M77" s="3">
        <v>23</v>
      </c>
      <c r="N77" s="2" t="s">
        <v>30</v>
      </c>
      <c r="O77" s="2" t="s">
        <v>30</v>
      </c>
      <c r="P77" s="2" t="s">
        <v>29</v>
      </c>
      <c r="Q77" s="2" t="s">
        <v>83</v>
      </c>
      <c r="R77" s="2" t="s">
        <v>1095</v>
      </c>
      <c r="S77" s="5">
        <v>1</v>
      </c>
      <c r="T77" s="3">
        <v>16</v>
      </c>
      <c r="U77" s="2" t="s">
        <v>32</v>
      </c>
      <c r="V77" s="3">
        <v>16</v>
      </c>
      <c r="W77" s="2" t="s">
        <v>32</v>
      </c>
      <c r="X77" s="15"/>
      <c r="Y77" s="16"/>
      <c r="Z77" s="15"/>
      <c r="AA77" s="16"/>
      <c r="AB77" s="16"/>
      <c r="AC77" s="16"/>
      <c r="AD77" s="15"/>
    </row>
    <row r="78" spans="1:30">
      <c r="A78" s="4">
        <v>2015</v>
      </c>
      <c r="B78" s="2" t="s">
        <v>1861</v>
      </c>
      <c r="C78" s="2" t="s">
        <v>1862</v>
      </c>
      <c r="D78" s="2" t="s">
        <v>1384</v>
      </c>
      <c r="E78" s="7" t="s">
        <v>2278</v>
      </c>
      <c r="F78" s="5">
        <v>0.5</v>
      </c>
      <c r="G78" s="2" t="s">
        <v>337</v>
      </c>
      <c r="H78" s="2" t="s">
        <v>1863</v>
      </c>
      <c r="I78" s="2" t="s">
        <v>228</v>
      </c>
      <c r="J78" s="2" t="s">
        <v>61</v>
      </c>
      <c r="K78" s="2" t="s">
        <v>339</v>
      </c>
      <c r="L78" s="3">
        <v>91</v>
      </c>
      <c r="M78" s="3">
        <v>40</v>
      </c>
      <c r="N78" s="2" t="s">
        <v>30</v>
      </c>
      <c r="O78" s="2" t="s">
        <v>30</v>
      </c>
      <c r="P78" s="2" t="s">
        <v>29</v>
      </c>
      <c r="Q78" s="2" t="s">
        <v>1547</v>
      </c>
      <c r="R78" s="2" t="s">
        <v>1864</v>
      </c>
      <c r="S78" s="5">
        <v>1</v>
      </c>
      <c r="T78" s="3">
        <v>16</v>
      </c>
      <c r="U78" s="2" t="s">
        <v>32</v>
      </c>
      <c r="V78" s="3">
        <v>16</v>
      </c>
      <c r="W78" s="2" t="s">
        <v>32</v>
      </c>
      <c r="X78" s="15"/>
      <c r="Y78" s="16"/>
      <c r="Z78" s="15"/>
      <c r="AA78" s="16"/>
      <c r="AB78" s="16"/>
      <c r="AC78" s="16"/>
      <c r="AD78" s="15"/>
    </row>
    <row r="79" spans="1:30">
      <c r="A79" s="4">
        <v>2015</v>
      </c>
      <c r="B79" s="2" t="s">
        <v>1508</v>
      </c>
      <c r="C79" s="2" t="s">
        <v>1509</v>
      </c>
      <c r="D79" s="2" t="s">
        <v>1384</v>
      </c>
      <c r="E79" s="7" t="s">
        <v>2278</v>
      </c>
      <c r="F79" s="5">
        <v>0.5</v>
      </c>
      <c r="G79" s="2" t="s">
        <v>337</v>
      </c>
      <c r="H79" s="2" t="s">
        <v>1527</v>
      </c>
      <c r="I79" s="2" t="s">
        <v>228</v>
      </c>
      <c r="J79" s="2" t="s">
        <v>61</v>
      </c>
      <c r="K79" s="2" t="s">
        <v>398</v>
      </c>
      <c r="L79" s="3">
        <v>226</v>
      </c>
      <c r="M79" s="3">
        <v>21</v>
      </c>
      <c r="N79" s="2" t="s">
        <v>30</v>
      </c>
      <c r="O79" s="2" t="s">
        <v>30</v>
      </c>
      <c r="P79" s="2" t="s">
        <v>29</v>
      </c>
      <c r="Q79" s="2" t="s">
        <v>1528</v>
      </c>
      <c r="R79" s="2" t="s">
        <v>1529</v>
      </c>
      <c r="S79" s="5">
        <v>1</v>
      </c>
      <c r="T79" s="3">
        <v>16</v>
      </c>
      <c r="U79" s="2" t="s">
        <v>32</v>
      </c>
      <c r="V79" s="3">
        <v>16</v>
      </c>
      <c r="W79" s="2" t="s">
        <v>32</v>
      </c>
      <c r="X79" s="15"/>
      <c r="Y79" s="16"/>
      <c r="Z79" s="15"/>
      <c r="AA79" s="16"/>
      <c r="AB79" s="16"/>
      <c r="AC79" s="16"/>
      <c r="AD79" s="15"/>
    </row>
    <row r="80" spans="1:30">
      <c r="A80" s="4">
        <v>2014</v>
      </c>
      <c r="B80" s="2" t="s">
        <v>1445</v>
      </c>
      <c r="C80" s="2" t="s">
        <v>1446</v>
      </c>
      <c r="D80" s="2" t="s">
        <v>1384</v>
      </c>
      <c r="E80" s="7" t="s">
        <v>2278</v>
      </c>
      <c r="F80" s="5">
        <v>0.5</v>
      </c>
      <c r="G80" s="2" t="s">
        <v>646</v>
      </c>
      <c r="H80" s="2" t="s">
        <v>647</v>
      </c>
      <c r="I80" s="2" t="s">
        <v>24</v>
      </c>
      <c r="J80" s="2" t="s">
        <v>25</v>
      </c>
      <c r="K80" s="2" t="s">
        <v>81</v>
      </c>
      <c r="L80" s="3">
        <v>64</v>
      </c>
      <c r="M80" s="3">
        <v>60</v>
      </c>
      <c r="N80" s="2" t="s">
        <v>30</v>
      </c>
      <c r="O80" s="2" t="s">
        <v>30</v>
      </c>
      <c r="P80" s="2" t="s">
        <v>29</v>
      </c>
      <c r="Q80" s="2" t="s">
        <v>1353</v>
      </c>
      <c r="R80" s="2" t="s">
        <v>2070</v>
      </c>
      <c r="S80" s="5">
        <v>1</v>
      </c>
      <c r="T80" s="3">
        <v>16</v>
      </c>
      <c r="U80" s="2" t="s">
        <v>32</v>
      </c>
      <c r="V80" s="3">
        <v>16</v>
      </c>
      <c r="W80" s="2" t="s">
        <v>32</v>
      </c>
      <c r="X80" s="15"/>
      <c r="Y80" s="16"/>
      <c r="Z80" s="15"/>
      <c r="AA80" s="16"/>
      <c r="AB80" s="16"/>
      <c r="AC80" s="16"/>
      <c r="AD80" s="15"/>
    </row>
    <row r="81" spans="1:30">
      <c r="A81" s="4">
        <v>2015</v>
      </c>
      <c r="B81" s="2" t="s">
        <v>1258</v>
      </c>
      <c r="C81" s="2" t="s">
        <v>1259</v>
      </c>
      <c r="D81" s="2" t="s">
        <v>1383</v>
      </c>
      <c r="E81" s="7" t="s">
        <v>2278</v>
      </c>
      <c r="F81" s="5">
        <v>0.5</v>
      </c>
      <c r="G81" s="2" t="s">
        <v>897</v>
      </c>
      <c r="H81" s="2" t="s">
        <v>1260</v>
      </c>
      <c r="I81" s="2" t="s">
        <v>60</v>
      </c>
      <c r="J81" s="2" t="s">
        <v>121</v>
      </c>
      <c r="K81" s="2" t="s">
        <v>311</v>
      </c>
      <c r="L81" s="3">
        <v>40</v>
      </c>
      <c r="M81" s="3">
        <v>37</v>
      </c>
      <c r="N81" s="2" t="s">
        <v>30</v>
      </c>
      <c r="O81" s="2" t="s">
        <v>30</v>
      </c>
      <c r="P81" s="2" t="s">
        <v>29</v>
      </c>
      <c r="Q81" s="2" t="s">
        <v>218</v>
      </c>
      <c r="R81" s="2" t="s">
        <v>1261</v>
      </c>
      <c r="S81" s="5">
        <v>1</v>
      </c>
      <c r="T81" s="3">
        <v>16</v>
      </c>
      <c r="U81" s="2" t="s">
        <v>32</v>
      </c>
      <c r="V81" s="3">
        <v>16</v>
      </c>
      <c r="W81" s="2" t="s">
        <v>32</v>
      </c>
      <c r="X81" s="15"/>
      <c r="Y81" s="16"/>
      <c r="Z81" s="15"/>
      <c r="AA81" s="16"/>
      <c r="AB81" s="16"/>
      <c r="AC81" s="16"/>
      <c r="AD81" s="15"/>
    </row>
    <row r="82" spans="1:30">
      <c r="A82" s="4">
        <v>2015</v>
      </c>
      <c r="B82" s="2" t="s">
        <v>1258</v>
      </c>
      <c r="C82" s="2" t="s">
        <v>1259</v>
      </c>
      <c r="D82" s="2" t="s">
        <v>1383</v>
      </c>
      <c r="E82" s="7" t="s">
        <v>2278</v>
      </c>
      <c r="F82" s="5">
        <v>0.5</v>
      </c>
      <c r="G82" s="2" t="s">
        <v>897</v>
      </c>
      <c r="H82" s="2" t="s">
        <v>1262</v>
      </c>
      <c r="I82" s="2" t="s">
        <v>60</v>
      </c>
      <c r="J82" s="2" t="s">
        <v>121</v>
      </c>
      <c r="K82" s="2" t="s">
        <v>311</v>
      </c>
      <c r="L82" s="3">
        <v>40</v>
      </c>
      <c r="M82" s="3">
        <v>40</v>
      </c>
      <c r="N82" s="2" t="s">
        <v>30</v>
      </c>
      <c r="O82" s="2" t="s">
        <v>30</v>
      </c>
      <c r="P82" s="2" t="s">
        <v>29</v>
      </c>
      <c r="Q82" s="2" t="s">
        <v>218</v>
      </c>
      <c r="R82" s="2" t="s">
        <v>1263</v>
      </c>
      <c r="S82" s="5">
        <v>1</v>
      </c>
      <c r="T82" s="3">
        <v>16</v>
      </c>
      <c r="U82" s="2" t="s">
        <v>32</v>
      </c>
      <c r="V82" s="3">
        <v>16</v>
      </c>
      <c r="W82" s="2" t="s">
        <v>32</v>
      </c>
      <c r="X82" s="15"/>
      <c r="Y82" s="16"/>
      <c r="Z82" s="15"/>
      <c r="AA82" s="16"/>
      <c r="AB82" s="16"/>
      <c r="AC82" s="16"/>
      <c r="AD82" s="15"/>
    </row>
    <row r="83" spans="1:30">
      <c r="A83" s="4">
        <v>2015</v>
      </c>
      <c r="B83" s="2" t="s">
        <v>1202</v>
      </c>
      <c r="C83" s="2" t="s">
        <v>1203</v>
      </c>
      <c r="D83" s="2" t="s">
        <v>1383</v>
      </c>
      <c r="E83" s="7" t="s">
        <v>2278</v>
      </c>
      <c r="F83" s="5">
        <v>0.5</v>
      </c>
      <c r="G83" s="2" t="s">
        <v>897</v>
      </c>
      <c r="H83" s="2" t="s">
        <v>1204</v>
      </c>
      <c r="I83" s="2" t="s">
        <v>208</v>
      </c>
      <c r="J83" s="2" t="s">
        <v>121</v>
      </c>
      <c r="K83" s="2" t="s">
        <v>275</v>
      </c>
      <c r="L83" s="3">
        <v>57</v>
      </c>
      <c r="M83" s="3">
        <v>50</v>
      </c>
      <c r="N83" s="2" t="s">
        <v>30</v>
      </c>
      <c r="O83" s="2" t="s">
        <v>30</v>
      </c>
      <c r="P83" s="2" t="s">
        <v>29</v>
      </c>
      <c r="Q83" s="2" t="s">
        <v>218</v>
      </c>
      <c r="R83" s="2" t="s">
        <v>1205</v>
      </c>
      <c r="S83" s="5">
        <v>1</v>
      </c>
      <c r="T83" s="3">
        <v>16</v>
      </c>
      <c r="U83" s="2" t="s">
        <v>32</v>
      </c>
      <c r="V83" s="3">
        <v>16</v>
      </c>
      <c r="W83" s="2" t="s">
        <v>32</v>
      </c>
      <c r="X83" s="15"/>
      <c r="Y83" s="16"/>
      <c r="Z83" s="15"/>
      <c r="AA83" s="16"/>
      <c r="AB83" s="16"/>
      <c r="AC83" s="16"/>
      <c r="AD83" s="15"/>
    </row>
    <row r="84" spans="1:30">
      <c r="A84" s="4">
        <v>2015</v>
      </c>
      <c r="B84" s="2" t="s">
        <v>895</v>
      </c>
      <c r="C84" s="2" t="s">
        <v>896</v>
      </c>
      <c r="D84" s="2" t="s">
        <v>1383</v>
      </c>
      <c r="E84" s="7" t="s">
        <v>2278</v>
      </c>
      <c r="F84" s="5">
        <v>0.5</v>
      </c>
      <c r="G84" s="2" t="s">
        <v>897</v>
      </c>
      <c r="H84" s="2" t="s">
        <v>898</v>
      </c>
      <c r="I84" s="2" t="s">
        <v>64</v>
      </c>
      <c r="J84" s="2" t="s">
        <v>121</v>
      </c>
      <c r="K84" s="2" t="s">
        <v>272</v>
      </c>
      <c r="L84" s="3">
        <v>80</v>
      </c>
      <c r="M84" s="3">
        <v>59</v>
      </c>
      <c r="N84" s="2" t="s">
        <v>30</v>
      </c>
      <c r="O84" s="2" t="s">
        <v>30</v>
      </c>
      <c r="P84" s="2" t="s">
        <v>29</v>
      </c>
      <c r="Q84" s="2" t="s">
        <v>218</v>
      </c>
      <c r="R84" s="2" t="s">
        <v>899</v>
      </c>
      <c r="S84" s="5">
        <v>1</v>
      </c>
      <c r="T84" s="3">
        <v>16</v>
      </c>
      <c r="U84" s="2" t="s">
        <v>32</v>
      </c>
      <c r="V84" s="3">
        <v>16</v>
      </c>
      <c r="W84" s="2" t="s">
        <v>32</v>
      </c>
      <c r="X84" s="15"/>
      <c r="Y84" s="16"/>
      <c r="Z84" s="15"/>
      <c r="AA84" s="16"/>
      <c r="AB84" s="16"/>
      <c r="AC84" s="16"/>
      <c r="AD84" s="15"/>
    </row>
    <row r="85" spans="1:30">
      <c r="A85" s="4">
        <v>2015</v>
      </c>
      <c r="B85" s="2" t="s">
        <v>1318</v>
      </c>
      <c r="C85" s="2" t="s">
        <v>1319</v>
      </c>
      <c r="D85" s="2" t="s">
        <v>1383</v>
      </c>
      <c r="E85" s="7" t="s">
        <v>2278</v>
      </c>
      <c r="F85" s="5">
        <v>0.5</v>
      </c>
      <c r="G85" s="2" t="s">
        <v>897</v>
      </c>
      <c r="H85" s="2" t="s">
        <v>898</v>
      </c>
      <c r="I85" s="2" t="s">
        <v>64</v>
      </c>
      <c r="J85" s="2" t="s">
        <v>121</v>
      </c>
      <c r="K85" s="2" t="s">
        <v>272</v>
      </c>
      <c r="L85" s="3">
        <v>80</v>
      </c>
      <c r="M85" s="3">
        <v>18</v>
      </c>
      <c r="N85" s="2" t="s">
        <v>30</v>
      </c>
      <c r="O85" s="2" t="s">
        <v>30</v>
      </c>
      <c r="P85" s="2" t="s">
        <v>29</v>
      </c>
      <c r="Q85" s="2" t="s">
        <v>218</v>
      </c>
      <c r="R85" s="2" t="s">
        <v>1320</v>
      </c>
      <c r="S85" s="5">
        <v>1</v>
      </c>
      <c r="T85" s="3">
        <v>16</v>
      </c>
      <c r="U85" s="2" t="s">
        <v>32</v>
      </c>
      <c r="V85" s="3">
        <v>16</v>
      </c>
      <c r="W85" s="2" t="s">
        <v>32</v>
      </c>
      <c r="X85" s="15"/>
      <c r="Y85" s="16"/>
      <c r="Z85" s="15"/>
      <c r="AA85" s="16"/>
      <c r="AB85" s="16"/>
      <c r="AC85" s="16"/>
      <c r="AD85" s="15"/>
    </row>
    <row r="86" spans="1:30">
      <c r="A86" s="4">
        <v>2015</v>
      </c>
      <c r="B86" s="2" t="s">
        <v>1258</v>
      </c>
      <c r="C86" s="2" t="s">
        <v>1259</v>
      </c>
      <c r="D86" s="2" t="s">
        <v>1383</v>
      </c>
      <c r="E86" s="7" t="s">
        <v>2278</v>
      </c>
      <c r="F86" s="5">
        <v>0.5</v>
      </c>
      <c r="G86" s="2" t="s">
        <v>897</v>
      </c>
      <c r="H86" s="2" t="s">
        <v>1264</v>
      </c>
      <c r="I86" s="2" t="s">
        <v>64</v>
      </c>
      <c r="J86" s="2" t="s">
        <v>121</v>
      </c>
      <c r="K86" s="2" t="s">
        <v>311</v>
      </c>
      <c r="L86" s="3">
        <v>32</v>
      </c>
      <c r="M86" s="3">
        <v>11</v>
      </c>
      <c r="N86" s="2" t="s">
        <v>30</v>
      </c>
      <c r="O86" s="2" t="s">
        <v>30</v>
      </c>
      <c r="P86" s="2" t="s">
        <v>29</v>
      </c>
      <c r="Q86" s="2" t="s">
        <v>864</v>
      </c>
      <c r="R86" s="2" t="s">
        <v>1265</v>
      </c>
      <c r="S86" s="5">
        <v>1</v>
      </c>
      <c r="T86" s="3">
        <v>16</v>
      </c>
      <c r="U86" s="2" t="s">
        <v>32</v>
      </c>
      <c r="V86" s="3">
        <v>16</v>
      </c>
      <c r="W86" s="2" t="s">
        <v>32</v>
      </c>
      <c r="X86" s="15"/>
      <c r="Y86" s="16"/>
      <c r="Z86" s="15"/>
      <c r="AA86" s="16"/>
      <c r="AB86" s="16"/>
      <c r="AC86" s="16"/>
      <c r="AD86" s="15"/>
    </row>
    <row r="87" spans="1:30">
      <c r="A87" s="4">
        <v>2015</v>
      </c>
      <c r="B87" s="2" t="s">
        <v>1258</v>
      </c>
      <c r="C87" s="2" t="s">
        <v>1259</v>
      </c>
      <c r="D87" s="2" t="s">
        <v>1383</v>
      </c>
      <c r="E87" s="7" t="s">
        <v>2278</v>
      </c>
      <c r="F87" s="5">
        <v>0.5</v>
      </c>
      <c r="G87" s="2" t="s">
        <v>897</v>
      </c>
      <c r="H87" s="2" t="s">
        <v>1266</v>
      </c>
      <c r="I87" s="2" t="s">
        <v>182</v>
      </c>
      <c r="J87" s="2" t="s">
        <v>121</v>
      </c>
      <c r="K87" s="2" t="s">
        <v>311</v>
      </c>
      <c r="L87" s="3">
        <v>43</v>
      </c>
      <c r="M87" s="3">
        <v>26</v>
      </c>
      <c r="N87" s="2" t="s">
        <v>30</v>
      </c>
      <c r="O87" s="2" t="s">
        <v>30</v>
      </c>
      <c r="P87" s="2" t="s">
        <v>29</v>
      </c>
      <c r="Q87" s="2" t="s">
        <v>392</v>
      </c>
      <c r="R87" s="2" t="s">
        <v>1267</v>
      </c>
      <c r="S87" s="5">
        <v>1</v>
      </c>
      <c r="T87" s="3">
        <v>16</v>
      </c>
      <c r="U87" s="2" t="s">
        <v>32</v>
      </c>
      <c r="V87" s="3">
        <v>16</v>
      </c>
      <c r="W87" s="2" t="s">
        <v>32</v>
      </c>
      <c r="X87" s="15"/>
      <c r="Y87" s="16"/>
      <c r="Z87" s="15"/>
      <c r="AA87" s="16"/>
      <c r="AB87" s="16"/>
      <c r="AC87" s="16"/>
      <c r="AD87" s="15"/>
    </row>
    <row r="88" spans="1:30">
      <c r="A88" s="4">
        <v>2014</v>
      </c>
      <c r="B88" s="2" t="s">
        <v>2043</v>
      </c>
      <c r="C88" s="2" t="s">
        <v>2044</v>
      </c>
      <c r="D88" s="2" t="s">
        <v>1384</v>
      </c>
      <c r="E88" s="7" t="s">
        <v>2278</v>
      </c>
      <c r="F88" s="5">
        <v>0.5</v>
      </c>
      <c r="G88" s="2" t="s">
        <v>614</v>
      </c>
      <c r="H88" s="2" t="s">
        <v>615</v>
      </c>
      <c r="I88" s="2" t="s">
        <v>42</v>
      </c>
      <c r="J88" s="2" t="s">
        <v>25</v>
      </c>
      <c r="K88" s="2" t="s">
        <v>26</v>
      </c>
      <c r="L88" s="3">
        <v>64</v>
      </c>
      <c r="M88" s="3">
        <v>59</v>
      </c>
      <c r="N88" s="2" t="s">
        <v>30</v>
      </c>
      <c r="O88" s="2" t="s">
        <v>30</v>
      </c>
      <c r="P88" s="2" t="s">
        <v>29</v>
      </c>
      <c r="Q88" s="2" t="s">
        <v>1353</v>
      </c>
      <c r="R88" s="2" t="s">
        <v>2045</v>
      </c>
      <c r="S88" s="5">
        <v>1</v>
      </c>
      <c r="T88" s="3">
        <v>16</v>
      </c>
      <c r="U88" s="2" t="s">
        <v>32</v>
      </c>
      <c r="V88" s="3">
        <v>16</v>
      </c>
      <c r="W88" s="2" t="s">
        <v>32</v>
      </c>
      <c r="X88" s="15"/>
      <c r="Y88" s="16"/>
      <c r="Z88" s="15"/>
      <c r="AA88" s="16"/>
      <c r="AB88" s="16"/>
      <c r="AC88" s="16"/>
      <c r="AD88" s="15"/>
    </row>
    <row r="89" spans="1:30">
      <c r="A89" s="4">
        <v>2016</v>
      </c>
      <c r="B89" s="2" t="s">
        <v>1671</v>
      </c>
      <c r="C89" s="2" t="s">
        <v>1672</v>
      </c>
      <c r="D89" s="2" t="s">
        <v>1384</v>
      </c>
      <c r="E89" s="7" t="s">
        <v>2278</v>
      </c>
      <c r="F89" s="5">
        <v>2</v>
      </c>
      <c r="G89" s="2" t="s">
        <v>1292</v>
      </c>
      <c r="H89" s="2" t="s">
        <v>1293</v>
      </c>
      <c r="I89" s="2" t="s">
        <v>42</v>
      </c>
      <c r="J89" s="2" t="s">
        <v>25</v>
      </c>
      <c r="K89" s="2" t="s">
        <v>165</v>
      </c>
      <c r="L89" s="2" t="s">
        <v>32</v>
      </c>
      <c r="M89" s="3">
        <v>30</v>
      </c>
      <c r="N89" s="2" t="s">
        <v>30</v>
      </c>
      <c r="O89" s="2" t="s">
        <v>30</v>
      </c>
      <c r="P89" s="2" t="s">
        <v>29</v>
      </c>
      <c r="Q89" s="2" t="s">
        <v>30</v>
      </c>
      <c r="R89" s="2" t="s">
        <v>1673</v>
      </c>
      <c r="S89" s="5">
        <v>1</v>
      </c>
      <c r="T89" s="3">
        <v>64</v>
      </c>
      <c r="U89" s="2" t="s">
        <v>32</v>
      </c>
      <c r="V89" s="3">
        <v>64</v>
      </c>
      <c r="W89" s="2" t="s">
        <v>32</v>
      </c>
      <c r="X89" s="15"/>
      <c r="Y89" s="16"/>
      <c r="Z89" s="15"/>
      <c r="AA89" s="16"/>
      <c r="AB89" s="16"/>
      <c r="AC89" s="16"/>
      <c r="AD89" s="15"/>
    </row>
    <row r="90" spans="1:30">
      <c r="A90" s="4">
        <v>2015</v>
      </c>
      <c r="B90" s="2" t="s">
        <v>683</v>
      </c>
      <c r="C90" s="2" t="s">
        <v>684</v>
      </c>
      <c r="D90" s="2" t="s">
        <v>1383</v>
      </c>
      <c r="E90" s="7" t="s">
        <v>2278</v>
      </c>
      <c r="F90" s="5">
        <v>0.5</v>
      </c>
      <c r="G90" s="2" t="s">
        <v>656</v>
      </c>
      <c r="H90" s="2" t="s">
        <v>685</v>
      </c>
      <c r="I90" s="2" t="s">
        <v>686</v>
      </c>
      <c r="J90" s="2" t="s">
        <v>659</v>
      </c>
      <c r="K90" s="2" t="s">
        <v>687</v>
      </c>
      <c r="L90" s="3">
        <v>40</v>
      </c>
      <c r="M90" s="3">
        <v>47</v>
      </c>
      <c r="N90" s="2" t="s">
        <v>30</v>
      </c>
      <c r="O90" s="2" t="s">
        <v>30</v>
      </c>
      <c r="P90" s="2" t="s">
        <v>29</v>
      </c>
      <c r="Q90" s="2" t="s">
        <v>218</v>
      </c>
      <c r="R90" s="2" t="s">
        <v>688</v>
      </c>
      <c r="S90" s="5">
        <v>1</v>
      </c>
      <c r="T90" s="3">
        <v>16</v>
      </c>
      <c r="U90" s="2" t="s">
        <v>32</v>
      </c>
      <c r="V90" s="3">
        <v>16</v>
      </c>
      <c r="W90" s="2" t="s">
        <v>32</v>
      </c>
      <c r="X90" s="15"/>
      <c r="Y90" s="16"/>
      <c r="Z90" s="15"/>
      <c r="AA90" s="16"/>
      <c r="AB90" s="16"/>
      <c r="AC90" s="16"/>
      <c r="AD90" s="15"/>
    </row>
    <row r="91" spans="1:30">
      <c r="A91" s="4">
        <v>2015</v>
      </c>
      <c r="B91" s="2" t="s">
        <v>654</v>
      </c>
      <c r="C91" s="2" t="s">
        <v>655</v>
      </c>
      <c r="D91" s="2" t="s">
        <v>1383</v>
      </c>
      <c r="E91" s="7" t="s">
        <v>2278</v>
      </c>
      <c r="F91" s="5">
        <v>0.5</v>
      </c>
      <c r="G91" s="2" t="s">
        <v>656</v>
      </c>
      <c r="H91" s="2" t="s">
        <v>657</v>
      </c>
      <c r="I91" s="2" t="s">
        <v>658</v>
      </c>
      <c r="J91" s="2" t="s">
        <v>659</v>
      </c>
      <c r="K91" s="2" t="s">
        <v>660</v>
      </c>
      <c r="L91" s="3">
        <v>55</v>
      </c>
      <c r="M91" s="3">
        <v>57</v>
      </c>
      <c r="N91" s="2" t="s">
        <v>30</v>
      </c>
      <c r="O91" s="2" t="s">
        <v>30</v>
      </c>
      <c r="P91" s="2" t="s">
        <v>29</v>
      </c>
      <c r="Q91" s="2" t="s">
        <v>43</v>
      </c>
      <c r="R91" s="2" t="s">
        <v>661</v>
      </c>
      <c r="S91" s="5">
        <v>1</v>
      </c>
      <c r="T91" s="3">
        <v>16</v>
      </c>
      <c r="U91" s="2" t="s">
        <v>32</v>
      </c>
      <c r="V91" s="3">
        <v>16</v>
      </c>
      <c r="W91" s="2" t="s">
        <v>32</v>
      </c>
      <c r="X91" s="15"/>
      <c r="Y91" s="16"/>
      <c r="Z91" s="15"/>
      <c r="AA91" s="16"/>
      <c r="AB91" s="16"/>
      <c r="AC91" s="16"/>
      <c r="AD91" s="15"/>
    </row>
    <row r="92" spans="1:30">
      <c r="A92" s="4">
        <v>2015</v>
      </c>
      <c r="B92" s="2" t="s">
        <v>887</v>
      </c>
      <c r="C92" s="2" t="s">
        <v>888</v>
      </c>
      <c r="D92" s="2" t="s">
        <v>1383</v>
      </c>
      <c r="E92" s="7" t="s">
        <v>2278</v>
      </c>
      <c r="F92" s="5">
        <v>0.5</v>
      </c>
      <c r="G92" s="2" t="s">
        <v>656</v>
      </c>
      <c r="H92" s="2" t="s">
        <v>657</v>
      </c>
      <c r="I92" s="2" t="s">
        <v>658</v>
      </c>
      <c r="J92" s="2" t="s">
        <v>659</v>
      </c>
      <c r="K92" s="2" t="s">
        <v>660</v>
      </c>
      <c r="L92" s="3">
        <v>107</v>
      </c>
      <c r="M92" s="3">
        <v>61</v>
      </c>
      <c r="N92" s="2" t="s">
        <v>30</v>
      </c>
      <c r="O92" s="2" t="s">
        <v>30</v>
      </c>
      <c r="P92" s="2" t="s">
        <v>29</v>
      </c>
      <c r="Q92" s="2" t="s">
        <v>43</v>
      </c>
      <c r="R92" s="2" t="s">
        <v>889</v>
      </c>
      <c r="S92" s="5">
        <v>1</v>
      </c>
      <c r="T92" s="3">
        <v>16</v>
      </c>
      <c r="U92" s="2" t="s">
        <v>32</v>
      </c>
      <c r="V92" s="3">
        <v>16</v>
      </c>
      <c r="W92" s="2" t="s">
        <v>32</v>
      </c>
      <c r="X92" s="15"/>
      <c r="Y92" s="16"/>
      <c r="Z92" s="15"/>
      <c r="AA92" s="16"/>
      <c r="AB92" s="16"/>
      <c r="AC92" s="16"/>
      <c r="AD92" s="15"/>
    </row>
    <row r="93" spans="1:30">
      <c r="A93" s="4">
        <v>2015</v>
      </c>
      <c r="B93" s="2" t="s">
        <v>654</v>
      </c>
      <c r="C93" s="2" t="s">
        <v>655</v>
      </c>
      <c r="D93" s="2" t="s">
        <v>1383</v>
      </c>
      <c r="E93" s="7" t="s">
        <v>2278</v>
      </c>
      <c r="F93" s="5">
        <v>0.5</v>
      </c>
      <c r="G93" s="2" t="s">
        <v>656</v>
      </c>
      <c r="H93" s="2" t="s">
        <v>662</v>
      </c>
      <c r="I93" s="2" t="s">
        <v>658</v>
      </c>
      <c r="J93" s="2" t="s">
        <v>659</v>
      </c>
      <c r="K93" s="2" t="s">
        <v>663</v>
      </c>
      <c r="L93" s="3">
        <v>52</v>
      </c>
      <c r="M93" s="3">
        <v>49</v>
      </c>
      <c r="N93" s="2" t="s">
        <v>30</v>
      </c>
      <c r="O93" s="2" t="s">
        <v>30</v>
      </c>
      <c r="P93" s="2" t="s">
        <v>29</v>
      </c>
      <c r="Q93" s="2" t="s">
        <v>43</v>
      </c>
      <c r="R93" s="2" t="s">
        <v>664</v>
      </c>
      <c r="S93" s="5">
        <v>1</v>
      </c>
      <c r="T93" s="3">
        <v>16</v>
      </c>
      <c r="U93" s="2" t="s">
        <v>32</v>
      </c>
      <c r="V93" s="3">
        <v>16</v>
      </c>
      <c r="W93" s="2" t="s">
        <v>32</v>
      </c>
      <c r="X93" s="15"/>
      <c r="Y93" s="16"/>
      <c r="Z93" s="15"/>
      <c r="AA93" s="16"/>
      <c r="AB93" s="16"/>
      <c r="AC93" s="16"/>
      <c r="AD93" s="15"/>
    </row>
    <row r="94" spans="1:30">
      <c r="A94" s="4">
        <v>2015</v>
      </c>
      <c r="B94" s="2" t="s">
        <v>683</v>
      </c>
      <c r="C94" s="2" t="s">
        <v>684</v>
      </c>
      <c r="D94" s="2" t="s">
        <v>1383</v>
      </c>
      <c r="E94" s="7" t="s">
        <v>2278</v>
      </c>
      <c r="F94" s="5">
        <v>0.5</v>
      </c>
      <c r="G94" s="2" t="s">
        <v>656</v>
      </c>
      <c r="H94" s="2" t="s">
        <v>689</v>
      </c>
      <c r="I94" s="2" t="s">
        <v>686</v>
      </c>
      <c r="J94" s="2" t="s">
        <v>659</v>
      </c>
      <c r="K94" s="2" t="s">
        <v>687</v>
      </c>
      <c r="L94" s="3">
        <v>55</v>
      </c>
      <c r="M94" s="3">
        <v>50</v>
      </c>
      <c r="N94" s="2" t="s">
        <v>30</v>
      </c>
      <c r="O94" s="2" t="s">
        <v>30</v>
      </c>
      <c r="P94" s="2" t="s">
        <v>29</v>
      </c>
      <c r="Q94" s="2" t="s">
        <v>43</v>
      </c>
      <c r="R94" s="2" t="s">
        <v>690</v>
      </c>
      <c r="S94" s="5">
        <v>1</v>
      </c>
      <c r="T94" s="3">
        <v>16</v>
      </c>
      <c r="U94" s="2" t="s">
        <v>32</v>
      </c>
      <c r="V94" s="3">
        <v>16</v>
      </c>
      <c r="W94" s="2" t="s">
        <v>32</v>
      </c>
      <c r="X94" s="15"/>
      <c r="Y94" s="16"/>
      <c r="Z94" s="15"/>
      <c r="AA94" s="16"/>
      <c r="AB94" s="16"/>
      <c r="AC94" s="16"/>
      <c r="AD94" s="15"/>
    </row>
    <row r="95" spans="1:30">
      <c r="A95" s="4">
        <v>2015</v>
      </c>
      <c r="B95" s="2" t="s">
        <v>683</v>
      </c>
      <c r="C95" s="2" t="s">
        <v>684</v>
      </c>
      <c r="D95" s="2" t="s">
        <v>1383</v>
      </c>
      <c r="E95" s="7" t="s">
        <v>2278</v>
      </c>
      <c r="F95" s="5">
        <v>0.5</v>
      </c>
      <c r="G95" s="2" t="s">
        <v>656</v>
      </c>
      <c r="H95" s="2" t="s">
        <v>691</v>
      </c>
      <c r="I95" s="2" t="s">
        <v>658</v>
      </c>
      <c r="J95" s="2" t="s">
        <v>659</v>
      </c>
      <c r="K95" s="2" t="s">
        <v>663</v>
      </c>
      <c r="L95" s="3">
        <v>52</v>
      </c>
      <c r="M95" s="3">
        <v>56</v>
      </c>
      <c r="N95" s="2" t="s">
        <v>30</v>
      </c>
      <c r="O95" s="2" t="s">
        <v>30</v>
      </c>
      <c r="P95" s="2" t="s">
        <v>29</v>
      </c>
      <c r="Q95" s="2" t="s">
        <v>43</v>
      </c>
      <c r="R95" s="2" t="s">
        <v>692</v>
      </c>
      <c r="S95" s="5">
        <v>1</v>
      </c>
      <c r="T95" s="3">
        <v>16</v>
      </c>
      <c r="U95" s="2" t="s">
        <v>32</v>
      </c>
      <c r="V95" s="3">
        <v>16</v>
      </c>
      <c r="W95" s="2" t="s">
        <v>32</v>
      </c>
      <c r="X95" s="15"/>
      <c r="Y95" s="16"/>
      <c r="Z95" s="15"/>
      <c r="AA95" s="16"/>
      <c r="AB95" s="16"/>
      <c r="AC95" s="16"/>
      <c r="AD95" s="15"/>
    </row>
    <row r="96" spans="1:30">
      <c r="A96" s="4">
        <v>2015</v>
      </c>
      <c r="B96" s="2" t="s">
        <v>683</v>
      </c>
      <c r="C96" s="2" t="s">
        <v>684</v>
      </c>
      <c r="D96" s="2" t="s">
        <v>1383</v>
      </c>
      <c r="E96" s="7" t="s">
        <v>2278</v>
      </c>
      <c r="F96" s="5">
        <v>0.5</v>
      </c>
      <c r="G96" s="2" t="s">
        <v>656</v>
      </c>
      <c r="H96" s="2" t="s">
        <v>693</v>
      </c>
      <c r="I96" s="2" t="s">
        <v>658</v>
      </c>
      <c r="J96" s="2" t="s">
        <v>659</v>
      </c>
      <c r="K96" s="2" t="s">
        <v>663</v>
      </c>
      <c r="L96" s="3">
        <v>40</v>
      </c>
      <c r="M96" s="3">
        <v>28</v>
      </c>
      <c r="N96" s="2" t="s">
        <v>30</v>
      </c>
      <c r="O96" s="2" t="s">
        <v>30</v>
      </c>
      <c r="P96" s="2" t="s">
        <v>29</v>
      </c>
      <c r="Q96" s="2" t="s">
        <v>218</v>
      </c>
      <c r="R96" s="2" t="s">
        <v>694</v>
      </c>
      <c r="S96" s="5">
        <v>1</v>
      </c>
      <c r="T96" s="3">
        <v>16</v>
      </c>
      <c r="U96" s="2" t="s">
        <v>32</v>
      </c>
      <c r="V96" s="3">
        <v>16</v>
      </c>
      <c r="W96" s="2" t="s">
        <v>32</v>
      </c>
      <c r="X96" s="15"/>
      <c r="Y96" s="16"/>
      <c r="Z96" s="15"/>
      <c r="AA96" s="16"/>
      <c r="AB96" s="16"/>
      <c r="AC96" s="16"/>
      <c r="AD96" s="15"/>
    </row>
    <row r="97" spans="1:30">
      <c r="A97" s="4">
        <v>2014</v>
      </c>
      <c r="B97" s="2" t="s">
        <v>1445</v>
      </c>
      <c r="C97" s="2" t="s">
        <v>1446</v>
      </c>
      <c r="D97" s="2" t="s">
        <v>1384</v>
      </c>
      <c r="E97" s="7" t="s">
        <v>2278</v>
      </c>
      <c r="F97" s="5">
        <v>0.5</v>
      </c>
      <c r="G97" s="2" t="s">
        <v>215</v>
      </c>
      <c r="H97" s="2" t="s">
        <v>216</v>
      </c>
      <c r="I97" s="2" t="s">
        <v>42</v>
      </c>
      <c r="J97" s="2" t="s">
        <v>25</v>
      </c>
      <c r="K97" s="2" t="s">
        <v>26</v>
      </c>
      <c r="L97" s="3">
        <v>12</v>
      </c>
      <c r="M97" s="3">
        <v>13</v>
      </c>
      <c r="N97" s="2" t="s">
        <v>30</v>
      </c>
      <c r="O97" s="2" t="s">
        <v>30</v>
      </c>
      <c r="P97" s="2" t="s">
        <v>29</v>
      </c>
      <c r="Q97" s="2" t="s">
        <v>1361</v>
      </c>
      <c r="R97" s="2" t="s">
        <v>1447</v>
      </c>
      <c r="S97" s="5">
        <v>1</v>
      </c>
      <c r="T97" s="3">
        <v>16</v>
      </c>
      <c r="U97" s="2" t="s">
        <v>32</v>
      </c>
      <c r="V97" s="3">
        <v>16</v>
      </c>
      <c r="W97" s="2" t="s">
        <v>32</v>
      </c>
      <c r="X97" s="15"/>
      <c r="Y97" s="16"/>
      <c r="Z97" s="15"/>
      <c r="AA97" s="16"/>
      <c r="AB97" s="16"/>
      <c r="AC97" s="16"/>
      <c r="AD97" s="15"/>
    </row>
    <row r="98" spans="1:30">
      <c r="A98" s="4">
        <v>2014</v>
      </c>
      <c r="B98" s="2" t="s">
        <v>368</v>
      </c>
      <c r="C98" s="2" t="s">
        <v>369</v>
      </c>
      <c r="D98" s="2" t="s">
        <v>1384</v>
      </c>
      <c r="E98" s="7" t="s">
        <v>2278</v>
      </c>
      <c r="F98" s="5">
        <v>0.5</v>
      </c>
      <c r="G98" s="2" t="s">
        <v>364</v>
      </c>
      <c r="H98" s="2" t="s">
        <v>365</v>
      </c>
      <c r="I98" s="2" t="s">
        <v>164</v>
      </c>
      <c r="J98" s="2" t="s">
        <v>25</v>
      </c>
      <c r="K98" s="2" t="s">
        <v>81</v>
      </c>
      <c r="L98" s="3">
        <v>74</v>
      </c>
      <c r="M98" s="3">
        <v>72</v>
      </c>
      <c r="N98" s="2" t="s">
        <v>30</v>
      </c>
      <c r="O98" s="2" t="s">
        <v>30</v>
      </c>
      <c r="P98" s="2" t="s">
        <v>29</v>
      </c>
      <c r="Q98" s="2" t="s">
        <v>1365</v>
      </c>
      <c r="R98" s="2" t="s">
        <v>2141</v>
      </c>
      <c r="S98" s="5">
        <v>1</v>
      </c>
      <c r="T98" s="3">
        <v>16</v>
      </c>
      <c r="U98" s="2" t="s">
        <v>32</v>
      </c>
      <c r="V98" s="3">
        <v>16</v>
      </c>
      <c r="W98" s="2" t="s">
        <v>32</v>
      </c>
      <c r="X98" s="15"/>
      <c r="Y98" s="16"/>
      <c r="Z98" s="15"/>
      <c r="AA98" s="16"/>
      <c r="AB98" s="16"/>
      <c r="AC98" s="16"/>
      <c r="AD98" s="15"/>
    </row>
    <row r="99" spans="1:30">
      <c r="A99" s="4">
        <v>2015</v>
      </c>
      <c r="B99" s="2" t="s">
        <v>249</v>
      </c>
      <c r="C99" s="2" t="s">
        <v>250</v>
      </c>
      <c r="D99" s="2" t="s">
        <v>1383</v>
      </c>
      <c r="E99" s="7" t="s">
        <v>2278</v>
      </c>
      <c r="F99" s="5">
        <v>0.5</v>
      </c>
      <c r="G99" s="2" t="s">
        <v>171</v>
      </c>
      <c r="H99" s="2" t="s">
        <v>251</v>
      </c>
      <c r="I99" s="2" t="s">
        <v>182</v>
      </c>
      <c r="J99" s="2" t="s">
        <v>61</v>
      </c>
      <c r="K99" s="2" t="s">
        <v>65</v>
      </c>
      <c r="L99" s="3">
        <v>40</v>
      </c>
      <c r="M99" s="3">
        <v>35</v>
      </c>
      <c r="N99" s="2" t="s">
        <v>30</v>
      </c>
      <c r="O99" s="2" t="s">
        <v>30</v>
      </c>
      <c r="P99" s="2" t="s">
        <v>29</v>
      </c>
      <c r="Q99" s="2" t="s">
        <v>234</v>
      </c>
      <c r="R99" s="2" t="s">
        <v>252</v>
      </c>
      <c r="S99" s="5">
        <v>1</v>
      </c>
      <c r="T99" s="3">
        <v>16</v>
      </c>
      <c r="U99" s="2" t="s">
        <v>32</v>
      </c>
      <c r="V99" s="3">
        <v>16</v>
      </c>
      <c r="W99" s="2" t="s">
        <v>32</v>
      </c>
      <c r="X99" s="15"/>
      <c r="Y99" s="16"/>
      <c r="Z99" s="15"/>
      <c r="AA99" s="16"/>
      <c r="AB99" s="16"/>
      <c r="AC99" s="16"/>
      <c r="AD99" s="15"/>
    </row>
    <row r="100" spans="1:30">
      <c r="A100" s="4">
        <v>2016</v>
      </c>
      <c r="B100" s="2" t="s">
        <v>169</v>
      </c>
      <c r="C100" s="2" t="s">
        <v>170</v>
      </c>
      <c r="D100" s="2" t="s">
        <v>1383</v>
      </c>
      <c r="E100" s="2" t="s">
        <v>2278</v>
      </c>
      <c r="F100" s="5">
        <v>0.5</v>
      </c>
      <c r="G100" s="2" t="s">
        <v>171</v>
      </c>
      <c r="H100" s="2" t="s">
        <v>172</v>
      </c>
      <c r="I100" s="2" t="s">
        <v>60</v>
      </c>
      <c r="J100" s="2" t="s">
        <v>61</v>
      </c>
      <c r="K100" s="2" t="s">
        <v>65</v>
      </c>
      <c r="L100" s="3">
        <v>100</v>
      </c>
      <c r="M100" s="3">
        <v>45</v>
      </c>
      <c r="N100" s="2" t="s">
        <v>173</v>
      </c>
      <c r="O100" s="2" t="s">
        <v>174</v>
      </c>
      <c r="P100" s="2" t="s">
        <v>29</v>
      </c>
      <c r="Q100" s="2" t="s">
        <v>155</v>
      </c>
      <c r="R100" s="2" t="s">
        <v>175</v>
      </c>
      <c r="S100" s="5">
        <v>1</v>
      </c>
      <c r="T100" s="3">
        <v>16</v>
      </c>
      <c r="U100" s="2" t="s">
        <v>32</v>
      </c>
      <c r="V100" s="3">
        <v>16</v>
      </c>
      <c r="W100" s="2" t="s">
        <v>32</v>
      </c>
      <c r="X100" s="15"/>
      <c r="Y100" s="16"/>
      <c r="Z100" s="15"/>
      <c r="AA100" s="16"/>
      <c r="AB100" s="16"/>
      <c r="AC100" s="16"/>
      <c r="AD100" s="15"/>
    </row>
    <row r="101" spans="1:30">
      <c r="A101" s="4">
        <v>2016</v>
      </c>
      <c r="B101" s="2" t="s">
        <v>169</v>
      </c>
      <c r="C101" s="2" t="s">
        <v>170</v>
      </c>
      <c r="D101" s="2" t="s">
        <v>1383</v>
      </c>
      <c r="E101" s="2" t="s">
        <v>2278</v>
      </c>
      <c r="F101" s="5">
        <v>0.5</v>
      </c>
      <c r="G101" s="2" t="s">
        <v>171</v>
      </c>
      <c r="H101" s="2" t="s">
        <v>176</v>
      </c>
      <c r="I101" s="2" t="s">
        <v>64</v>
      </c>
      <c r="J101" s="2" t="s">
        <v>61</v>
      </c>
      <c r="K101" s="2" t="s">
        <v>103</v>
      </c>
      <c r="L101" s="3">
        <v>120</v>
      </c>
      <c r="M101" s="3">
        <v>36</v>
      </c>
      <c r="N101" s="2" t="s">
        <v>173</v>
      </c>
      <c r="O101" s="2" t="s">
        <v>174</v>
      </c>
      <c r="P101" s="2" t="s">
        <v>29</v>
      </c>
      <c r="Q101" s="2" t="s">
        <v>152</v>
      </c>
      <c r="R101" s="2" t="s">
        <v>177</v>
      </c>
      <c r="S101" s="5">
        <v>1</v>
      </c>
      <c r="T101" s="3">
        <v>16</v>
      </c>
      <c r="U101" s="2" t="s">
        <v>32</v>
      </c>
      <c r="V101" s="3">
        <v>16</v>
      </c>
      <c r="W101" s="2" t="s">
        <v>32</v>
      </c>
      <c r="X101" s="15"/>
      <c r="Y101" s="16"/>
      <c r="Z101" s="15"/>
      <c r="AA101" s="16"/>
      <c r="AB101" s="16"/>
      <c r="AC101" s="16"/>
      <c r="AD101" s="15"/>
    </row>
    <row r="102" spans="1:30">
      <c r="A102" s="4">
        <v>2015</v>
      </c>
      <c r="B102" s="2" t="s">
        <v>249</v>
      </c>
      <c r="C102" s="2" t="s">
        <v>250</v>
      </c>
      <c r="D102" s="2" t="s">
        <v>1383</v>
      </c>
      <c r="E102" s="7" t="s">
        <v>2278</v>
      </c>
      <c r="F102" s="5">
        <v>0.5</v>
      </c>
      <c r="G102" s="2" t="s">
        <v>171</v>
      </c>
      <c r="H102" s="2" t="s">
        <v>253</v>
      </c>
      <c r="I102" s="2" t="s">
        <v>64</v>
      </c>
      <c r="J102" s="2" t="s">
        <v>61</v>
      </c>
      <c r="K102" s="2" t="s">
        <v>62</v>
      </c>
      <c r="L102" s="3">
        <v>37</v>
      </c>
      <c r="M102" s="3">
        <v>12</v>
      </c>
      <c r="N102" s="2" t="s">
        <v>30</v>
      </c>
      <c r="O102" s="2" t="s">
        <v>30</v>
      </c>
      <c r="P102" s="2" t="s">
        <v>29</v>
      </c>
      <c r="Q102" s="2" t="s">
        <v>234</v>
      </c>
      <c r="R102" s="2" t="s">
        <v>254</v>
      </c>
      <c r="S102" s="5">
        <v>1</v>
      </c>
      <c r="T102" s="3">
        <v>16</v>
      </c>
      <c r="U102" s="2" t="s">
        <v>32</v>
      </c>
      <c r="V102" s="3">
        <v>16</v>
      </c>
      <c r="W102" s="2" t="s">
        <v>32</v>
      </c>
      <c r="X102" s="15"/>
      <c r="Y102" s="16"/>
      <c r="Z102" s="15"/>
      <c r="AA102" s="16"/>
      <c r="AB102" s="16"/>
      <c r="AC102" s="16"/>
      <c r="AD102" s="15"/>
    </row>
    <row r="103" spans="1:30">
      <c r="A103" s="4">
        <v>2015</v>
      </c>
      <c r="B103" s="2" t="s">
        <v>249</v>
      </c>
      <c r="C103" s="2" t="s">
        <v>250</v>
      </c>
      <c r="D103" s="2" t="s">
        <v>1383</v>
      </c>
      <c r="E103" s="7" t="s">
        <v>2278</v>
      </c>
      <c r="F103" s="5">
        <v>0.5</v>
      </c>
      <c r="G103" s="2" t="s">
        <v>171</v>
      </c>
      <c r="H103" s="2" t="s">
        <v>255</v>
      </c>
      <c r="I103" s="2" t="s">
        <v>256</v>
      </c>
      <c r="J103" s="2" t="s">
        <v>61</v>
      </c>
      <c r="K103" s="2" t="s">
        <v>62</v>
      </c>
      <c r="L103" s="3">
        <v>75</v>
      </c>
      <c r="M103" s="3">
        <v>35</v>
      </c>
      <c r="N103" s="2" t="s">
        <v>30</v>
      </c>
      <c r="O103" s="2" t="s">
        <v>30</v>
      </c>
      <c r="P103" s="2" t="s">
        <v>29</v>
      </c>
      <c r="Q103" s="2" t="s">
        <v>77</v>
      </c>
      <c r="R103" s="2" t="s">
        <v>257</v>
      </c>
      <c r="S103" s="5">
        <v>1</v>
      </c>
      <c r="T103" s="3">
        <v>16</v>
      </c>
      <c r="U103" s="2" t="s">
        <v>32</v>
      </c>
      <c r="V103" s="3">
        <v>16</v>
      </c>
      <c r="W103" s="2" t="s">
        <v>32</v>
      </c>
      <c r="X103" s="15"/>
      <c r="Y103" s="16"/>
      <c r="Z103" s="15"/>
      <c r="AA103" s="16"/>
      <c r="AB103" s="16"/>
      <c r="AC103" s="16"/>
      <c r="AD103" s="15"/>
    </row>
    <row r="104" spans="1:30">
      <c r="A104" s="4">
        <v>2016</v>
      </c>
      <c r="B104" s="2" t="s">
        <v>169</v>
      </c>
      <c r="C104" s="2" t="s">
        <v>170</v>
      </c>
      <c r="D104" s="2" t="s">
        <v>1383</v>
      </c>
      <c r="E104" s="2" t="s">
        <v>2278</v>
      </c>
      <c r="F104" s="5">
        <v>0.5</v>
      </c>
      <c r="G104" s="2" t="s">
        <v>171</v>
      </c>
      <c r="H104" s="2" t="s">
        <v>178</v>
      </c>
      <c r="I104" s="2" t="s">
        <v>60</v>
      </c>
      <c r="J104" s="2" t="s">
        <v>61</v>
      </c>
      <c r="K104" s="2" t="s">
        <v>179</v>
      </c>
      <c r="L104" s="3">
        <v>230</v>
      </c>
      <c r="M104" s="3">
        <v>45</v>
      </c>
      <c r="N104" s="2" t="s">
        <v>173</v>
      </c>
      <c r="O104" s="2" t="s">
        <v>174</v>
      </c>
      <c r="P104" s="2" t="s">
        <v>29</v>
      </c>
      <c r="Q104" s="2" t="s">
        <v>167</v>
      </c>
      <c r="R104" s="2" t="s">
        <v>180</v>
      </c>
      <c r="S104" s="5">
        <v>1</v>
      </c>
      <c r="T104" s="3">
        <v>16</v>
      </c>
      <c r="U104" s="2" t="s">
        <v>32</v>
      </c>
      <c r="V104" s="3">
        <v>16</v>
      </c>
      <c r="W104" s="2" t="s">
        <v>32</v>
      </c>
      <c r="X104" s="15"/>
      <c r="Y104" s="16"/>
      <c r="Z104" s="15"/>
      <c r="AA104" s="16"/>
      <c r="AB104" s="16"/>
      <c r="AC104" s="16"/>
      <c r="AD104" s="15"/>
    </row>
    <row r="105" spans="1:30">
      <c r="A105" s="4">
        <v>2016</v>
      </c>
      <c r="B105" s="2" t="s">
        <v>169</v>
      </c>
      <c r="C105" s="2" t="s">
        <v>170</v>
      </c>
      <c r="D105" s="2" t="s">
        <v>1383</v>
      </c>
      <c r="E105" s="2" t="s">
        <v>2278</v>
      </c>
      <c r="F105" s="5">
        <v>0.5</v>
      </c>
      <c r="G105" s="2" t="s">
        <v>171</v>
      </c>
      <c r="H105" s="2" t="s">
        <v>181</v>
      </c>
      <c r="I105" s="2" t="s">
        <v>182</v>
      </c>
      <c r="J105" s="2" t="s">
        <v>61</v>
      </c>
      <c r="K105" s="2" t="s">
        <v>183</v>
      </c>
      <c r="L105" s="3">
        <v>150</v>
      </c>
      <c r="M105" s="3">
        <v>44</v>
      </c>
      <c r="N105" s="2" t="s">
        <v>173</v>
      </c>
      <c r="O105" s="2" t="s">
        <v>174</v>
      </c>
      <c r="P105" s="2" t="s">
        <v>29</v>
      </c>
      <c r="Q105" s="2" t="s">
        <v>160</v>
      </c>
      <c r="R105" s="2" t="s">
        <v>184</v>
      </c>
      <c r="S105" s="5">
        <v>1</v>
      </c>
      <c r="T105" s="3">
        <v>16</v>
      </c>
      <c r="U105" s="2" t="s">
        <v>32</v>
      </c>
      <c r="V105" s="3">
        <v>16</v>
      </c>
      <c r="W105" s="2" t="s">
        <v>32</v>
      </c>
      <c r="X105" s="15"/>
      <c r="Y105" s="16"/>
      <c r="Z105" s="15"/>
      <c r="AA105" s="16"/>
      <c r="AB105" s="16"/>
      <c r="AC105" s="16"/>
      <c r="AD105" s="15"/>
    </row>
    <row r="106" spans="1:30">
      <c r="A106" s="4">
        <v>2015</v>
      </c>
      <c r="B106" s="2" t="s">
        <v>2110</v>
      </c>
      <c r="C106" s="2" t="s">
        <v>2111</v>
      </c>
      <c r="D106" s="2" t="s">
        <v>1384</v>
      </c>
      <c r="E106" s="7" t="s">
        <v>2278</v>
      </c>
      <c r="F106" s="5">
        <v>0.5</v>
      </c>
      <c r="G106" s="2" t="s">
        <v>343</v>
      </c>
      <c r="H106" s="2" t="s">
        <v>1998</v>
      </c>
      <c r="I106" s="2" t="s">
        <v>347</v>
      </c>
      <c r="J106" s="2" t="s">
        <v>121</v>
      </c>
      <c r="K106" s="2" t="s">
        <v>1999</v>
      </c>
      <c r="L106" s="3">
        <v>258</v>
      </c>
      <c r="M106" s="3">
        <v>96</v>
      </c>
      <c r="N106" s="2" t="s">
        <v>30</v>
      </c>
      <c r="O106" s="2" t="s">
        <v>30</v>
      </c>
      <c r="P106" s="2" t="s">
        <v>29</v>
      </c>
      <c r="Q106" s="2" t="s">
        <v>1528</v>
      </c>
      <c r="R106" s="2" t="s">
        <v>2236</v>
      </c>
      <c r="S106" s="5">
        <v>1</v>
      </c>
      <c r="T106" s="3">
        <v>16</v>
      </c>
      <c r="U106" s="2" t="s">
        <v>32</v>
      </c>
      <c r="V106" s="3">
        <v>16</v>
      </c>
      <c r="W106" s="2" t="s">
        <v>32</v>
      </c>
      <c r="X106" s="15"/>
      <c r="Y106" s="16"/>
      <c r="Z106" s="15"/>
      <c r="AA106" s="16"/>
      <c r="AB106" s="16"/>
      <c r="AC106" s="16"/>
      <c r="AD106" s="15"/>
    </row>
    <row r="107" spans="1:30">
      <c r="A107" s="4">
        <v>2015</v>
      </c>
      <c r="B107" s="2" t="s">
        <v>1039</v>
      </c>
      <c r="C107" s="2" t="s">
        <v>1040</v>
      </c>
      <c r="D107" s="2" t="s">
        <v>1383</v>
      </c>
      <c r="E107" s="7" t="s">
        <v>2278</v>
      </c>
      <c r="F107" s="5">
        <v>0.5</v>
      </c>
      <c r="G107" s="2" t="s">
        <v>343</v>
      </c>
      <c r="H107" s="2" t="s">
        <v>1041</v>
      </c>
      <c r="I107" s="2" t="s">
        <v>813</v>
      </c>
      <c r="J107" s="2" t="s">
        <v>121</v>
      </c>
      <c r="K107" s="2" t="s">
        <v>1042</v>
      </c>
      <c r="L107" s="3">
        <v>54</v>
      </c>
      <c r="M107" s="3">
        <v>54</v>
      </c>
      <c r="N107" s="2" t="s">
        <v>30</v>
      </c>
      <c r="O107" s="2" t="s">
        <v>30</v>
      </c>
      <c r="P107" s="2" t="s">
        <v>29</v>
      </c>
      <c r="Q107" s="2" t="s">
        <v>261</v>
      </c>
      <c r="R107" s="2" t="s">
        <v>1043</v>
      </c>
      <c r="S107" s="5">
        <v>1</v>
      </c>
      <c r="T107" s="3">
        <v>16</v>
      </c>
      <c r="U107" s="2" t="s">
        <v>32</v>
      </c>
      <c r="V107" s="3">
        <v>16</v>
      </c>
      <c r="W107" s="2" t="s">
        <v>32</v>
      </c>
      <c r="X107" s="15"/>
      <c r="Y107" s="16"/>
      <c r="Z107" s="15"/>
      <c r="AA107" s="16"/>
      <c r="AB107" s="16"/>
      <c r="AC107" s="16"/>
      <c r="AD107" s="15"/>
    </row>
    <row r="108" spans="1:30">
      <c r="A108" s="4">
        <v>2015</v>
      </c>
      <c r="B108" s="2" t="s">
        <v>1129</v>
      </c>
      <c r="C108" s="2" t="s">
        <v>1130</v>
      </c>
      <c r="D108" s="2" t="s">
        <v>1383</v>
      </c>
      <c r="E108" s="7" t="s">
        <v>2278</v>
      </c>
      <c r="F108" s="5">
        <v>0.5</v>
      </c>
      <c r="G108" s="2" t="s">
        <v>343</v>
      </c>
      <c r="H108" s="2" t="s">
        <v>1131</v>
      </c>
      <c r="I108" s="2" t="s">
        <v>347</v>
      </c>
      <c r="J108" s="2" t="s">
        <v>121</v>
      </c>
      <c r="K108" s="2" t="s">
        <v>1054</v>
      </c>
      <c r="L108" s="3">
        <v>32</v>
      </c>
      <c r="M108" s="3">
        <v>49</v>
      </c>
      <c r="N108" s="2" t="s">
        <v>30</v>
      </c>
      <c r="O108" s="2" t="s">
        <v>30</v>
      </c>
      <c r="P108" s="2" t="s">
        <v>29</v>
      </c>
      <c r="Q108" s="2" t="s">
        <v>864</v>
      </c>
      <c r="R108" s="2" t="s">
        <v>1132</v>
      </c>
      <c r="S108" s="5">
        <v>1</v>
      </c>
      <c r="T108" s="3">
        <v>16</v>
      </c>
      <c r="U108" s="2" t="s">
        <v>32</v>
      </c>
      <c r="V108" s="3">
        <v>16</v>
      </c>
      <c r="W108" s="2" t="s">
        <v>32</v>
      </c>
      <c r="X108" s="15"/>
      <c r="Y108" s="16"/>
      <c r="Z108" s="15"/>
      <c r="AA108" s="16"/>
      <c r="AB108" s="16"/>
      <c r="AC108" s="16"/>
      <c r="AD108" s="15"/>
    </row>
    <row r="109" spans="1:30">
      <c r="A109" s="4">
        <v>2015</v>
      </c>
      <c r="B109" s="2" t="s">
        <v>1129</v>
      </c>
      <c r="C109" s="2" t="s">
        <v>1130</v>
      </c>
      <c r="D109" s="2" t="s">
        <v>1383</v>
      </c>
      <c r="E109" s="7" t="s">
        <v>2278</v>
      </c>
      <c r="F109" s="5">
        <v>0.5</v>
      </c>
      <c r="G109" s="2" t="s">
        <v>343</v>
      </c>
      <c r="H109" s="2" t="s">
        <v>1133</v>
      </c>
      <c r="I109" s="2" t="s">
        <v>120</v>
      </c>
      <c r="J109" s="2" t="s">
        <v>121</v>
      </c>
      <c r="K109" s="2" t="s">
        <v>122</v>
      </c>
      <c r="L109" s="3">
        <v>43</v>
      </c>
      <c r="M109" s="3">
        <v>12</v>
      </c>
      <c r="N109" s="2" t="s">
        <v>30</v>
      </c>
      <c r="O109" s="2" t="s">
        <v>30</v>
      </c>
      <c r="P109" s="2" t="s">
        <v>29</v>
      </c>
      <c r="Q109" s="2" t="s">
        <v>83</v>
      </c>
      <c r="R109" s="2" t="s">
        <v>1134</v>
      </c>
      <c r="S109" s="5">
        <v>1</v>
      </c>
      <c r="T109" s="3">
        <v>16</v>
      </c>
      <c r="U109" s="2" t="s">
        <v>32</v>
      </c>
      <c r="V109" s="3">
        <v>16</v>
      </c>
      <c r="W109" s="2" t="s">
        <v>32</v>
      </c>
      <c r="X109" s="15"/>
      <c r="Y109" s="16"/>
      <c r="Z109" s="15"/>
      <c r="AA109" s="16"/>
      <c r="AB109" s="16"/>
      <c r="AC109" s="16"/>
      <c r="AD109" s="15"/>
    </row>
    <row r="110" spans="1:30">
      <c r="A110" s="4">
        <v>2015</v>
      </c>
      <c r="B110" s="2" t="s">
        <v>1106</v>
      </c>
      <c r="C110" s="2" t="s">
        <v>1107</v>
      </c>
      <c r="D110" s="2" t="s">
        <v>1383</v>
      </c>
      <c r="E110" s="7" t="s">
        <v>2278</v>
      </c>
      <c r="F110" s="5">
        <v>0.5</v>
      </c>
      <c r="G110" s="2" t="s">
        <v>343</v>
      </c>
      <c r="H110" s="2" t="s">
        <v>1108</v>
      </c>
      <c r="I110" s="2" t="s">
        <v>120</v>
      </c>
      <c r="J110" s="2" t="s">
        <v>121</v>
      </c>
      <c r="K110" s="2" t="s">
        <v>122</v>
      </c>
      <c r="L110" s="3">
        <v>47</v>
      </c>
      <c r="M110" s="3">
        <v>30</v>
      </c>
      <c r="N110" s="2" t="s">
        <v>30</v>
      </c>
      <c r="O110" s="2" t="s">
        <v>30</v>
      </c>
      <c r="P110" s="2" t="s">
        <v>29</v>
      </c>
      <c r="Q110" s="2" t="s">
        <v>83</v>
      </c>
      <c r="R110" s="2" t="s">
        <v>1109</v>
      </c>
      <c r="S110" s="5">
        <v>1</v>
      </c>
      <c r="T110" s="3">
        <v>16</v>
      </c>
      <c r="U110" s="2" t="s">
        <v>32</v>
      </c>
      <c r="V110" s="3">
        <v>16</v>
      </c>
      <c r="W110" s="2" t="s">
        <v>32</v>
      </c>
      <c r="X110" s="15"/>
      <c r="Y110" s="16"/>
      <c r="Z110" s="15"/>
      <c r="AA110" s="16"/>
      <c r="AB110" s="16"/>
      <c r="AC110" s="16"/>
      <c r="AD110" s="15"/>
    </row>
    <row r="111" spans="1:30">
      <c r="A111" s="4">
        <v>2015</v>
      </c>
      <c r="B111" s="2" t="s">
        <v>1129</v>
      </c>
      <c r="C111" s="2" t="s">
        <v>1130</v>
      </c>
      <c r="D111" s="2" t="s">
        <v>1383</v>
      </c>
      <c r="E111" s="7" t="s">
        <v>2278</v>
      </c>
      <c r="F111" s="5">
        <v>0.5</v>
      </c>
      <c r="G111" s="2" t="s">
        <v>343</v>
      </c>
      <c r="H111" s="2" t="s">
        <v>1135</v>
      </c>
      <c r="I111" s="2" t="s">
        <v>120</v>
      </c>
      <c r="J111" s="2" t="s">
        <v>121</v>
      </c>
      <c r="K111" s="2" t="s">
        <v>1049</v>
      </c>
      <c r="L111" s="3">
        <v>78</v>
      </c>
      <c r="M111" s="3">
        <v>12</v>
      </c>
      <c r="N111" s="2" t="s">
        <v>30</v>
      </c>
      <c r="O111" s="2" t="s">
        <v>30</v>
      </c>
      <c r="P111" s="2" t="s">
        <v>29</v>
      </c>
      <c r="Q111" s="2" t="s">
        <v>77</v>
      </c>
      <c r="R111" s="2" t="s">
        <v>1136</v>
      </c>
      <c r="S111" s="5">
        <v>1</v>
      </c>
      <c r="T111" s="3">
        <v>16</v>
      </c>
      <c r="U111" s="2" t="s">
        <v>32</v>
      </c>
      <c r="V111" s="3">
        <v>16</v>
      </c>
      <c r="W111" s="2" t="s">
        <v>32</v>
      </c>
      <c r="X111" s="15"/>
      <c r="Y111" s="16"/>
      <c r="Z111" s="15"/>
      <c r="AA111" s="16"/>
      <c r="AB111" s="16"/>
      <c r="AC111" s="16"/>
      <c r="AD111" s="15"/>
    </row>
    <row r="112" spans="1:30">
      <c r="A112" s="4">
        <v>2015</v>
      </c>
      <c r="B112" s="2" t="s">
        <v>2110</v>
      </c>
      <c r="C112" s="2" t="s">
        <v>2111</v>
      </c>
      <c r="D112" s="2" t="s">
        <v>1384</v>
      </c>
      <c r="E112" s="7" t="s">
        <v>2278</v>
      </c>
      <c r="F112" s="5">
        <v>0.5</v>
      </c>
      <c r="G112" s="2" t="s">
        <v>343</v>
      </c>
      <c r="H112" s="2" t="s">
        <v>1829</v>
      </c>
      <c r="I112" s="2" t="s">
        <v>347</v>
      </c>
      <c r="J112" s="2" t="s">
        <v>121</v>
      </c>
      <c r="K112" s="2" t="s">
        <v>122</v>
      </c>
      <c r="L112" s="3">
        <v>224</v>
      </c>
      <c r="M112" s="3">
        <v>66</v>
      </c>
      <c r="N112" s="2" t="s">
        <v>30</v>
      </c>
      <c r="O112" s="2" t="s">
        <v>30</v>
      </c>
      <c r="P112" s="2" t="s">
        <v>29</v>
      </c>
      <c r="Q112" s="2" t="s">
        <v>1866</v>
      </c>
      <c r="R112" s="2" t="s">
        <v>2112</v>
      </c>
      <c r="S112" s="5">
        <v>1</v>
      </c>
      <c r="T112" s="3">
        <v>16</v>
      </c>
      <c r="U112" s="2" t="s">
        <v>32</v>
      </c>
      <c r="V112" s="3">
        <v>16</v>
      </c>
      <c r="W112" s="2" t="s">
        <v>32</v>
      </c>
      <c r="X112" s="15"/>
      <c r="Y112" s="16"/>
      <c r="Z112" s="15"/>
      <c r="AA112" s="16"/>
      <c r="AB112" s="16"/>
      <c r="AC112" s="16"/>
      <c r="AD112" s="15"/>
    </row>
    <row r="113" spans="1:30">
      <c r="A113" s="4">
        <v>2015</v>
      </c>
      <c r="B113" s="2" t="s">
        <v>1106</v>
      </c>
      <c r="C113" s="2" t="s">
        <v>1107</v>
      </c>
      <c r="D113" s="2" t="s">
        <v>1383</v>
      </c>
      <c r="E113" s="7" t="s">
        <v>2278</v>
      </c>
      <c r="F113" s="5">
        <v>0.5</v>
      </c>
      <c r="G113" s="2" t="s">
        <v>343</v>
      </c>
      <c r="H113" s="2" t="s">
        <v>1110</v>
      </c>
      <c r="I113" s="2" t="s">
        <v>813</v>
      </c>
      <c r="J113" s="2" t="s">
        <v>121</v>
      </c>
      <c r="K113" s="2" t="s">
        <v>122</v>
      </c>
      <c r="L113" s="3">
        <v>97</v>
      </c>
      <c r="M113" s="3">
        <v>19</v>
      </c>
      <c r="N113" s="2" t="s">
        <v>30</v>
      </c>
      <c r="O113" s="2" t="s">
        <v>30</v>
      </c>
      <c r="P113" s="2" t="s">
        <v>29</v>
      </c>
      <c r="Q113" s="2" t="s">
        <v>261</v>
      </c>
      <c r="R113" s="2" t="s">
        <v>1111</v>
      </c>
      <c r="S113" s="5">
        <v>1</v>
      </c>
      <c r="T113" s="3">
        <v>16</v>
      </c>
      <c r="U113" s="2" t="s">
        <v>32</v>
      </c>
      <c r="V113" s="3">
        <v>16</v>
      </c>
      <c r="W113" s="2" t="s">
        <v>32</v>
      </c>
      <c r="X113" s="15"/>
      <c r="Y113" s="16"/>
      <c r="Z113" s="15"/>
      <c r="AA113" s="16"/>
      <c r="AB113" s="16"/>
      <c r="AC113" s="16"/>
      <c r="AD113" s="15"/>
    </row>
    <row r="114" spans="1:30">
      <c r="A114" s="4">
        <v>2015</v>
      </c>
      <c r="B114" s="2" t="s">
        <v>1039</v>
      </c>
      <c r="C114" s="2" t="s">
        <v>1040</v>
      </c>
      <c r="D114" s="2" t="s">
        <v>1383</v>
      </c>
      <c r="E114" s="7" t="s">
        <v>2278</v>
      </c>
      <c r="F114" s="5">
        <v>0.5</v>
      </c>
      <c r="G114" s="2" t="s">
        <v>343</v>
      </c>
      <c r="H114" s="2" t="s">
        <v>1044</v>
      </c>
      <c r="I114" s="2" t="s">
        <v>1045</v>
      </c>
      <c r="J114" s="2" t="s">
        <v>309</v>
      </c>
      <c r="K114" s="2" t="s">
        <v>1046</v>
      </c>
      <c r="L114" s="3">
        <v>43</v>
      </c>
      <c r="M114" s="3">
        <v>20</v>
      </c>
      <c r="N114" s="2" t="s">
        <v>30</v>
      </c>
      <c r="O114" s="2" t="s">
        <v>30</v>
      </c>
      <c r="P114" s="2" t="s">
        <v>29</v>
      </c>
      <c r="Q114" s="2" t="s">
        <v>83</v>
      </c>
      <c r="R114" s="2" t="s">
        <v>1047</v>
      </c>
      <c r="S114" s="5">
        <v>1</v>
      </c>
      <c r="T114" s="3">
        <v>16</v>
      </c>
      <c r="U114" s="2" t="s">
        <v>32</v>
      </c>
      <c r="V114" s="3">
        <v>16</v>
      </c>
      <c r="W114" s="2" t="s">
        <v>32</v>
      </c>
      <c r="X114" s="15"/>
      <c r="Y114" s="16"/>
      <c r="Z114" s="15"/>
      <c r="AA114" s="16"/>
      <c r="AB114" s="16"/>
      <c r="AC114" s="16"/>
      <c r="AD114" s="15"/>
    </row>
    <row r="115" spans="1:30">
      <c r="A115" s="4">
        <v>2016</v>
      </c>
      <c r="B115" s="2" t="s">
        <v>2157</v>
      </c>
      <c r="C115" s="2" t="s">
        <v>2158</v>
      </c>
      <c r="D115" s="2" t="s">
        <v>1384</v>
      </c>
      <c r="E115" s="7" t="s">
        <v>2278</v>
      </c>
      <c r="F115" s="5">
        <v>0.5</v>
      </c>
      <c r="G115" s="2" t="s">
        <v>343</v>
      </c>
      <c r="H115" s="2" t="s">
        <v>2255</v>
      </c>
      <c r="I115" s="2" t="s">
        <v>120</v>
      </c>
      <c r="J115" s="2" t="s">
        <v>121</v>
      </c>
      <c r="K115" s="2" t="s">
        <v>1054</v>
      </c>
      <c r="L115" s="3">
        <v>146</v>
      </c>
      <c r="M115" s="3">
        <v>104</v>
      </c>
      <c r="N115" s="2" t="s">
        <v>30</v>
      </c>
      <c r="O115" s="2" t="s">
        <v>30</v>
      </c>
      <c r="P115" s="2" t="s">
        <v>29</v>
      </c>
      <c r="Q115" s="2" t="s">
        <v>160</v>
      </c>
      <c r="R115" s="2" t="s">
        <v>2256</v>
      </c>
      <c r="S115" s="5">
        <v>1</v>
      </c>
      <c r="T115" s="3">
        <v>16</v>
      </c>
      <c r="U115" s="3">
        <v>2</v>
      </c>
      <c r="V115" s="3">
        <v>14</v>
      </c>
      <c r="W115" s="2" t="s">
        <v>32</v>
      </c>
      <c r="X115" s="15"/>
      <c r="Y115" s="16"/>
      <c r="Z115" s="15"/>
      <c r="AA115" s="16"/>
      <c r="AB115" s="16"/>
      <c r="AC115" s="16"/>
      <c r="AD115" s="15"/>
    </row>
    <row r="116" spans="1:30">
      <c r="A116" s="4">
        <v>2015</v>
      </c>
      <c r="B116" s="2" t="s">
        <v>1039</v>
      </c>
      <c r="C116" s="2" t="s">
        <v>1040</v>
      </c>
      <c r="D116" s="2" t="s">
        <v>1383</v>
      </c>
      <c r="E116" s="7" t="s">
        <v>2278</v>
      </c>
      <c r="F116" s="5">
        <v>0.5</v>
      </c>
      <c r="G116" s="2" t="s">
        <v>343</v>
      </c>
      <c r="H116" s="2" t="s">
        <v>1048</v>
      </c>
      <c r="I116" s="2" t="s">
        <v>347</v>
      </c>
      <c r="J116" s="2" t="s">
        <v>121</v>
      </c>
      <c r="K116" s="2" t="s">
        <v>1049</v>
      </c>
      <c r="L116" s="3">
        <v>96</v>
      </c>
      <c r="M116" s="3">
        <v>50</v>
      </c>
      <c r="N116" s="2" t="s">
        <v>30</v>
      </c>
      <c r="O116" s="2" t="s">
        <v>30</v>
      </c>
      <c r="P116" s="2" t="s">
        <v>29</v>
      </c>
      <c r="Q116" s="2" t="s">
        <v>1021</v>
      </c>
      <c r="R116" s="2" t="s">
        <v>1050</v>
      </c>
      <c r="S116" s="5">
        <v>1</v>
      </c>
      <c r="T116" s="3">
        <v>16</v>
      </c>
      <c r="U116" s="2" t="s">
        <v>32</v>
      </c>
      <c r="V116" s="3">
        <v>16</v>
      </c>
      <c r="W116" s="2" t="s">
        <v>32</v>
      </c>
      <c r="X116" s="15"/>
      <c r="Y116" s="16"/>
      <c r="Z116" s="15"/>
      <c r="AA116" s="16"/>
      <c r="AB116" s="16"/>
      <c r="AC116" s="16"/>
      <c r="AD116" s="15"/>
    </row>
    <row r="117" spans="1:30">
      <c r="A117" s="4">
        <v>2015</v>
      </c>
      <c r="B117" s="2" t="s">
        <v>1039</v>
      </c>
      <c r="C117" s="2" t="s">
        <v>1040</v>
      </c>
      <c r="D117" s="2" t="s">
        <v>1383</v>
      </c>
      <c r="E117" s="7" t="s">
        <v>2278</v>
      </c>
      <c r="F117" s="5">
        <v>0.5</v>
      </c>
      <c r="G117" s="2" t="s">
        <v>343</v>
      </c>
      <c r="H117" s="2" t="s">
        <v>1051</v>
      </c>
      <c r="I117" s="2" t="s">
        <v>813</v>
      </c>
      <c r="J117" s="2" t="s">
        <v>121</v>
      </c>
      <c r="K117" s="2" t="s">
        <v>122</v>
      </c>
      <c r="L117" s="3">
        <v>50</v>
      </c>
      <c r="M117" s="3">
        <v>55</v>
      </c>
      <c r="N117" s="2" t="s">
        <v>30</v>
      </c>
      <c r="O117" s="2" t="s">
        <v>30</v>
      </c>
      <c r="P117" s="2" t="s">
        <v>29</v>
      </c>
      <c r="Q117" s="2" t="s">
        <v>261</v>
      </c>
      <c r="R117" s="2" t="s">
        <v>1052</v>
      </c>
      <c r="S117" s="5">
        <v>1</v>
      </c>
      <c r="T117" s="3">
        <v>16</v>
      </c>
      <c r="U117" s="2" t="s">
        <v>32</v>
      </c>
      <c r="V117" s="3">
        <v>16</v>
      </c>
      <c r="W117" s="2" t="s">
        <v>32</v>
      </c>
      <c r="X117" s="15"/>
      <c r="Y117" s="16"/>
      <c r="Z117" s="15"/>
      <c r="AA117" s="16"/>
      <c r="AB117" s="16"/>
      <c r="AC117" s="16"/>
      <c r="AD117" s="15"/>
    </row>
    <row r="118" spans="1:30">
      <c r="A118" s="4">
        <v>2015</v>
      </c>
      <c r="B118" s="2" t="s">
        <v>1129</v>
      </c>
      <c r="C118" s="2" t="s">
        <v>1130</v>
      </c>
      <c r="D118" s="2" t="s">
        <v>1383</v>
      </c>
      <c r="E118" s="7" t="s">
        <v>2278</v>
      </c>
      <c r="F118" s="5">
        <v>0.5</v>
      </c>
      <c r="G118" s="2" t="s">
        <v>343</v>
      </c>
      <c r="H118" s="2" t="s">
        <v>1137</v>
      </c>
      <c r="I118" s="2" t="s">
        <v>120</v>
      </c>
      <c r="J118" s="2" t="s">
        <v>121</v>
      </c>
      <c r="K118" s="2" t="s">
        <v>122</v>
      </c>
      <c r="L118" s="3">
        <v>43</v>
      </c>
      <c r="M118" s="3">
        <v>34</v>
      </c>
      <c r="N118" s="2" t="s">
        <v>30</v>
      </c>
      <c r="O118" s="2" t="s">
        <v>30</v>
      </c>
      <c r="P118" s="2" t="s">
        <v>29</v>
      </c>
      <c r="Q118" s="2" t="s">
        <v>392</v>
      </c>
      <c r="R118" s="2" t="s">
        <v>1138</v>
      </c>
      <c r="S118" s="5">
        <v>1</v>
      </c>
      <c r="T118" s="3">
        <v>16</v>
      </c>
      <c r="U118" s="2" t="s">
        <v>32</v>
      </c>
      <c r="V118" s="3">
        <v>16</v>
      </c>
      <c r="W118" s="2" t="s">
        <v>32</v>
      </c>
      <c r="X118" s="15"/>
      <c r="Y118" s="16"/>
      <c r="Z118" s="15"/>
      <c r="AA118" s="16"/>
      <c r="AB118" s="16"/>
      <c r="AC118" s="16"/>
      <c r="AD118" s="15"/>
    </row>
    <row r="119" spans="1:30">
      <c r="A119" s="4">
        <v>2015</v>
      </c>
      <c r="B119" s="2" t="s">
        <v>1039</v>
      </c>
      <c r="C119" s="2" t="s">
        <v>1040</v>
      </c>
      <c r="D119" s="2" t="s">
        <v>1383</v>
      </c>
      <c r="E119" s="7" t="s">
        <v>2278</v>
      </c>
      <c r="F119" s="5">
        <v>0.5</v>
      </c>
      <c r="G119" s="2" t="s">
        <v>343</v>
      </c>
      <c r="H119" s="2" t="s">
        <v>1053</v>
      </c>
      <c r="I119" s="2" t="s">
        <v>347</v>
      </c>
      <c r="J119" s="2" t="s">
        <v>121</v>
      </c>
      <c r="K119" s="2" t="s">
        <v>1054</v>
      </c>
      <c r="L119" s="3">
        <v>32</v>
      </c>
      <c r="M119" s="3">
        <v>23</v>
      </c>
      <c r="N119" s="2" t="s">
        <v>30</v>
      </c>
      <c r="O119" s="2" t="s">
        <v>30</v>
      </c>
      <c r="P119" s="2" t="s">
        <v>29</v>
      </c>
      <c r="Q119" s="2" t="s">
        <v>864</v>
      </c>
      <c r="R119" s="2" t="s">
        <v>1055</v>
      </c>
      <c r="S119" s="5">
        <v>1</v>
      </c>
      <c r="T119" s="3">
        <v>16</v>
      </c>
      <c r="U119" s="2" t="s">
        <v>32</v>
      </c>
      <c r="V119" s="3">
        <v>16</v>
      </c>
      <c r="W119" s="2" t="s">
        <v>32</v>
      </c>
      <c r="X119" s="15"/>
      <c r="Y119" s="16"/>
      <c r="Z119" s="15"/>
      <c r="AA119" s="16"/>
      <c r="AB119" s="16"/>
      <c r="AC119" s="16"/>
      <c r="AD119" s="15"/>
    </row>
    <row r="120" spans="1:30">
      <c r="A120" s="4">
        <v>2016</v>
      </c>
      <c r="B120" s="2" t="s">
        <v>341</v>
      </c>
      <c r="C120" s="2" t="s">
        <v>342</v>
      </c>
      <c r="D120" s="2" t="s">
        <v>1383</v>
      </c>
      <c r="E120" s="7" t="s">
        <v>2278</v>
      </c>
      <c r="F120" s="5">
        <v>0.5</v>
      </c>
      <c r="G120" s="2" t="s">
        <v>343</v>
      </c>
      <c r="H120" s="2" t="s">
        <v>344</v>
      </c>
      <c r="I120" s="2" t="s">
        <v>24</v>
      </c>
      <c r="J120" s="2" t="s">
        <v>25</v>
      </c>
      <c r="K120" s="2" t="s">
        <v>81</v>
      </c>
      <c r="L120" s="3">
        <v>230</v>
      </c>
      <c r="M120" s="3">
        <v>55</v>
      </c>
      <c r="N120" s="2" t="s">
        <v>30</v>
      </c>
      <c r="O120" s="2" t="s">
        <v>30</v>
      </c>
      <c r="P120" s="2" t="s">
        <v>29</v>
      </c>
      <c r="Q120" s="2" t="s">
        <v>167</v>
      </c>
      <c r="R120" s="2" t="s">
        <v>345</v>
      </c>
      <c r="S120" s="5">
        <v>1</v>
      </c>
      <c r="T120" s="3">
        <v>16</v>
      </c>
      <c r="U120" s="2" t="s">
        <v>32</v>
      </c>
      <c r="V120" s="3">
        <v>16</v>
      </c>
      <c r="W120" s="2" t="s">
        <v>32</v>
      </c>
      <c r="X120" s="15"/>
      <c r="Y120" s="16"/>
      <c r="Z120" s="15"/>
      <c r="AA120" s="16"/>
      <c r="AB120" s="16"/>
      <c r="AC120" s="16"/>
      <c r="AD120" s="15"/>
    </row>
    <row r="121" spans="1:30">
      <c r="A121" s="4">
        <v>2015</v>
      </c>
      <c r="B121" s="2" t="s">
        <v>1129</v>
      </c>
      <c r="C121" s="2" t="s">
        <v>1130</v>
      </c>
      <c r="D121" s="2" t="s">
        <v>1383</v>
      </c>
      <c r="E121" s="7" t="s">
        <v>2278</v>
      </c>
      <c r="F121" s="5">
        <v>0.5</v>
      </c>
      <c r="G121" s="2" t="s">
        <v>343</v>
      </c>
      <c r="H121" s="2" t="s">
        <v>1139</v>
      </c>
      <c r="I121" s="2" t="s">
        <v>120</v>
      </c>
      <c r="J121" s="2" t="s">
        <v>121</v>
      </c>
      <c r="K121" s="2" t="s">
        <v>1054</v>
      </c>
      <c r="L121" s="3">
        <v>75</v>
      </c>
      <c r="M121" s="3">
        <v>50</v>
      </c>
      <c r="N121" s="2" t="s">
        <v>30</v>
      </c>
      <c r="O121" s="2" t="s">
        <v>30</v>
      </c>
      <c r="P121" s="2" t="s">
        <v>29</v>
      </c>
      <c r="Q121" s="2" t="s">
        <v>77</v>
      </c>
      <c r="R121" s="2" t="s">
        <v>1140</v>
      </c>
      <c r="S121" s="5">
        <v>1</v>
      </c>
      <c r="T121" s="3">
        <v>16</v>
      </c>
      <c r="U121" s="2" t="s">
        <v>32</v>
      </c>
      <c r="V121" s="3">
        <v>16</v>
      </c>
      <c r="W121" s="2" t="s">
        <v>32</v>
      </c>
      <c r="X121" s="15"/>
      <c r="Y121" s="16"/>
      <c r="Z121" s="15"/>
      <c r="AA121" s="16"/>
      <c r="AB121" s="16"/>
      <c r="AC121" s="16"/>
      <c r="AD121" s="15"/>
    </row>
    <row r="122" spans="1:30">
      <c r="A122" s="4">
        <v>2016</v>
      </c>
      <c r="B122" s="2" t="s">
        <v>341</v>
      </c>
      <c r="C122" s="2" t="s">
        <v>342</v>
      </c>
      <c r="D122" s="2" t="s">
        <v>1383</v>
      </c>
      <c r="E122" s="7" t="s">
        <v>2278</v>
      </c>
      <c r="F122" s="5">
        <v>0.5</v>
      </c>
      <c r="G122" s="2" t="s">
        <v>343</v>
      </c>
      <c r="H122" s="2" t="s">
        <v>346</v>
      </c>
      <c r="I122" s="2" t="s">
        <v>347</v>
      </c>
      <c r="J122" s="2" t="s">
        <v>121</v>
      </c>
      <c r="K122" s="2" t="s">
        <v>348</v>
      </c>
      <c r="L122" s="3">
        <v>200</v>
      </c>
      <c r="M122" s="3">
        <v>56</v>
      </c>
      <c r="N122" s="2" t="s">
        <v>30</v>
      </c>
      <c r="O122" s="2" t="s">
        <v>30</v>
      </c>
      <c r="P122" s="2" t="s">
        <v>29</v>
      </c>
      <c r="Q122" s="2" t="s">
        <v>319</v>
      </c>
      <c r="R122" s="2" t="s">
        <v>349</v>
      </c>
      <c r="S122" s="5">
        <v>1</v>
      </c>
      <c r="T122" s="3">
        <v>16</v>
      </c>
      <c r="U122" s="2" t="s">
        <v>32</v>
      </c>
      <c r="V122" s="3">
        <v>16</v>
      </c>
      <c r="W122" s="2" t="s">
        <v>32</v>
      </c>
      <c r="X122" s="15"/>
      <c r="Y122" s="16"/>
      <c r="Z122" s="15"/>
      <c r="AA122" s="16"/>
      <c r="AB122" s="16"/>
      <c r="AC122" s="16"/>
      <c r="AD122" s="15"/>
    </row>
    <row r="123" spans="1:30">
      <c r="A123" s="4">
        <v>2015</v>
      </c>
      <c r="B123" s="2" t="s">
        <v>2110</v>
      </c>
      <c r="C123" s="2" t="s">
        <v>2111</v>
      </c>
      <c r="D123" s="2" t="s">
        <v>1384</v>
      </c>
      <c r="E123" s="7" t="s">
        <v>2278</v>
      </c>
      <c r="F123" s="5">
        <v>0.5</v>
      </c>
      <c r="G123" s="2" t="s">
        <v>343</v>
      </c>
      <c r="H123" s="2" t="s">
        <v>346</v>
      </c>
      <c r="I123" s="2" t="s">
        <v>347</v>
      </c>
      <c r="J123" s="2" t="s">
        <v>121</v>
      </c>
      <c r="K123" s="2" t="s">
        <v>348</v>
      </c>
      <c r="L123" s="3">
        <v>171</v>
      </c>
      <c r="M123" s="3">
        <v>87</v>
      </c>
      <c r="N123" s="2" t="s">
        <v>30</v>
      </c>
      <c r="O123" s="2" t="s">
        <v>30</v>
      </c>
      <c r="P123" s="2" t="s">
        <v>29</v>
      </c>
      <c r="Q123" s="2" t="s">
        <v>1547</v>
      </c>
      <c r="R123" s="2" t="s">
        <v>2188</v>
      </c>
      <c r="S123" s="5">
        <v>1</v>
      </c>
      <c r="T123" s="3">
        <v>16</v>
      </c>
      <c r="U123" s="2" t="s">
        <v>32</v>
      </c>
      <c r="V123" s="3">
        <v>16</v>
      </c>
      <c r="W123" s="2" t="s">
        <v>32</v>
      </c>
      <c r="X123" s="15"/>
      <c r="Y123" s="16"/>
      <c r="Z123" s="15"/>
      <c r="AA123" s="16"/>
      <c r="AB123" s="16"/>
      <c r="AC123" s="16"/>
      <c r="AD123" s="15"/>
    </row>
    <row r="124" spans="1:30">
      <c r="A124" s="4">
        <v>2016</v>
      </c>
      <c r="B124" s="2" t="s">
        <v>341</v>
      </c>
      <c r="C124" s="2" t="s">
        <v>342</v>
      </c>
      <c r="D124" s="2" t="s">
        <v>1383</v>
      </c>
      <c r="E124" s="7" t="s">
        <v>2278</v>
      </c>
      <c r="F124" s="5">
        <v>0.5</v>
      </c>
      <c r="G124" s="2" t="s">
        <v>343</v>
      </c>
      <c r="H124" s="2" t="s">
        <v>350</v>
      </c>
      <c r="I124" s="2" t="s">
        <v>120</v>
      </c>
      <c r="J124" s="2" t="s">
        <v>309</v>
      </c>
      <c r="K124" s="2" t="s">
        <v>351</v>
      </c>
      <c r="L124" s="3">
        <v>170</v>
      </c>
      <c r="M124" s="3">
        <v>46</v>
      </c>
      <c r="N124" s="2" t="s">
        <v>30</v>
      </c>
      <c r="O124" s="2" t="s">
        <v>30</v>
      </c>
      <c r="P124" s="2" t="s">
        <v>29</v>
      </c>
      <c r="Q124" s="2" t="s">
        <v>323</v>
      </c>
      <c r="R124" s="2" t="s">
        <v>352</v>
      </c>
      <c r="S124" s="5">
        <v>1</v>
      </c>
      <c r="T124" s="3">
        <v>16</v>
      </c>
      <c r="U124" s="2" t="s">
        <v>32</v>
      </c>
      <c r="V124" s="3">
        <v>16</v>
      </c>
      <c r="W124" s="2" t="s">
        <v>32</v>
      </c>
      <c r="X124" s="15"/>
      <c r="Y124" s="16"/>
      <c r="Z124" s="15"/>
      <c r="AA124" s="16"/>
      <c r="AB124" s="16"/>
      <c r="AC124" s="16"/>
      <c r="AD124" s="15"/>
    </row>
    <row r="125" spans="1:30">
      <c r="A125" s="4">
        <v>2016</v>
      </c>
      <c r="B125" s="2" t="s">
        <v>2157</v>
      </c>
      <c r="C125" s="2" t="s">
        <v>2158</v>
      </c>
      <c r="D125" s="2" t="s">
        <v>1384</v>
      </c>
      <c r="E125" s="7" t="s">
        <v>2278</v>
      </c>
      <c r="F125" s="5">
        <v>0.5</v>
      </c>
      <c r="G125" s="2" t="s">
        <v>343</v>
      </c>
      <c r="H125" s="2" t="s">
        <v>2159</v>
      </c>
      <c r="I125" s="2" t="s">
        <v>120</v>
      </c>
      <c r="J125" s="2" t="s">
        <v>121</v>
      </c>
      <c r="K125" s="2" t="s">
        <v>1042</v>
      </c>
      <c r="L125" s="3">
        <v>265</v>
      </c>
      <c r="M125" s="3">
        <v>76</v>
      </c>
      <c r="N125" s="2" t="s">
        <v>30</v>
      </c>
      <c r="O125" s="2" t="s">
        <v>30</v>
      </c>
      <c r="P125" s="2" t="s">
        <v>29</v>
      </c>
      <c r="Q125" s="2" t="s">
        <v>2160</v>
      </c>
      <c r="R125" s="2" t="s">
        <v>2161</v>
      </c>
      <c r="S125" s="5">
        <v>1</v>
      </c>
      <c r="T125" s="3">
        <v>16</v>
      </c>
      <c r="U125" s="3">
        <v>2</v>
      </c>
      <c r="V125" s="3">
        <v>14</v>
      </c>
      <c r="W125" s="2" t="s">
        <v>32</v>
      </c>
      <c r="X125" s="15"/>
      <c r="Y125" s="16"/>
      <c r="Z125" s="15"/>
      <c r="AA125" s="16"/>
      <c r="AB125" s="16"/>
      <c r="AC125" s="16"/>
      <c r="AD125" s="15"/>
    </row>
    <row r="126" spans="1:30">
      <c r="A126" s="4">
        <v>2016</v>
      </c>
      <c r="B126" s="2" t="s">
        <v>1638</v>
      </c>
      <c r="C126" s="2" t="s">
        <v>1639</v>
      </c>
      <c r="D126" s="2" t="s">
        <v>1384</v>
      </c>
      <c r="E126" s="7" t="s">
        <v>2278</v>
      </c>
      <c r="F126" s="5">
        <v>6</v>
      </c>
      <c r="G126" s="2" t="s">
        <v>1162</v>
      </c>
      <c r="H126" s="2" t="s">
        <v>1163</v>
      </c>
      <c r="I126" s="2" t="s">
        <v>42</v>
      </c>
      <c r="J126" s="2" t="s">
        <v>25</v>
      </c>
      <c r="K126" s="2" t="s">
        <v>46</v>
      </c>
      <c r="L126" s="3">
        <v>100</v>
      </c>
      <c r="M126" s="3">
        <v>29</v>
      </c>
      <c r="N126" s="2" t="s">
        <v>30</v>
      </c>
      <c r="O126" s="2" t="s">
        <v>30</v>
      </c>
      <c r="P126" s="2" t="s">
        <v>29</v>
      </c>
      <c r="Q126" s="2" t="s">
        <v>30</v>
      </c>
      <c r="R126" s="2" t="s">
        <v>1640</v>
      </c>
      <c r="S126" s="5">
        <v>1</v>
      </c>
      <c r="T126" s="3">
        <v>192</v>
      </c>
      <c r="U126" s="3">
        <v>48</v>
      </c>
      <c r="V126" s="3">
        <v>144</v>
      </c>
      <c r="W126" s="2" t="s">
        <v>30</v>
      </c>
      <c r="X126" s="15"/>
      <c r="Y126" s="16"/>
      <c r="Z126" s="15"/>
      <c r="AA126" s="16"/>
      <c r="AB126" s="16"/>
      <c r="AC126" s="16"/>
      <c r="AD126" s="15"/>
    </row>
    <row r="127" spans="1:30">
      <c r="A127" s="4">
        <v>2014</v>
      </c>
      <c r="B127" s="2" t="s">
        <v>1686</v>
      </c>
      <c r="C127" s="2" t="s">
        <v>1687</v>
      </c>
      <c r="D127" s="2" t="s">
        <v>1384</v>
      </c>
      <c r="E127" s="7" t="s">
        <v>2278</v>
      </c>
      <c r="F127" s="5">
        <v>0.5</v>
      </c>
      <c r="G127" s="2" t="s">
        <v>279</v>
      </c>
      <c r="H127" s="2" t="s">
        <v>280</v>
      </c>
      <c r="I127" s="2" t="s">
        <v>42</v>
      </c>
      <c r="J127" s="2" t="s">
        <v>25</v>
      </c>
      <c r="K127" s="2" t="s">
        <v>81</v>
      </c>
      <c r="L127" s="3">
        <v>32</v>
      </c>
      <c r="M127" s="3">
        <v>30</v>
      </c>
      <c r="N127" s="2" t="s">
        <v>30</v>
      </c>
      <c r="O127" s="2" t="s">
        <v>30</v>
      </c>
      <c r="P127" s="2" t="s">
        <v>29</v>
      </c>
      <c r="Q127" s="2" t="s">
        <v>1359</v>
      </c>
      <c r="R127" s="2" t="s">
        <v>1688</v>
      </c>
      <c r="S127" s="5">
        <v>1</v>
      </c>
      <c r="T127" s="3">
        <v>16</v>
      </c>
      <c r="U127" s="3">
        <v>2</v>
      </c>
      <c r="V127" s="3">
        <v>14</v>
      </c>
      <c r="W127" s="2" t="s">
        <v>32</v>
      </c>
      <c r="X127" s="15"/>
      <c r="Y127" s="16"/>
      <c r="Z127" s="15"/>
      <c r="AA127" s="16"/>
      <c r="AB127" s="16"/>
      <c r="AC127" s="16"/>
      <c r="AD127" s="15"/>
    </row>
    <row r="128" spans="1:30">
      <c r="A128" s="4">
        <v>2015</v>
      </c>
      <c r="B128" s="2" t="s">
        <v>1175</v>
      </c>
      <c r="C128" s="2" t="s">
        <v>1176</v>
      </c>
      <c r="D128" s="2" t="s">
        <v>1383</v>
      </c>
      <c r="E128" s="7" t="s">
        <v>2278</v>
      </c>
      <c r="F128" s="5">
        <v>0.5</v>
      </c>
      <c r="G128" s="2" t="s">
        <v>396</v>
      </c>
      <c r="H128" s="2" t="s">
        <v>1177</v>
      </c>
      <c r="I128" s="2" t="s">
        <v>60</v>
      </c>
      <c r="J128" s="2" t="s">
        <v>61</v>
      </c>
      <c r="K128" s="2" t="s">
        <v>554</v>
      </c>
      <c r="L128" s="3">
        <v>20</v>
      </c>
      <c r="M128" s="3">
        <v>22</v>
      </c>
      <c r="N128" s="2" t="s">
        <v>30</v>
      </c>
      <c r="O128" s="2" t="s">
        <v>30</v>
      </c>
      <c r="P128" s="2" t="s">
        <v>29</v>
      </c>
      <c r="Q128" s="2" t="s">
        <v>392</v>
      </c>
      <c r="R128" s="2" t="s">
        <v>1178</v>
      </c>
      <c r="S128" s="5">
        <v>1</v>
      </c>
      <c r="T128" s="3">
        <v>16</v>
      </c>
      <c r="U128" s="2" t="s">
        <v>32</v>
      </c>
      <c r="V128" s="3">
        <v>16</v>
      </c>
      <c r="W128" s="2" t="s">
        <v>32</v>
      </c>
      <c r="X128" s="15"/>
      <c r="Y128" s="16"/>
      <c r="Z128" s="15"/>
      <c r="AA128" s="16"/>
      <c r="AB128" s="16"/>
      <c r="AC128" s="16"/>
      <c r="AD128" s="15"/>
    </row>
    <row r="129" spans="1:30">
      <c r="A129" s="4">
        <v>2015</v>
      </c>
      <c r="B129" s="2" t="s">
        <v>980</v>
      </c>
      <c r="C129" s="2" t="s">
        <v>981</v>
      </c>
      <c r="D129" s="2" t="s">
        <v>1383</v>
      </c>
      <c r="E129" s="7" t="s">
        <v>2278</v>
      </c>
      <c r="F129" s="5">
        <v>0.5</v>
      </c>
      <c r="G129" s="2" t="s">
        <v>396</v>
      </c>
      <c r="H129" s="2" t="s">
        <v>982</v>
      </c>
      <c r="I129" s="2" t="s">
        <v>182</v>
      </c>
      <c r="J129" s="2" t="s">
        <v>61</v>
      </c>
      <c r="K129" s="2" t="s">
        <v>339</v>
      </c>
      <c r="L129" s="3">
        <v>43</v>
      </c>
      <c r="M129" s="3">
        <v>29</v>
      </c>
      <c r="N129" s="2" t="s">
        <v>30</v>
      </c>
      <c r="O129" s="2" t="s">
        <v>30</v>
      </c>
      <c r="P129" s="2" t="s">
        <v>29</v>
      </c>
      <c r="Q129" s="2" t="s">
        <v>392</v>
      </c>
      <c r="R129" s="2" t="s">
        <v>983</v>
      </c>
      <c r="S129" s="5">
        <v>1</v>
      </c>
      <c r="T129" s="3">
        <v>16</v>
      </c>
      <c r="U129" s="2" t="s">
        <v>32</v>
      </c>
      <c r="V129" s="3">
        <v>16</v>
      </c>
      <c r="W129" s="2" t="s">
        <v>32</v>
      </c>
      <c r="X129" s="15"/>
      <c r="Y129" s="16"/>
      <c r="Z129" s="15"/>
      <c r="AA129" s="16"/>
      <c r="AB129" s="16"/>
      <c r="AC129" s="16"/>
      <c r="AD129" s="15"/>
    </row>
    <row r="130" spans="1:30">
      <c r="A130" s="4">
        <v>2015</v>
      </c>
      <c r="B130" s="2" t="s">
        <v>394</v>
      </c>
      <c r="C130" s="2" t="s">
        <v>395</v>
      </c>
      <c r="D130" s="2" t="s">
        <v>1383</v>
      </c>
      <c r="E130" s="7" t="s">
        <v>2278</v>
      </c>
      <c r="F130" s="5">
        <v>0.5</v>
      </c>
      <c r="G130" s="2" t="s">
        <v>396</v>
      </c>
      <c r="H130" s="2" t="s">
        <v>397</v>
      </c>
      <c r="I130" s="2" t="s">
        <v>64</v>
      </c>
      <c r="J130" s="2" t="s">
        <v>61</v>
      </c>
      <c r="K130" s="2" t="s">
        <v>398</v>
      </c>
      <c r="L130" s="3">
        <v>43</v>
      </c>
      <c r="M130" s="3">
        <v>18</v>
      </c>
      <c r="N130" s="2" t="s">
        <v>30</v>
      </c>
      <c r="O130" s="2" t="s">
        <v>30</v>
      </c>
      <c r="P130" s="2" t="s">
        <v>29</v>
      </c>
      <c r="Q130" s="2" t="s">
        <v>392</v>
      </c>
      <c r="R130" s="2" t="s">
        <v>399</v>
      </c>
      <c r="S130" s="5">
        <v>1</v>
      </c>
      <c r="T130" s="3">
        <v>16</v>
      </c>
      <c r="U130" s="2" t="s">
        <v>32</v>
      </c>
      <c r="V130" s="3">
        <v>16</v>
      </c>
      <c r="W130" s="2" t="s">
        <v>32</v>
      </c>
      <c r="X130" s="15"/>
      <c r="Y130" s="16"/>
      <c r="Z130" s="15"/>
      <c r="AA130" s="16"/>
      <c r="AB130" s="16"/>
      <c r="AC130" s="16"/>
      <c r="AD130" s="15"/>
    </row>
    <row r="131" spans="1:30">
      <c r="A131" s="4">
        <v>2015</v>
      </c>
      <c r="B131" s="2" t="s">
        <v>775</v>
      </c>
      <c r="C131" s="2" t="s">
        <v>776</v>
      </c>
      <c r="D131" s="2" t="s">
        <v>1383</v>
      </c>
      <c r="E131" s="7" t="s">
        <v>2278</v>
      </c>
      <c r="F131" s="5">
        <v>0.5</v>
      </c>
      <c r="G131" s="2" t="s">
        <v>396</v>
      </c>
      <c r="H131" s="2" t="s">
        <v>777</v>
      </c>
      <c r="I131" s="2" t="s">
        <v>64</v>
      </c>
      <c r="J131" s="2" t="s">
        <v>61</v>
      </c>
      <c r="K131" s="2" t="s">
        <v>339</v>
      </c>
      <c r="L131" s="3">
        <v>23</v>
      </c>
      <c r="M131" s="3">
        <v>20</v>
      </c>
      <c r="N131" s="2" t="s">
        <v>30</v>
      </c>
      <c r="O131" s="2" t="s">
        <v>30</v>
      </c>
      <c r="P131" s="2" t="s">
        <v>29</v>
      </c>
      <c r="Q131" s="2" t="s">
        <v>392</v>
      </c>
      <c r="R131" s="2" t="s">
        <v>778</v>
      </c>
      <c r="S131" s="5">
        <v>1</v>
      </c>
      <c r="T131" s="3">
        <v>16</v>
      </c>
      <c r="U131" s="2" t="s">
        <v>32</v>
      </c>
      <c r="V131" s="3">
        <v>16</v>
      </c>
      <c r="W131" s="2" t="s">
        <v>32</v>
      </c>
      <c r="X131" s="15"/>
      <c r="Y131" s="16"/>
      <c r="Z131" s="15"/>
      <c r="AA131" s="16"/>
      <c r="AB131" s="16"/>
      <c r="AC131" s="16"/>
      <c r="AD131" s="15"/>
    </row>
    <row r="132" spans="1:30">
      <c r="A132" s="4">
        <v>2015</v>
      </c>
      <c r="B132" s="2" t="s">
        <v>775</v>
      </c>
      <c r="C132" s="2" t="s">
        <v>776</v>
      </c>
      <c r="D132" s="2" t="s">
        <v>1383</v>
      </c>
      <c r="E132" s="7" t="s">
        <v>2278</v>
      </c>
      <c r="F132" s="5">
        <v>0.5</v>
      </c>
      <c r="G132" s="2" t="s">
        <v>396</v>
      </c>
      <c r="H132" s="2" t="s">
        <v>779</v>
      </c>
      <c r="I132" s="2" t="s">
        <v>780</v>
      </c>
      <c r="J132" s="2" t="s">
        <v>61</v>
      </c>
      <c r="K132" s="2" t="s">
        <v>554</v>
      </c>
      <c r="L132" s="3">
        <v>20</v>
      </c>
      <c r="M132" s="3">
        <v>19</v>
      </c>
      <c r="N132" s="2" t="s">
        <v>30</v>
      </c>
      <c r="O132" s="2" t="s">
        <v>30</v>
      </c>
      <c r="P132" s="2" t="s">
        <v>29</v>
      </c>
      <c r="Q132" s="2" t="s">
        <v>392</v>
      </c>
      <c r="R132" s="2" t="s">
        <v>781</v>
      </c>
      <c r="S132" s="5">
        <v>1</v>
      </c>
      <c r="T132" s="3">
        <v>16</v>
      </c>
      <c r="U132" s="2" t="s">
        <v>32</v>
      </c>
      <c r="V132" s="3">
        <v>16</v>
      </c>
      <c r="W132" s="2" t="s">
        <v>32</v>
      </c>
      <c r="X132" s="15"/>
      <c r="Y132" s="16"/>
      <c r="Z132" s="15"/>
      <c r="AA132" s="16"/>
      <c r="AB132" s="16"/>
      <c r="AC132" s="16"/>
      <c r="AD132" s="15"/>
    </row>
    <row r="133" spans="1:30">
      <c r="A133" s="4">
        <v>2014</v>
      </c>
      <c r="B133" s="2" t="s">
        <v>1765</v>
      </c>
      <c r="C133" s="2" t="s">
        <v>1766</v>
      </c>
      <c r="D133" s="2" t="s">
        <v>1384</v>
      </c>
      <c r="E133" s="7" t="s">
        <v>2278</v>
      </c>
      <c r="F133" s="5">
        <v>1</v>
      </c>
      <c r="G133" s="2" t="s">
        <v>1221</v>
      </c>
      <c r="H133" s="2" t="s">
        <v>1222</v>
      </c>
      <c r="I133" s="2" t="s">
        <v>24</v>
      </c>
      <c r="J133" s="2" t="s">
        <v>25</v>
      </c>
      <c r="K133" s="2" t="s">
        <v>26</v>
      </c>
      <c r="L133" s="3">
        <v>40</v>
      </c>
      <c r="M133" s="3">
        <v>40</v>
      </c>
      <c r="N133" s="2" t="s">
        <v>30</v>
      </c>
      <c r="O133" s="2" t="s">
        <v>30</v>
      </c>
      <c r="P133" s="2" t="s">
        <v>29</v>
      </c>
      <c r="Q133" s="2" t="s">
        <v>1358</v>
      </c>
      <c r="R133" s="2" t="s">
        <v>1847</v>
      </c>
      <c r="S133" s="5">
        <v>1</v>
      </c>
      <c r="T133" s="3">
        <v>32</v>
      </c>
      <c r="U133" s="3">
        <v>6</v>
      </c>
      <c r="V133" s="3">
        <v>26</v>
      </c>
      <c r="W133" s="2" t="s">
        <v>32</v>
      </c>
      <c r="X133" s="15"/>
      <c r="Y133" s="16"/>
      <c r="Z133" s="15"/>
      <c r="AA133" s="16"/>
      <c r="AB133" s="16"/>
      <c r="AC133" s="16"/>
      <c r="AD133" s="15"/>
    </row>
    <row r="134" spans="1:30">
      <c r="A134" s="4">
        <v>2014</v>
      </c>
      <c r="B134" s="2" t="s">
        <v>1791</v>
      </c>
      <c r="C134" s="2" t="s">
        <v>1792</v>
      </c>
      <c r="D134" s="2" t="s">
        <v>1384</v>
      </c>
      <c r="E134" s="7" t="s">
        <v>2278</v>
      </c>
      <c r="F134" s="5">
        <v>1</v>
      </c>
      <c r="G134" s="2" t="s">
        <v>767</v>
      </c>
      <c r="H134" s="2" t="s">
        <v>768</v>
      </c>
      <c r="I134" s="2" t="s">
        <v>24</v>
      </c>
      <c r="J134" s="2" t="s">
        <v>25</v>
      </c>
      <c r="K134" s="2" t="s">
        <v>81</v>
      </c>
      <c r="L134" s="3">
        <v>38</v>
      </c>
      <c r="M134" s="3">
        <v>37</v>
      </c>
      <c r="N134" s="2" t="s">
        <v>30</v>
      </c>
      <c r="O134" s="2" t="s">
        <v>30</v>
      </c>
      <c r="P134" s="2" t="s">
        <v>29</v>
      </c>
      <c r="Q134" s="2" t="s">
        <v>1364</v>
      </c>
      <c r="R134" s="2" t="s">
        <v>1793</v>
      </c>
      <c r="S134" s="5">
        <v>1</v>
      </c>
      <c r="T134" s="3">
        <v>32</v>
      </c>
      <c r="U134" s="2" t="s">
        <v>32</v>
      </c>
      <c r="V134" s="3">
        <v>32</v>
      </c>
      <c r="W134" s="2" t="s">
        <v>32</v>
      </c>
      <c r="X134" s="15"/>
      <c r="Y134" s="16"/>
      <c r="Z134" s="15"/>
      <c r="AA134" s="16"/>
      <c r="AB134" s="16"/>
      <c r="AC134" s="16"/>
      <c r="AD134" s="15"/>
    </row>
    <row r="135" spans="1:30">
      <c r="A135" s="4">
        <v>2014</v>
      </c>
      <c r="B135" s="2" t="s">
        <v>2043</v>
      </c>
      <c r="C135" s="2" t="s">
        <v>2044</v>
      </c>
      <c r="D135" s="2" t="s">
        <v>1384</v>
      </c>
      <c r="E135" s="7" t="s">
        <v>2278</v>
      </c>
      <c r="F135" s="5">
        <v>0.5</v>
      </c>
      <c r="G135" s="2" t="s">
        <v>627</v>
      </c>
      <c r="H135" s="2" t="s">
        <v>628</v>
      </c>
      <c r="I135" s="2" t="s">
        <v>24</v>
      </c>
      <c r="J135" s="2" t="s">
        <v>53</v>
      </c>
      <c r="K135" s="2" t="s">
        <v>301</v>
      </c>
      <c r="L135" s="3">
        <v>60</v>
      </c>
      <c r="M135" s="3">
        <v>64</v>
      </c>
      <c r="N135" s="2" t="s">
        <v>30</v>
      </c>
      <c r="O135" s="2" t="s">
        <v>30</v>
      </c>
      <c r="P135" s="2" t="s">
        <v>29</v>
      </c>
      <c r="Q135" s="2" t="s">
        <v>1353</v>
      </c>
      <c r="R135" s="2" t="s">
        <v>2101</v>
      </c>
      <c r="S135" s="5">
        <v>1</v>
      </c>
      <c r="T135" s="3">
        <v>16</v>
      </c>
      <c r="U135" s="2" t="s">
        <v>32</v>
      </c>
      <c r="V135" s="3">
        <v>16</v>
      </c>
      <c r="W135" s="2" t="s">
        <v>32</v>
      </c>
      <c r="X135" s="15"/>
      <c r="Y135" s="16"/>
      <c r="Z135" s="15"/>
      <c r="AA135" s="16"/>
      <c r="AB135" s="16"/>
      <c r="AC135" s="16"/>
      <c r="AD135" s="15"/>
    </row>
    <row r="136" spans="1:30">
      <c r="A136" s="4">
        <v>2014</v>
      </c>
      <c r="B136" s="2" t="s">
        <v>1975</v>
      </c>
      <c r="C136" s="2" t="s">
        <v>1976</v>
      </c>
      <c r="D136" s="2" t="s">
        <v>1384</v>
      </c>
      <c r="E136" s="7" t="s">
        <v>2278</v>
      </c>
      <c r="F136" s="5">
        <v>0.5</v>
      </c>
      <c r="G136" s="2" t="s">
        <v>1369</v>
      </c>
      <c r="H136" s="2" t="s">
        <v>1370</v>
      </c>
      <c r="I136" s="2" t="s">
        <v>164</v>
      </c>
      <c r="J136" s="2" t="s">
        <v>25</v>
      </c>
      <c r="K136" s="2" t="s">
        <v>46</v>
      </c>
      <c r="L136" s="3">
        <v>60</v>
      </c>
      <c r="M136" s="3">
        <v>53</v>
      </c>
      <c r="N136" s="2" t="s">
        <v>30</v>
      </c>
      <c r="O136" s="2" t="s">
        <v>30</v>
      </c>
      <c r="P136" s="2" t="s">
        <v>29</v>
      </c>
      <c r="Q136" s="2" t="s">
        <v>1361</v>
      </c>
      <c r="R136" s="2" t="s">
        <v>1977</v>
      </c>
      <c r="S136" s="5">
        <v>1</v>
      </c>
      <c r="T136" s="3">
        <v>16</v>
      </c>
      <c r="U136" s="2" t="s">
        <v>32</v>
      </c>
      <c r="V136" s="3">
        <v>16</v>
      </c>
      <c r="W136" s="2" t="s">
        <v>32</v>
      </c>
      <c r="X136" s="15"/>
      <c r="Y136" s="16"/>
      <c r="Z136" s="15"/>
      <c r="AA136" s="16"/>
      <c r="AB136" s="16"/>
      <c r="AC136" s="16"/>
      <c r="AD136" s="15"/>
    </row>
    <row r="137" spans="1:30">
      <c r="A137" s="4">
        <v>2015</v>
      </c>
      <c r="B137" s="2" t="s">
        <v>1927</v>
      </c>
      <c r="C137" s="2" t="s">
        <v>1928</v>
      </c>
      <c r="D137" s="2" t="s">
        <v>1384</v>
      </c>
      <c r="E137" s="7" t="s">
        <v>2278</v>
      </c>
      <c r="F137" s="5">
        <v>0.5</v>
      </c>
      <c r="G137" s="2" t="s">
        <v>868</v>
      </c>
      <c r="H137" s="2" t="s">
        <v>1929</v>
      </c>
      <c r="I137" s="2" t="s">
        <v>1930</v>
      </c>
      <c r="J137" s="2" t="s">
        <v>1931</v>
      </c>
      <c r="K137" s="2" t="s">
        <v>1932</v>
      </c>
      <c r="L137" s="3">
        <v>171</v>
      </c>
      <c r="M137" s="3">
        <v>49</v>
      </c>
      <c r="N137" s="2" t="s">
        <v>30</v>
      </c>
      <c r="O137" s="2" t="s">
        <v>30</v>
      </c>
      <c r="P137" s="2" t="s">
        <v>29</v>
      </c>
      <c r="Q137" s="2" t="s">
        <v>1547</v>
      </c>
      <c r="R137" s="2" t="s">
        <v>1933</v>
      </c>
      <c r="S137" s="5">
        <v>1</v>
      </c>
      <c r="T137" s="3">
        <v>16</v>
      </c>
      <c r="U137" s="2" t="s">
        <v>32</v>
      </c>
      <c r="V137" s="3">
        <v>16</v>
      </c>
      <c r="W137" s="2" t="s">
        <v>32</v>
      </c>
      <c r="X137" s="15"/>
      <c r="Y137" s="16"/>
      <c r="Z137" s="15"/>
      <c r="AA137" s="16"/>
      <c r="AB137" s="16"/>
      <c r="AC137" s="16"/>
      <c r="AD137" s="15"/>
    </row>
    <row r="138" spans="1:30">
      <c r="A138" s="4">
        <v>2015</v>
      </c>
      <c r="B138" s="2" t="s">
        <v>1067</v>
      </c>
      <c r="C138" s="2" t="s">
        <v>1068</v>
      </c>
      <c r="D138" s="2" t="s">
        <v>1383</v>
      </c>
      <c r="E138" s="7" t="s">
        <v>2278</v>
      </c>
      <c r="F138" s="5">
        <v>0.5</v>
      </c>
      <c r="G138" s="2" t="s">
        <v>868</v>
      </c>
      <c r="H138" s="2" t="s">
        <v>1069</v>
      </c>
      <c r="I138" s="2" t="s">
        <v>120</v>
      </c>
      <c r="J138" s="2" t="s">
        <v>61</v>
      </c>
      <c r="K138" s="2" t="s">
        <v>1070</v>
      </c>
      <c r="L138" s="3">
        <v>32</v>
      </c>
      <c r="M138" s="3">
        <v>20</v>
      </c>
      <c r="N138" s="2" t="s">
        <v>30</v>
      </c>
      <c r="O138" s="2" t="s">
        <v>30</v>
      </c>
      <c r="P138" s="2" t="s">
        <v>29</v>
      </c>
      <c r="Q138" s="2" t="s">
        <v>864</v>
      </c>
      <c r="R138" s="2" t="s">
        <v>1071</v>
      </c>
      <c r="S138" s="5">
        <v>1</v>
      </c>
      <c r="T138" s="3">
        <v>16</v>
      </c>
      <c r="U138" s="2" t="s">
        <v>32</v>
      </c>
      <c r="V138" s="3">
        <v>16</v>
      </c>
      <c r="W138" s="2" t="s">
        <v>32</v>
      </c>
      <c r="X138" s="15"/>
      <c r="Y138" s="16"/>
      <c r="Z138" s="15"/>
      <c r="AA138" s="16"/>
      <c r="AB138" s="16"/>
      <c r="AC138" s="16"/>
      <c r="AD138" s="15"/>
    </row>
    <row r="139" spans="1:30">
      <c r="A139" s="4">
        <v>2015</v>
      </c>
      <c r="B139" s="2" t="s">
        <v>1311</v>
      </c>
      <c r="C139" s="2" t="s">
        <v>1312</v>
      </c>
      <c r="D139" s="2" t="s">
        <v>1383</v>
      </c>
      <c r="E139" s="7" t="s">
        <v>2278</v>
      </c>
      <c r="F139" s="5">
        <v>0.5</v>
      </c>
      <c r="G139" s="2" t="s">
        <v>868</v>
      </c>
      <c r="H139" s="2" t="s">
        <v>1313</v>
      </c>
      <c r="I139" s="2" t="s">
        <v>120</v>
      </c>
      <c r="J139" s="2" t="s">
        <v>61</v>
      </c>
      <c r="K139" s="2" t="s">
        <v>339</v>
      </c>
      <c r="L139" s="3">
        <v>32</v>
      </c>
      <c r="M139" s="3">
        <v>19</v>
      </c>
      <c r="N139" s="2" t="s">
        <v>30</v>
      </c>
      <c r="O139" s="2" t="s">
        <v>30</v>
      </c>
      <c r="P139" s="2" t="s">
        <v>29</v>
      </c>
      <c r="Q139" s="2" t="s">
        <v>864</v>
      </c>
      <c r="R139" s="2" t="s">
        <v>1314</v>
      </c>
      <c r="S139" s="5">
        <v>1</v>
      </c>
      <c r="T139" s="3">
        <v>16</v>
      </c>
      <c r="U139" s="2" t="s">
        <v>32</v>
      </c>
      <c r="V139" s="3">
        <v>16</v>
      </c>
      <c r="W139" s="2" t="s">
        <v>32</v>
      </c>
      <c r="X139" s="15"/>
      <c r="Y139" s="16"/>
      <c r="Z139" s="15"/>
      <c r="AA139" s="16"/>
      <c r="AB139" s="16"/>
      <c r="AC139" s="16"/>
      <c r="AD139" s="15"/>
    </row>
    <row r="140" spans="1:30">
      <c r="A140" s="4">
        <v>2015</v>
      </c>
      <c r="B140" s="2" t="s">
        <v>866</v>
      </c>
      <c r="C140" s="2" t="s">
        <v>867</v>
      </c>
      <c r="D140" s="2" t="s">
        <v>1383</v>
      </c>
      <c r="E140" s="7" t="s">
        <v>2278</v>
      </c>
      <c r="F140" s="5">
        <v>0.5</v>
      </c>
      <c r="G140" s="2" t="s">
        <v>868</v>
      </c>
      <c r="H140" s="2" t="s">
        <v>869</v>
      </c>
      <c r="I140" s="2" t="s">
        <v>120</v>
      </c>
      <c r="J140" s="2" t="s">
        <v>61</v>
      </c>
      <c r="K140" s="2" t="s">
        <v>398</v>
      </c>
      <c r="L140" s="3">
        <v>32</v>
      </c>
      <c r="M140" s="3">
        <v>6</v>
      </c>
      <c r="N140" s="2" t="s">
        <v>30</v>
      </c>
      <c r="O140" s="2" t="s">
        <v>30</v>
      </c>
      <c r="P140" s="2" t="s">
        <v>29</v>
      </c>
      <c r="Q140" s="2" t="s">
        <v>864</v>
      </c>
      <c r="R140" s="2" t="s">
        <v>870</v>
      </c>
      <c r="S140" s="5">
        <v>1</v>
      </c>
      <c r="T140" s="3">
        <v>16</v>
      </c>
      <c r="U140" s="2" t="s">
        <v>32</v>
      </c>
      <c r="V140" s="3">
        <v>16</v>
      </c>
      <c r="W140" s="2" t="s">
        <v>32</v>
      </c>
      <c r="X140" s="15"/>
      <c r="Y140" s="16"/>
      <c r="Z140" s="15"/>
      <c r="AA140" s="16"/>
      <c r="AB140" s="16"/>
      <c r="AC140" s="16"/>
      <c r="AD140" s="15"/>
    </row>
    <row r="141" spans="1:30">
      <c r="A141" s="4">
        <v>2015</v>
      </c>
      <c r="B141" s="2" t="s">
        <v>1927</v>
      </c>
      <c r="C141" s="2" t="s">
        <v>1928</v>
      </c>
      <c r="D141" s="2" t="s">
        <v>1384</v>
      </c>
      <c r="E141" s="7" t="s">
        <v>2278</v>
      </c>
      <c r="F141" s="5">
        <v>0.5</v>
      </c>
      <c r="G141" s="2" t="s">
        <v>868</v>
      </c>
      <c r="H141" s="2" t="s">
        <v>2024</v>
      </c>
      <c r="I141" s="2" t="s">
        <v>120</v>
      </c>
      <c r="J141" s="2" t="s">
        <v>61</v>
      </c>
      <c r="K141" s="2" t="s">
        <v>398</v>
      </c>
      <c r="L141" s="3">
        <v>108</v>
      </c>
      <c r="M141" s="3">
        <v>57</v>
      </c>
      <c r="N141" s="2" t="s">
        <v>30</v>
      </c>
      <c r="O141" s="2" t="s">
        <v>30</v>
      </c>
      <c r="P141" s="2" t="s">
        <v>29</v>
      </c>
      <c r="Q141" s="2" t="s">
        <v>43</v>
      </c>
      <c r="R141" s="2" t="s">
        <v>2025</v>
      </c>
      <c r="S141" s="5">
        <v>1</v>
      </c>
      <c r="T141" s="3">
        <v>16</v>
      </c>
      <c r="U141" s="2" t="s">
        <v>32</v>
      </c>
      <c r="V141" s="3">
        <v>16</v>
      </c>
      <c r="W141" s="2" t="s">
        <v>32</v>
      </c>
      <c r="X141" s="15"/>
      <c r="Y141" s="16"/>
      <c r="Z141" s="15"/>
      <c r="AA141" s="16"/>
      <c r="AB141" s="16"/>
      <c r="AC141" s="16"/>
      <c r="AD141" s="15"/>
    </row>
    <row r="142" spans="1:30">
      <c r="A142" s="4">
        <v>2015</v>
      </c>
      <c r="B142" s="2" t="s">
        <v>1927</v>
      </c>
      <c r="C142" s="2" t="s">
        <v>1928</v>
      </c>
      <c r="D142" s="2" t="s">
        <v>1384</v>
      </c>
      <c r="E142" s="7" t="s">
        <v>2278</v>
      </c>
      <c r="F142" s="5">
        <v>0.5</v>
      </c>
      <c r="G142" s="2" t="s">
        <v>868</v>
      </c>
      <c r="H142" s="2" t="s">
        <v>1986</v>
      </c>
      <c r="I142" s="2" t="s">
        <v>813</v>
      </c>
      <c r="J142" s="2" t="s">
        <v>61</v>
      </c>
      <c r="K142" s="2" t="s">
        <v>554</v>
      </c>
      <c r="L142" s="3">
        <v>74</v>
      </c>
      <c r="M142" s="3">
        <v>53</v>
      </c>
      <c r="N142" s="2" t="s">
        <v>30</v>
      </c>
      <c r="O142" s="2" t="s">
        <v>30</v>
      </c>
      <c r="P142" s="2" t="s">
        <v>29</v>
      </c>
      <c r="Q142" s="2" t="s">
        <v>218</v>
      </c>
      <c r="R142" s="2" t="s">
        <v>1987</v>
      </c>
      <c r="S142" s="5">
        <v>1</v>
      </c>
      <c r="T142" s="3">
        <v>16</v>
      </c>
      <c r="U142" s="2" t="s">
        <v>32</v>
      </c>
      <c r="V142" s="3">
        <v>16</v>
      </c>
      <c r="W142" s="2" t="s">
        <v>32</v>
      </c>
      <c r="X142" s="15"/>
      <c r="Y142" s="16"/>
      <c r="Z142" s="15"/>
      <c r="AA142" s="16"/>
      <c r="AB142" s="16"/>
      <c r="AC142" s="16"/>
      <c r="AD142" s="15"/>
    </row>
    <row r="143" spans="1:30">
      <c r="A143" s="4">
        <v>2015</v>
      </c>
      <c r="B143" s="2" t="s">
        <v>1927</v>
      </c>
      <c r="C143" s="2" t="s">
        <v>1928</v>
      </c>
      <c r="D143" s="2" t="s">
        <v>1384</v>
      </c>
      <c r="E143" s="7" t="s">
        <v>2278</v>
      </c>
      <c r="F143" s="5">
        <v>0.5</v>
      </c>
      <c r="G143" s="2" t="s">
        <v>868</v>
      </c>
      <c r="H143" s="2" t="s">
        <v>1380</v>
      </c>
      <c r="I143" s="2" t="s">
        <v>347</v>
      </c>
      <c r="J143" s="2" t="s">
        <v>61</v>
      </c>
      <c r="K143" s="2" t="s">
        <v>554</v>
      </c>
      <c r="L143" s="3">
        <v>42</v>
      </c>
      <c r="M143" s="3">
        <v>63</v>
      </c>
      <c r="N143" s="2" t="s">
        <v>30</v>
      </c>
      <c r="O143" s="2" t="s">
        <v>30</v>
      </c>
      <c r="P143" s="2" t="s">
        <v>29</v>
      </c>
      <c r="Q143" s="2" t="s">
        <v>1653</v>
      </c>
      <c r="R143" s="2" t="s">
        <v>2100</v>
      </c>
      <c r="S143" s="5">
        <v>1</v>
      </c>
      <c r="T143" s="3">
        <v>16</v>
      </c>
      <c r="U143" s="2" t="s">
        <v>32</v>
      </c>
      <c r="V143" s="3">
        <v>16</v>
      </c>
      <c r="W143" s="2" t="s">
        <v>32</v>
      </c>
      <c r="X143" s="15"/>
      <c r="Y143" s="16"/>
      <c r="Z143" s="15"/>
      <c r="AA143" s="16"/>
      <c r="AB143" s="16"/>
      <c r="AC143" s="16"/>
      <c r="AD143" s="15"/>
    </row>
    <row r="144" spans="1:30">
      <c r="A144" s="4">
        <v>2015</v>
      </c>
      <c r="B144" s="2" t="s">
        <v>1378</v>
      </c>
      <c r="C144" s="2" t="s">
        <v>1379</v>
      </c>
      <c r="D144" s="2" t="s">
        <v>1383</v>
      </c>
      <c r="E144" s="7" t="s">
        <v>2278</v>
      </c>
      <c r="F144" s="5">
        <v>0.5</v>
      </c>
      <c r="G144" s="2" t="s">
        <v>868</v>
      </c>
      <c r="H144" s="2" t="s">
        <v>1380</v>
      </c>
      <c r="I144" s="2" t="s">
        <v>347</v>
      </c>
      <c r="J144" s="2" t="s">
        <v>61</v>
      </c>
      <c r="K144" s="2" t="s">
        <v>554</v>
      </c>
      <c r="L144" s="3">
        <v>75</v>
      </c>
      <c r="M144" s="3">
        <v>39</v>
      </c>
      <c r="N144" s="2" t="s">
        <v>30</v>
      </c>
      <c r="O144" s="2" t="s">
        <v>30</v>
      </c>
      <c r="P144" s="2" t="s">
        <v>29</v>
      </c>
      <c r="Q144" s="2" t="s">
        <v>77</v>
      </c>
      <c r="R144" s="2" t="s">
        <v>1381</v>
      </c>
      <c r="S144" s="5">
        <v>1</v>
      </c>
      <c r="T144" s="3">
        <v>16</v>
      </c>
      <c r="U144" s="2" t="s">
        <v>32</v>
      </c>
      <c r="V144" s="3">
        <v>16</v>
      </c>
      <c r="W144" s="2" t="s">
        <v>32</v>
      </c>
      <c r="X144" s="15"/>
      <c r="Y144" s="16"/>
      <c r="Z144" s="15"/>
      <c r="AA144" s="16"/>
      <c r="AB144" s="16"/>
      <c r="AC144" s="16"/>
      <c r="AD144" s="15"/>
    </row>
    <row r="145" spans="1:30">
      <c r="A145" s="4">
        <v>2015</v>
      </c>
      <c r="B145" s="2" t="s">
        <v>991</v>
      </c>
      <c r="C145" s="2" t="s">
        <v>992</v>
      </c>
      <c r="D145" s="2" t="s">
        <v>1383</v>
      </c>
      <c r="E145" s="7" t="s">
        <v>2278</v>
      </c>
      <c r="F145" s="5">
        <v>0.5</v>
      </c>
      <c r="G145" s="2" t="s">
        <v>868</v>
      </c>
      <c r="H145" s="2" t="s">
        <v>993</v>
      </c>
      <c r="I145" s="2" t="s">
        <v>347</v>
      </c>
      <c r="J145" s="2" t="s">
        <v>61</v>
      </c>
      <c r="K145" s="2" t="s">
        <v>554</v>
      </c>
      <c r="L145" s="3">
        <v>129</v>
      </c>
      <c r="M145" s="3">
        <v>67</v>
      </c>
      <c r="N145" s="2" t="s">
        <v>30</v>
      </c>
      <c r="O145" s="2" t="s">
        <v>30</v>
      </c>
      <c r="P145" s="2" t="s">
        <v>29</v>
      </c>
      <c r="Q145" s="2" t="s">
        <v>989</v>
      </c>
      <c r="R145" s="2" t="s">
        <v>994</v>
      </c>
      <c r="S145" s="5">
        <v>1</v>
      </c>
      <c r="T145" s="3">
        <v>16</v>
      </c>
      <c r="U145" s="2" t="s">
        <v>32</v>
      </c>
      <c r="V145" s="3">
        <v>16</v>
      </c>
      <c r="W145" s="2" t="s">
        <v>32</v>
      </c>
      <c r="X145" s="15"/>
      <c r="Y145" s="16"/>
      <c r="Z145" s="15"/>
      <c r="AA145" s="16"/>
      <c r="AB145" s="16"/>
      <c r="AC145" s="16"/>
      <c r="AD145" s="15"/>
    </row>
    <row r="146" spans="1:30">
      <c r="A146" s="4">
        <v>2015</v>
      </c>
      <c r="B146" s="2" t="s">
        <v>1927</v>
      </c>
      <c r="C146" s="2" t="s">
        <v>1928</v>
      </c>
      <c r="D146" s="2" t="s">
        <v>1384</v>
      </c>
      <c r="E146" s="7" t="s">
        <v>2278</v>
      </c>
      <c r="F146" s="5">
        <v>0.5</v>
      </c>
      <c r="G146" s="2" t="s">
        <v>868</v>
      </c>
      <c r="H146" s="2" t="s">
        <v>1967</v>
      </c>
      <c r="I146" s="2" t="s">
        <v>120</v>
      </c>
      <c r="J146" s="2" t="s">
        <v>61</v>
      </c>
      <c r="K146" s="2" t="s">
        <v>398</v>
      </c>
      <c r="L146" s="3">
        <v>258</v>
      </c>
      <c r="M146" s="3">
        <v>51</v>
      </c>
      <c r="N146" s="2" t="s">
        <v>30</v>
      </c>
      <c r="O146" s="2" t="s">
        <v>30</v>
      </c>
      <c r="P146" s="2" t="s">
        <v>29</v>
      </c>
      <c r="Q146" s="2" t="s">
        <v>1528</v>
      </c>
      <c r="R146" s="2" t="s">
        <v>1968</v>
      </c>
      <c r="S146" s="5">
        <v>1</v>
      </c>
      <c r="T146" s="3">
        <v>16</v>
      </c>
      <c r="U146" s="2" t="s">
        <v>32</v>
      </c>
      <c r="V146" s="3">
        <v>16</v>
      </c>
      <c r="W146" s="2" t="s">
        <v>32</v>
      </c>
      <c r="X146" s="15"/>
      <c r="Y146" s="16"/>
      <c r="Z146" s="15"/>
      <c r="AA146" s="16"/>
      <c r="AB146" s="16"/>
      <c r="AC146" s="16"/>
      <c r="AD146" s="15"/>
    </row>
    <row r="147" spans="1:30">
      <c r="A147" s="4">
        <v>2015</v>
      </c>
      <c r="B147" s="2" t="s">
        <v>1149</v>
      </c>
      <c r="C147" s="2" t="s">
        <v>1150</v>
      </c>
      <c r="D147" s="2" t="s">
        <v>1383</v>
      </c>
      <c r="E147" s="7" t="s">
        <v>2278</v>
      </c>
      <c r="F147" s="5">
        <v>0.5</v>
      </c>
      <c r="G147" s="2" t="s">
        <v>134</v>
      </c>
      <c r="H147" s="2" t="s">
        <v>269</v>
      </c>
      <c r="I147" s="2" t="s">
        <v>60</v>
      </c>
      <c r="J147" s="2" t="s">
        <v>121</v>
      </c>
      <c r="K147" s="2" t="s">
        <v>270</v>
      </c>
      <c r="L147" s="3">
        <v>50</v>
      </c>
      <c r="M147" s="3">
        <v>44</v>
      </c>
      <c r="N147" s="2" t="s">
        <v>30</v>
      </c>
      <c r="O147" s="2" t="s">
        <v>30</v>
      </c>
      <c r="P147" s="2" t="s">
        <v>29</v>
      </c>
      <c r="Q147" s="2" t="s">
        <v>261</v>
      </c>
      <c r="R147" s="2" t="s">
        <v>1151</v>
      </c>
      <c r="S147" s="5">
        <v>1</v>
      </c>
      <c r="T147" s="3">
        <v>16</v>
      </c>
      <c r="U147" s="2" t="s">
        <v>32</v>
      </c>
      <c r="V147" s="3">
        <v>16</v>
      </c>
      <c r="W147" s="2" t="s">
        <v>32</v>
      </c>
      <c r="X147" s="15"/>
      <c r="Y147" s="16"/>
      <c r="Z147" s="15"/>
      <c r="AA147" s="16"/>
      <c r="AB147" s="16"/>
      <c r="AC147" s="16"/>
      <c r="AD147" s="15"/>
    </row>
    <row r="148" spans="1:30">
      <c r="A148" s="4">
        <v>2015</v>
      </c>
      <c r="B148" s="2" t="s">
        <v>918</v>
      </c>
      <c r="C148" s="2" t="s">
        <v>919</v>
      </c>
      <c r="D148" s="2" t="s">
        <v>1383</v>
      </c>
      <c r="E148" s="7" t="s">
        <v>2278</v>
      </c>
      <c r="F148" s="5">
        <v>0.5</v>
      </c>
      <c r="G148" s="2" t="s">
        <v>134</v>
      </c>
      <c r="H148" s="2" t="s">
        <v>920</v>
      </c>
      <c r="I148" s="2" t="s">
        <v>64</v>
      </c>
      <c r="J148" s="2" t="s">
        <v>121</v>
      </c>
      <c r="K148" s="2" t="s">
        <v>275</v>
      </c>
      <c r="L148" s="3">
        <v>39</v>
      </c>
      <c r="M148" s="3">
        <v>40</v>
      </c>
      <c r="N148" s="2" t="s">
        <v>30</v>
      </c>
      <c r="O148" s="2" t="s">
        <v>30</v>
      </c>
      <c r="P148" s="2" t="s">
        <v>29</v>
      </c>
      <c r="Q148" s="2" t="s">
        <v>130</v>
      </c>
      <c r="R148" s="2" t="s">
        <v>921</v>
      </c>
      <c r="S148" s="5">
        <v>1</v>
      </c>
      <c r="T148" s="3">
        <v>16</v>
      </c>
      <c r="U148" s="2" t="s">
        <v>32</v>
      </c>
      <c r="V148" s="3">
        <v>16</v>
      </c>
      <c r="W148" s="2" t="s">
        <v>32</v>
      </c>
      <c r="X148" s="15"/>
      <c r="Y148" s="16"/>
      <c r="Z148" s="15"/>
      <c r="AA148" s="16"/>
      <c r="AB148" s="16"/>
      <c r="AC148" s="16"/>
      <c r="AD148" s="15"/>
    </row>
    <row r="149" spans="1:30">
      <c r="A149" s="4">
        <v>2015</v>
      </c>
      <c r="B149" s="2" t="s">
        <v>1242</v>
      </c>
      <c r="C149" s="2" t="s">
        <v>1243</v>
      </c>
      <c r="D149" s="2" t="s">
        <v>1383</v>
      </c>
      <c r="E149" s="7" t="s">
        <v>2278</v>
      </c>
      <c r="F149" s="5">
        <v>0.5</v>
      </c>
      <c r="G149" s="2" t="s">
        <v>134</v>
      </c>
      <c r="H149" s="2" t="s">
        <v>920</v>
      </c>
      <c r="I149" s="2" t="s">
        <v>64</v>
      </c>
      <c r="J149" s="2" t="s">
        <v>121</v>
      </c>
      <c r="K149" s="2" t="s">
        <v>275</v>
      </c>
      <c r="L149" s="3">
        <v>39</v>
      </c>
      <c r="M149" s="3">
        <v>8</v>
      </c>
      <c r="N149" s="2" t="s">
        <v>30</v>
      </c>
      <c r="O149" s="2" t="s">
        <v>30</v>
      </c>
      <c r="P149" s="2" t="s">
        <v>29</v>
      </c>
      <c r="Q149" s="2" t="s">
        <v>130</v>
      </c>
      <c r="R149" s="2" t="s">
        <v>1244</v>
      </c>
      <c r="S149" s="5">
        <v>1</v>
      </c>
      <c r="T149" s="3">
        <v>16</v>
      </c>
      <c r="U149" s="2" t="s">
        <v>32</v>
      </c>
      <c r="V149" s="3">
        <v>16</v>
      </c>
      <c r="W149" s="2" t="s">
        <v>32</v>
      </c>
      <c r="X149" s="15"/>
      <c r="Y149" s="16"/>
      <c r="Z149" s="15"/>
      <c r="AA149" s="16"/>
      <c r="AB149" s="16"/>
      <c r="AC149" s="16"/>
      <c r="AD149" s="15"/>
    </row>
    <row r="150" spans="1:30">
      <c r="A150" s="4">
        <v>2015</v>
      </c>
      <c r="B150" s="2" t="s">
        <v>267</v>
      </c>
      <c r="C150" s="2" t="s">
        <v>268</v>
      </c>
      <c r="D150" s="2" t="s">
        <v>1383</v>
      </c>
      <c r="E150" s="7" t="s">
        <v>2278</v>
      </c>
      <c r="F150" s="5">
        <v>0.5</v>
      </c>
      <c r="G150" s="2" t="s">
        <v>134</v>
      </c>
      <c r="H150" s="2" t="s">
        <v>271</v>
      </c>
      <c r="I150" s="2" t="s">
        <v>64</v>
      </c>
      <c r="J150" s="2" t="s">
        <v>121</v>
      </c>
      <c r="K150" s="2" t="s">
        <v>272</v>
      </c>
      <c r="L150" s="3">
        <v>50</v>
      </c>
      <c r="M150" s="3">
        <v>56</v>
      </c>
      <c r="N150" s="2" t="s">
        <v>30</v>
      </c>
      <c r="O150" s="2" t="s">
        <v>30</v>
      </c>
      <c r="P150" s="2" t="s">
        <v>29</v>
      </c>
      <c r="Q150" s="2" t="s">
        <v>261</v>
      </c>
      <c r="R150" s="2" t="s">
        <v>273</v>
      </c>
      <c r="S150" s="5">
        <v>1</v>
      </c>
      <c r="T150" s="3">
        <v>16</v>
      </c>
      <c r="U150" s="2" t="s">
        <v>32</v>
      </c>
      <c r="V150" s="3">
        <v>16</v>
      </c>
      <c r="W150" s="2" t="s">
        <v>32</v>
      </c>
      <c r="X150" s="15"/>
      <c r="Y150" s="16"/>
      <c r="Z150" s="15"/>
      <c r="AA150" s="16"/>
      <c r="AB150" s="16"/>
      <c r="AC150" s="16"/>
      <c r="AD150" s="15"/>
    </row>
    <row r="151" spans="1:30">
      <c r="A151" s="4">
        <v>2015</v>
      </c>
      <c r="B151" s="2" t="s">
        <v>1185</v>
      </c>
      <c r="C151" s="2" t="s">
        <v>1186</v>
      </c>
      <c r="D151" s="2" t="s">
        <v>1383</v>
      </c>
      <c r="E151" s="7" t="s">
        <v>2278</v>
      </c>
      <c r="F151" s="5">
        <v>0.5</v>
      </c>
      <c r="G151" s="2" t="s">
        <v>134</v>
      </c>
      <c r="H151" s="2" t="s">
        <v>1187</v>
      </c>
      <c r="I151" s="2" t="s">
        <v>64</v>
      </c>
      <c r="J151" s="2" t="s">
        <v>121</v>
      </c>
      <c r="K151" s="2" t="s">
        <v>275</v>
      </c>
      <c r="L151" s="3">
        <v>39</v>
      </c>
      <c r="M151" s="3">
        <v>31</v>
      </c>
      <c r="N151" s="2" t="s">
        <v>30</v>
      </c>
      <c r="O151" s="2" t="s">
        <v>30</v>
      </c>
      <c r="P151" s="2" t="s">
        <v>29</v>
      </c>
      <c r="Q151" s="2" t="s">
        <v>130</v>
      </c>
      <c r="R151" s="2" t="s">
        <v>1188</v>
      </c>
      <c r="S151" s="5">
        <v>1</v>
      </c>
      <c r="T151" s="3">
        <v>16</v>
      </c>
      <c r="U151" s="2" t="s">
        <v>32</v>
      </c>
      <c r="V151" s="3">
        <v>16</v>
      </c>
      <c r="W151" s="2" t="s">
        <v>32</v>
      </c>
      <c r="X151" s="15"/>
      <c r="Y151" s="16"/>
      <c r="Z151" s="15"/>
      <c r="AA151" s="16"/>
      <c r="AB151" s="16"/>
      <c r="AC151" s="16"/>
      <c r="AD151" s="15"/>
    </row>
    <row r="152" spans="1:30">
      <c r="A152" s="4">
        <v>2015</v>
      </c>
      <c r="B152" s="2" t="s">
        <v>1149</v>
      </c>
      <c r="C152" s="2" t="s">
        <v>1150</v>
      </c>
      <c r="D152" s="2" t="s">
        <v>1383</v>
      </c>
      <c r="E152" s="7" t="s">
        <v>2278</v>
      </c>
      <c r="F152" s="5">
        <v>0.5</v>
      </c>
      <c r="G152" s="2" t="s">
        <v>134</v>
      </c>
      <c r="H152" s="2" t="s">
        <v>1152</v>
      </c>
      <c r="I152" s="2" t="s">
        <v>64</v>
      </c>
      <c r="J152" s="2" t="s">
        <v>121</v>
      </c>
      <c r="K152" s="2" t="s">
        <v>275</v>
      </c>
      <c r="L152" s="3">
        <v>47</v>
      </c>
      <c r="M152" s="3">
        <v>45</v>
      </c>
      <c r="N152" s="2" t="s">
        <v>30</v>
      </c>
      <c r="O152" s="2" t="s">
        <v>30</v>
      </c>
      <c r="P152" s="2" t="s">
        <v>29</v>
      </c>
      <c r="Q152" s="2" t="s">
        <v>261</v>
      </c>
      <c r="R152" s="2" t="s">
        <v>1153</v>
      </c>
      <c r="S152" s="5">
        <v>1</v>
      </c>
      <c r="T152" s="3">
        <v>16</v>
      </c>
      <c r="U152" s="2" t="s">
        <v>32</v>
      </c>
      <c r="V152" s="3">
        <v>16</v>
      </c>
      <c r="W152" s="2" t="s">
        <v>32</v>
      </c>
      <c r="X152" s="15"/>
      <c r="Y152" s="16"/>
      <c r="Z152" s="15"/>
      <c r="AA152" s="16"/>
      <c r="AB152" s="16"/>
      <c r="AC152" s="16"/>
      <c r="AD152" s="15"/>
    </row>
    <row r="153" spans="1:30">
      <c r="A153" s="4">
        <v>2015</v>
      </c>
      <c r="B153" s="2" t="s">
        <v>741</v>
      </c>
      <c r="C153" s="2" t="s">
        <v>742</v>
      </c>
      <c r="D153" s="2" t="s">
        <v>1383</v>
      </c>
      <c r="E153" s="7" t="s">
        <v>2278</v>
      </c>
      <c r="F153" s="5">
        <v>0.5</v>
      </c>
      <c r="G153" s="2" t="s">
        <v>134</v>
      </c>
      <c r="H153" s="2" t="s">
        <v>743</v>
      </c>
      <c r="I153" s="2" t="s">
        <v>64</v>
      </c>
      <c r="J153" s="2" t="s">
        <v>121</v>
      </c>
      <c r="K153" s="2" t="s">
        <v>272</v>
      </c>
      <c r="L153" s="3">
        <v>97</v>
      </c>
      <c r="M153" s="3">
        <v>23</v>
      </c>
      <c r="N153" s="2" t="s">
        <v>30</v>
      </c>
      <c r="O153" s="2" t="s">
        <v>30</v>
      </c>
      <c r="P153" s="2" t="s">
        <v>29</v>
      </c>
      <c r="Q153" s="2" t="s">
        <v>261</v>
      </c>
      <c r="R153" s="2" t="s">
        <v>744</v>
      </c>
      <c r="S153" s="5">
        <v>1</v>
      </c>
      <c r="T153" s="3">
        <v>16</v>
      </c>
      <c r="U153" s="2" t="s">
        <v>32</v>
      </c>
      <c r="V153" s="3">
        <v>16</v>
      </c>
      <c r="W153" s="2" t="s">
        <v>32</v>
      </c>
      <c r="X153" s="15"/>
      <c r="Y153" s="16"/>
      <c r="Z153" s="15"/>
      <c r="AA153" s="16"/>
      <c r="AB153" s="16"/>
      <c r="AC153" s="16"/>
      <c r="AD153" s="15"/>
    </row>
    <row r="154" spans="1:30">
      <c r="A154" s="4">
        <v>2015</v>
      </c>
      <c r="B154" s="2" t="s">
        <v>1272</v>
      </c>
      <c r="C154" s="2" t="s">
        <v>1273</v>
      </c>
      <c r="D154" s="2" t="s">
        <v>1383</v>
      </c>
      <c r="E154" s="7" t="s">
        <v>2278</v>
      </c>
      <c r="F154" s="5">
        <v>0.5</v>
      </c>
      <c r="G154" s="2" t="s">
        <v>134</v>
      </c>
      <c r="H154" s="2" t="s">
        <v>743</v>
      </c>
      <c r="I154" s="2" t="s">
        <v>64</v>
      </c>
      <c r="J154" s="2" t="s">
        <v>121</v>
      </c>
      <c r="K154" s="2" t="s">
        <v>272</v>
      </c>
      <c r="L154" s="3">
        <v>97</v>
      </c>
      <c r="M154" s="3">
        <v>67</v>
      </c>
      <c r="N154" s="2" t="s">
        <v>30</v>
      </c>
      <c r="O154" s="2" t="s">
        <v>30</v>
      </c>
      <c r="P154" s="2" t="s">
        <v>29</v>
      </c>
      <c r="Q154" s="2" t="s">
        <v>261</v>
      </c>
      <c r="R154" s="2" t="s">
        <v>1274</v>
      </c>
      <c r="S154" s="5">
        <v>1</v>
      </c>
      <c r="T154" s="3">
        <v>16</v>
      </c>
      <c r="U154" s="2" t="s">
        <v>32</v>
      </c>
      <c r="V154" s="3">
        <v>16</v>
      </c>
      <c r="W154" s="2" t="s">
        <v>32</v>
      </c>
      <c r="X154" s="15"/>
      <c r="Y154" s="16"/>
      <c r="Z154" s="15"/>
      <c r="AA154" s="16"/>
      <c r="AB154" s="16"/>
      <c r="AC154" s="16"/>
      <c r="AD154" s="15"/>
    </row>
    <row r="155" spans="1:30">
      <c r="A155" s="4">
        <v>2015</v>
      </c>
      <c r="B155" s="2" t="s">
        <v>1646</v>
      </c>
      <c r="C155" s="2" t="s">
        <v>1647</v>
      </c>
      <c r="D155" s="2" t="s">
        <v>1384</v>
      </c>
      <c r="E155" s="7" t="s">
        <v>2278</v>
      </c>
      <c r="F155" s="5">
        <v>0.5</v>
      </c>
      <c r="G155" s="2" t="s">
        <v>134</v>
      </c>
      <c r="H155" s="2" t="s">
        <v>2102</v>
      </c>
      <c r="I155" s="2" t="s">
        <v>2103</v>
      </c>
      <c r="J155" s="2" t="s">
        <v>2104</v>
      </c>
      <c r="K155" s="2" t="s">
        <v>2105</v>
      </c>
      <c r="L155" s="3">
        <v>429</v>
      </c>
      <c r="M155" s="3">
        <v>64</v>
      </c>
      <c r="N155" s="2" t="s">
        <v>30</v>
      </c>
      <c r="O155" s="2" t="s">
        <v>30</v>
      </c>
      <c r="P155" s="2" t="s">
        <v>29</v>
      </c>
      <c r="Q155" s="2" t="s">
        <v>1778</v>
      </c>
      <c r="R155" s="2" t="s">
        <v>2106</v>
      </c>
      <c r="S155" s="5">
        <v>1</v>
      </c>
      <c r="T155" s="3">
        <v>16</v>
      </c>
      <c r="U155" s="2" t="s">
        <v>32</v>
      </c>
      <c r="V155" s="3">
        <v>16</v>
      </c>
      <c r="W155" s="2" t="s">
        <v>32</v>
      </c>
      <c r="X155" s="15"/>
      <c r="Y155" s="16"/>
      <c r="Z155" s="15"/>
      <c r="AA155" s="16"/>
      <c r="AB155" s="16"/>
      <c r="AC155" s="16"/>
      <c r="AD155" s="15"/>
    </row>
    <row r="156" spans="1:30">
      <c r="A156" s="4">
        <v>2015</v>
      </c>
      <c r="B156" s="2" t="s">
        <v>1646</v>
      </c>
      <c r="C156" s="2" t="s">
        <v>1647</v>
      </c>
      <c r="D156" s="2" t="s">
        <v>1384</v>
      </c>
      <c r="E156" s="7" t="s">
        <v>2278</v>
      </c>
      <c r="F156" s="5">
        <v>0.5</v>
      </c>
      <c r="G156" s="2" t="s">
        <v>134</v>
      </c>
      <c r="H156" s="2" t="s">
        <v>1648</v>
      </c>
      <c r="I156" s="2" t="s">
        <v>182</v>
      </c>
      <c r="J156" s="2" t="s">
        <v>121</v>
      </c>
      <c r="K156" s="2" t="s">
        <v>311</v>
      </c>
      <c r="L156" s="3">
        <v>176</v>
      </c>
      <c r="M156" s="3">
        <v>29</v>
      </c>
      <c r="N156" s="2" t="s">
        <v>30</v>
      </c>
      <c r="O156" s="2" t="s">
        <v>30</v>
      </c>
      <c r="P156" s="2" t="s">
        <v>29</v>
      </c>
      <c r="Q156" s="2" t="s">
        <v>1547</v>
      </c>
      <c r="R156" s="2" t="s">
        <v>1649</v>
      </c>
      <c r="S156" s="5">
        <v>1</v>
      </c>
      <c r="T156" s="3">
        <v>16</v>
      </c>
      <c r="U156" s="2" t="s">
        <v>32</v>
      </c>
      <c r="V156" s="3">
        <v>16</v>
      </c>
      <c r="W156" s="2" t="s">
        <v>32</v>
      </c>
      <c r="X156" s="15"/>
      <c r="Y156" s="16"/>
      <c r="Z156" s="15"/>
      <c r="AA156" s="16"/>
      <c r="AB156" s="16"/>
      <c r="AC156" s="16"/>
      <c r="AD156" s="15"/>
    </row>
    <row r="157" spans="1:30">
      <c r="A157" s="4">
        <v>2015</v>
      </c>
      <c r="B157" s="2" t="s">
        <v>267</v>
      </c>
      <c r="C157" s="2" t="s">
        <v>268</v>
      </c>
      <c r="D157" s="2" t="s">
        <v>1383</v>
      </c>
      <c r="E157" s="7" t="s">
        <v>2278</v>
      </c>
      <c r="F157" s="5">
        <v>0.5</v>
      </c>
      <c r="G157" s="2" t="s">
        <v>134</v>
      </c>
      <c r="H157" s="2" t="s">
        <v>274</v>
      </c>
      <c r="I157" s="2" t="s">
        <v>64</v>
      </c>
      <c r="J157" s="2" t="s">
        <v>121</v>
      </c>
      <c r="K157" s="2" t="s">
        <v>275</v>
      </c>
      <c r="L157" s="3">
        <v>39</v>
      </c>
      <c r="M157" s="3">
        <v>56</v>
      </c>
      <c r="N157" s="2" t="s">
        <v>30</v>
      </c>
      <c r="O157" s="2" t="s">
        <v>30</v>
      </c>
      <c r="P157" s="2" t="s">
        <v>29</v>
      </c>
      <c r="Q157" s="2" t="s">
        <v>130</v>
      </c>
      <c r="R157" s="2" t="s">
        <v>276</v>
      </c>
      <c r="S157" s="5">
        <v>1</v>
      </c>
      <c r="T157" s="3">
        <v>16</v>
      </c>
      <c r="U157" s="2" t="s">
        <v>32</v>
      </c>
      <c r="V157" s="3">
        <v>16</v>
      </c>
      <c r="W157" s="2" t="s">
        <v>32</v>
      </c>
      <c r="X157" s="15"/>
      <c r="Y157" s="16"/>
      <c r="Z157" s="15"/>
      <c r="AA157" s="16"/>
      <c r="AB157" s="16"/>
      <c r="AC157" s="16"/>
      <c r="AD157" s="15"/>
    </row>
    <row r="158" spans="1:30">
      <c r="A158" s="4">
        <v>2015</v>
      </c>
      <c r="B158" s="2" t="s">
        <v>132</v>
      </c>
      <c r="C158" s="2" t="s">
        <v>133</v>
      </c>
      <c r="D158" s="2" t="s">
        <v>1383</v>
      </c>
      <c r="E158" s="7" t="s">
        <v>2278</v>
      </c>
      <c r="F158" s="5">
        <v>0.5</v>
      </c>
      <c r="G158" s="2" t="s">
        <v>134</v>
      </c>
      <c r="H158" s="2" t="s">
        <v>135</v>
      </c>
      <c r="I158" s="2" t="s">
        <v>60</v>
      </c>
      <c r="J158" s="2" t="s">
        <v>121</v>
      </c>
      <c r="K158" s="2" t="s">
        <v>136</v>
      </c>
      <c r="L158" s="3">
        <v>39</v>
      </c>
      <c r="M158" s="3">
        <v>37</v>
      </c>
      <c r="N158" s="2" t="s">
        <v>30</v>
      </c>
      <c r="O158" s="2" t="s">
        <v>30</v>
      </c>
      <c r="P158" s="2" t="s">
        <v>29</v>
      </c>
      <c r="Q158" s="2" t="s">
        <v>130</v>
      </c>
      <c r="R158" s="2" t="s">
        <v>137</v>
      </c>
      <c r="S158" s="5">
        <v>1</v>
      </c>
      <c r="T158" s="3">
        <v>16</v>
      </c>
      <c r="U158" s="2" t="s">
        <v>32</v>
      </c>
      <c r="V158" s="3">
        <v>16</v>
      </c>
      <c r="W158" s="2" t="s">
        <v>32</v>
      </c>
      <c r="X158" s="15"/>
      <c r="Y158" s="16"/>
      <c r="Z158" s="15"/>
      <c r="AA158" s="16"/>
      <c r="AB158" s="16"/>
      <c r="AC158" s="16"/>
      <c r="AD158" s="15"/>
    </row>
    <row r="159" spans="1:30">
      <c r="A159" s="4">
        <v>2015</v>
      </c>
      <c r="B159" s="2" t="s">
        <v>1646</v>
      </c>
      <c r="C159" s="2" t="s">
        <v>1647</v>
      </c>
      <c r="D159" s="2" t="s">
        <v>1384</v>
      </c>
      <c r="E159" s="7" t="s">
        <v>2278</v>
      </c>
      <c r="F159" s="5">
        <v>0.5</v>
      </c>
      <c r="G159" s="2" t="s">
        <v>134</v>
      </c>
      <c r="H159" s="2" t="s">
        <v>517</v>
      </c>
      <c r="I159" s="2" t="s">
        <v>64</v>
      </c>
      <c r="J159" s="2" t="s">
        <v>121</v>
      </c>
      <c r="K159" s="2" t="s">
        <v>311</v>
      </c>
      <c r="L159" s="3">
        <v>224</v>
      </c>
      <c r="M159" s="3">
        <v>65</v>
      </c>
      <c r="N159" s="2" t="s">
        <v>30</v>
      </c>
      <c r="O159" s="2" t="s">
        <v>30</v>
      </c>
      <c r="P159" s="2" t="s">
        <v>29</v>
      </c>
      <c r="Q159" s="2" t="s">
        <v>1866</v>
      </c>
      <c r="R159" s="2" t="s">
        <v>2108</v>
      </c>
      <c r="S159" s="5">
        <v>1</v>
      </c>
      <c r="T159" s="3">
        <v>16</v>
      </c>
      <c r="U159" s="2" t="s">
        <v>32</v>
      </c>
      <c r="V159" s="3">
        <v>16</v>
      </c>
      <c r="W159" s="2" t="s">
        <v>32</v>
      </c>
      <c r="X159" s="15"/>
      <c r="Y159" s="16"/>
      <c r="Z159" s="15"/>
      <c r="AA159" s="16"/>
      <c r="AB159" s="16"/>
      <c r="AC159" s="16"/>
      <c r="AD159" s="15"/>
    </row>
    <row r="160" spans="1:30">
      <c r="A160" s="4">
        <v>2015</v>
      </c>
      <c r="B160" s="2" t="s">
        <v>515</v>
      </c>
      <c r="C160" s="2" t="s">
        <v>516</v>
      </c>
      <c r="D160" s="2" t="s">
        <v>1383</v>
      </c>
      <c r="E160" s="7" t="s">
        <v>2278</v>
      </c>
      <c r="F160" s="5">
        <v>0.5</v>
      </c>
      <c r="G160" s="2" t="s">
        <v>134</v>
      </c>
      <c r="H160" s="2" t="s">
        <v>517</v>
      </c>
      <c r="I160" s="2" t="s">
        <v>64</v>
      </c>
      <c r="J160" s="2" t="s">
        <v>121</v>
      </c>
      <c r="K160" s="2" t="s">
        <v>311</v>
      </c>
      <c r="L160" s="3">
        <v>39</v>
      </c>
      <c r="M160" s="3">
        <v>8</v>
      </c>
      <c r="N160" s="2" t="s">
        <v>30</v>
      </c>
      <c r="O160" s="2" t="s">
        <v>30</v>
      </c>
      <c r="P160" s="2" t="s">
        <v>29</v>
      </c>
      <c r="Q160" s="2" t="s">
        <v>130</v>
      </c>
      <c r="R160" s="2" t="s">
        <v>518</v>
      </c>
      <c r="S160" s="5">
        <v>1</v>
      </c>
      <c r="T160" s="3">
        <v>16</v>
      </c>
      <c r="U160" s="2" t="s">
        <v>32</v>
      </c>
      <c r="V160" s="3">
        <v>16</v>
      </c>
      <c r="W160" s="2" t="s">
        <v>32</v>
      </c>
      <c r="X160" s="15"/>
      <c r="Y160" s="16"/>
      <c r="Z160" s="15"/>
      <c r="AA160" s="16"/>
      <c r="AB160" s="16"/>
      <c r="AC160" s="16"/>
      <c r="AD160" s="15"/>
    </row>
    <row r="161" spans="1:30">
      <c r="A161" s="4">
        <v>2015</v>
      </c>
      <c r="B161" s="2" t="s">
        <v>1003</v>
      </c>
      <c r="C161" s="2" t="s">
        <v>1004</v>
      </c>
      <c r="D161" s="2" t="s">
        <v>1383</v>
      </c>
      <c r="E161" s="7" t="s">
        <v>2278</v>
      </c>
      <c r="F161" s="5">
        <v>0.5</v>
      </c>
      <c r="G161" s="2" t="s">
        <v>134</v>
      </c>
      <c r="H161" s="2" t="s">
        <v>1006</v>
      </c>
      <c r="I161" s="2" t="s">
        <v>64</v>
      </c>
      <c r="J161" s="2" t="s">
        <v>121</v>
      </c>
      <c r="K161" s="2" t="s">
        <v>1005</v>
      </c>
      <c r="L161" s="3">
        <v>37</v>
      </c>
      <c r="M161" s="3">
        <v>60</v>
      </c>
      <c r="N161" s="2" t="s">
        <v>30</v>
      </c>
      <c r="O161" s="2" t="s">
        <v>30</v>
      </c>
      <c r="P161" s="2" t="s">
        <v>29</v>
      </c>
      <c r="Q161" s="2" t="s">
        <v>261</v>
      </c>
      <c r="R161" s="2" t="s">
        <v>1007</v>
      </c>
      <c r="S161" s="5">
        <v>1</v>
      </c>
      <c r="T161" s="3">
        <v>16</v>
      </c>
      <c r="U161" s="2" t="s">
        <v>32</v>
      </c>
      <c r="V161" s="3">
        <v>16</v>
      </c>
      <c r="W161" s="2" t="s">
        <v>32</v>
      </c>
      <c r="X161" s="15"/>
      <c r="Y161" s="16"/>
      <c r="Z161" s="15"/>
      <c r="AA161" s="16"/>
      <c r="AB161" s="16"/>
      <c r="AC161" s="16"/>
      <c r="AD161" s="15"/>
    </row>
    <row r="162" spans="1:30">
      <c r="A162" s="4">
        <v>2015</v>
      </c>
      <c r="B162" s="2" t="s">
        <v>1003</v>
      </c>
      <c r="C162" s="2" t="s">
        <v>1004</v>
      </c>
      <c r="D162" s="2" t="s">
        <v>1383</v>
      </c>
      <c r="E162" s="7" t="s">
        <v>2278</v>
      </c>
      <c r="F162" s="5">
        <v>0.5</v>
      </c>
      <c r="G162" s="2" t="s">
        <v>134</v>
      </c>
      <c r="H162" s="2" t="s">
        <v>1008</v>
      </c>
      <c r="I162" s="2" t="s">
        <v>60</v>
      </c>
      <c r="J162" s="2" t="s">
        <v>121</v>
      </c>
      <c r="K162" s="2" t="s">
        <v>275</v>
      </c>
      <c r="L162" s="3">
        <v>32</v>
      </c>
      <c r="M162" s="3">
        <v>42</v>
      </c>
      <c r="N162" s="2" t="s">
        <v>30</v>
      </c>
      <c r="O162" s="2" t="s">
        <v>30</v>
      </c>
      <c r="P162" s="2" t="s">
        <v>29</v>
      </c>
      <c r="Q162" s="2" t="s">
        <v>261</v>
      </c>
      <c r="R162" s="2" t="s">
        <v>1009</v>
      </c>
      <c r="S162" s="5">
        <v>1</v>
      </c>
      <c r="T162" s="3">
        <v>16</v>
      </c>
      <c r="U162" s="2" t="s">
        <v>32</v>
      </c>
      <c r="V162" s="3">
        <v>16</v>
      </c>
      <c r="W162" s="2" t="s">
        <v>32</v>
      </c>
      <c r="X162" s="15"/>
      <c r="Y162" s="16"/>
      <c r="Z162" s="15"/>
      <c r="AA162" s="16"/>
      <c r="AB162" s="16"/>
      <c r="AC162" s="16"/>
      <c r="AD162" s="15"/>
    </row>
    <row r="163" spans="1:30">
      <c r="A163" s="4">
        <v>2015</v>
      </c>
      <c r="B163" s="2" t="s">
        <v>809</v>
      </c>
      <c r="C163" s="2" t="s">
        <v>810</v>
      </c>
      <c r="D163" s="2" t="s">
        <v>1383</v>
      </c>
      <c r="E163" s="7" t="s">
        <v>2278</v>
      </c>
      <c r="F163" s="5">
        <v>0.5</v>
      </c>
      <c r="G163" s="2" t="s">
        <v>118</v>
      </c>
      <c r="H163" s="2" t="s">
        <v>811</v>
      </c>
      <c r="I163" s="2" t="s">
        <v>120</v>
      </c>
      <c r="J163" s="2" t="s">
        <v>121</v>
      </c>
      <c r="K163" s="2" t="s">
        <v>122</v>
      </c>
      <c r="L163" s="3">
        <v>29</v>
      </c>
      <c r="M163" s="3">
        <v>23</v>
      </c>
      <c r="N163" s="2" t="s">
        <v>30</v>
      </c>
      <c r="O163" s="2" t="s">
        <v>30</v>
      </c>
      <c r="P163" s="2" t="s">
        <v>29</v>
      </c>
      <c r="Q163" s="2" t="s">
        <v>239</v>
      </c>
      <c r="R163" s="2" t="s">
        <v>812</v>
      </c>
      <c r="S163" s="5">
        <v>1</v>
      </c>
      <c r="T163" s="3">
        <v>16</v>
      </c>
      <c r="U163" s="2" t="s">
        <v>32</v>
      </c>
      <c r="V163" s="3">
        <v>16</v>
      </c>
      <c r="W163" s="2" t="s">
        <v>32</v>
      </c>
      <c r="X163" s="15"/>
      <c r="Y163" s="16"/>
      <c r="Z163" s="15"/>
      <c r="AA163" s="16"/>
      <c r="AB163" s="16"/>
      <c r="AC163" s="16"/>
      <c r="AD163" s="15"/>
    </row>
    <row r="164" spans="1:30">
      <c r="A164" s="4">
        <v>2015</v>
      </c>
      <c r="B164" s="2" t="s">
        <v>809</v>
      </c>
      <c r="C164" s="2" t="s">
        <v>810</v>
      </c>
      <c r="D164" s="2" t="s">
        <v>1383</v>
      </c>
      <c r="E164" s="7" t="s">
        <v>2278</v>
      </c>
      <c r="F164" s="5">
        <v>0.5</v>
      </c>
      <c r="G164" s="2" t="s">
        <v>118</v>
      </c>
      <c r="H164" s="2" t="s">
        <v>814</v>
      </c>
      <c r="I164" s="2" t="s">
        <v>347</v>
      </c>
      <c r="J164" s="2" t="s">
        <v>121</v>
      </c>
      <c r="K164" s="2" t="s">
        <v>122</v>
      </c>
      <c r="L164" s="3">
        <v>20</v>
      </c>
      <c r="M164" s="3">
        <v>24</v>
      </c>
      <c r="N164" s="2" t="s">
        <v>30</v>
      </c>
      <c r="O164" s="2" t="s">
        <v>30</v>
      </c>
      <c r="P164" s="2" t="s">
        <v>29</v>
      </c>
      <c r="Q164" s="2" t="s">
        <v>234</v>
      </c>
      <c r="R164" s="2" t="s">
        <v>815</v>
      </c>
      <c r="S164" s="5">
        <v>1</v>
      </c>
      <c r="T164" s="3">
        <v>16</v>
      </c>
      <c r="U164" s="2" t="s">
        <v>32</v>
      </c>
      <c r="V164" s="3">
        <v>16</v>
      </c>
      <c r="W164" s="2" t="s">
        <v>32</v>
      </c>
      <c r="X164" s="15"/>
      <c r="Y164" s="16"/>
      <c r="Z164" s="15"/>
      <c r="AA164" s="16"/>
      <c r="AB164" s="16"/>
      <c r="AC164" s="16"/>
      <c r="AD164" s="15"/>
    </row>
    <row r="165" spans="1:30">
      <c r="A165" s="4">
        <v>2015</v>
      </c>
      <c r="B165" s="2" t="s">
        <v>563</v>
      </c>
      <c r="C165" s="2" t="s">
        <v>564</v>
      </c>
      <c r="D165" s="2" t="s">
        <v>1383</v>
      </c>
      <c r="E165" s="7" t="s">
        <v>2278</v>
      </c>
      <c r="F165" s="5">
        <v>0.5</v>
      </c>
      <c r="G165" s="2" t="s">
        <v>118</v>
      </c>
      <c r="H165" s="2" t="s">
        <v>565</v>
      </c>
      <c r="I165" s="2" t="s">
        <v>120</v>
      </c>
      <c r="J165" s="2" t="s">
        <v>121</v>
      </c>
      <c r="K165" s="2" t="s">
        <v>122</v>
      </c>
      <c r="L165" s="3">
        <v>31</v>
      </c>
      <c r="M165" s="3">
        <v>19</v>
      </c>
      <c r="N165" s="2" t="s">
        <v>30</v>
      </c>
      <c r="O165" s="2" t="s">
        <v>30</v>
      </c>
      <c r="P165" s="2" t="s">
        <v>29</v>
      </c>
      <c r="Q165" s="2" t="s">
        <v>49</v>
      </c>
      <c r="R165" s="2" t="s">
        <v>566</v>
      </c>
      <c r="S165" s="5">
        <v>1</v>
      </c>
      <c r="T165" s="3">
        <v>16</v>
      </c>
      <c r="U165" s="2" t="s">
        <v>32</v>
      </c>
      <c r="V165" s="3">
        <v>16</v>
      </c>
      <c r="W165" s="2" t="s">
        <v>32</v>
      </c>
      <c r="X165" s="15"/>
      <c r="Y165" s="16"/>
      <c r="Z165" s="15"/>
      <c r="AA165" s="16"/>
      <c r="AB165" s="16"/>
      <c r="AC165" s="16"/>
      <c r="AD165" s="15"/>
    </row>
    <row r="166" spans="1:30">
      <c r="A166" s="4">
        <v>2015</v>
      </c>
      <c r="B166" s="2" t="s">
        <v>1224</v>
      </c>
      <c r="C166" s="2" t="s">
        <v>1225</v>
      </c>
      <c r="D166" s="2" t="s">
        <v>1383</v>
      </c>
      <c r="E166" s="7" t="s">
        <v>2278</v>
      </c>
      <c r="F166" s="5">
        <v>0.5</v>
      </c>
      <c r="G166" s="2" t="s">
        <v>118</v>
      </c>
      <c r="H166" s="2" t="s">
        <v>1226</v>
      </c>
      <c r="I166" s="2" t="s">
        <v>120</v>
      </c>
      <c r="J166" s="2" t="s">
        <v>121</v>
      </c>
      <c r="K166" s="2" t="s">
        <v>122</v>
      </c>
      <c r="L166" s="3">
        <v>37</v>
      </c>
      <c r="M166" s="3">
        <v>11</v>
      </c>
      <c r="N166" s="2" t="s">
        <v>30</v>
      </c>
      <c r="O166" s="2" t="s">
        <v>30</v>
      </c>
      <c r="P166" s="2" t="s">
        <v>29</v>
      </c>
      <c r="Q166" s="2" t="s">
        <v>234</v>
      </c>
      <c r="R166" s="2" t="s">
        <v>1227</v>
      </c>
      <c r="S166" s="5">
        <v>1</v>
      </c>
      <c r="T166" s="3">
        <v>16</v>
      </c>
      <c r="U166" s="2" t="s">
        <v>32</v>
      </c>
      <c r="V166" s="3">
        <v>16</v>
      </c>
      <c r="W166" s="2" t="s">
        <v>32</v>
      </c>
      <c r="X166" s="15"/>
      <c r="Y166" s="16"/>
      <c r="Z166" s="15"/>
      <c r="AA166" s="16"/>
      <c r="AB166" s="16"/>
      <c r="AC166" s="16"/>
      <c r="AD166" s="15"/>
    </row>
    <row r="167" spans="1:30">
      <c r="A167" s="4">
        <v>2015</v>
      </c>
      <c r="B167" s="2" t="s">
        <v>1224</v>
      </c>
      <c r="C167" s="2" t="s">
        <v>1225</v>
      </c>
      <c r="D167" s="2" t="s">
        <v>1383</v>
      </c>
      <c r="E167" s="7" t="s">
        <v>2278</v>
      </c>
      <c r="F167" s="5">
        <v>0.5</v>
      </c>
      <c r="G167" s="2" t="s">
        <v>118</v>
      </c>
      <c r="H167" s="2" t="s">
        <v>1228</v>
      </c>
      <c r="I167" s="2" t="s">
        <v>120</v>
      </c>
      <c r="J167" s="2" t="s">
        <v>121</v>
      </c>
      <c r="K167" s="2" t="s">
        <v>122</v>
      </c>
      <c r="L167" s="3">
        <v>27</v>
      </c>
      <c r="M167" s="3">
        <v>18</v>
      </c>
      <c r="N167" s="2" t="s">
        <v>30</v>
      </c>
      <c r="O167" s="2" t="s">
        <v>30</v>
      </c>
      <c r="P167" s="2" t="s">
        <v>29</v>
      </c>
      <c r="Q167" s="2" t="s">
        <v>239</v>
      </c>
      <c r="R167" s="2" t="s">
        <v>1229</v>
      </c>
      <c r="S167" s="5">
        <v>1</v>
      </c>
      <c r="T167" s="3">
        <v>16</v>
      </c>
      <c r="U167" s="2" t="s">
        <v>32</v>
      </c>
      <c r="V167" s="3">
        <v>16</v>
      </c>
      <c r="W167" s="2" t="s">
        <v>32</v>
      </c>
      <c r="X167" s="15"/>
      <c r="Y167" s="16"/>
      <c r="Z167" s="15"/>
      <c r="AA167" s="16"/>
      <c r="AB167" s="16"/>
      <c r="AC167" s="16"/>
      <c r="AD167" s="15"/>
    </row>
    <row r="168" spans="1:30">
      <c r="A168" s="4">
        <v>2015</v>
      </c>
      <c r="B168" s="2" t="s">
        <v>116</v>
      </c>
      <c r="C168" s="2" t="s">
        <v>117</v>
      </c>
      <c r="D168" s="2" t="s">
        <v>1383</v>
      </c>
      <c r="E168" s="7" t="s">
        <v>2278</v>
      </c>
      <c r="F168" s="5">
        <v>0.5</v>
      </c>
      <c r="G168" s="2" t="s">
        <v>118</v>
      </c>
      <c r="H168" s="2" t="s">
        <v>119</v>
      </c>
      <c r="I168" s="2" t="s">
        <v>120</v>
      </c>
      <c r="J168" s="2" t="s">
        <v>121</v>
      </c>
      <c r="K168" s="2" t="s">
        <v>122</v>
      </c>
      <c r="L168" s="3">
        <v>31</v>
      </c>
      <c r="M168" s="3">
        <v>35</v>
      </c>
      <c r="N168" s="2" t="s">
        <v>30</v>
      </c>
      <c r="O168" s="2" t="s">
        <v>30</v>
      </c>
      <c r="P168" s="2" t="s">
        <v>29</v>
      </c>
      <c r="Q168" s="2" t="s">
        <v>49</v>
      </c>
      <c r="R168" s="2" t="s">
        <v>123</v>
      </c>
      <c r="S168" s="5">
        <v>1</v>
      </c>
      <c r="T168" s="3">
        <v>16</v>
      </c>
      <c r="U168" s="2" t="s">
        <v>32</v>
      </c>
      <c r="V168" s="3">
        <v>16</v>
      </c>
      <c r="W168" s="2" t="s">
        <v>32</v>
      </c>
      <c r="X168" s="15"/>
      <c r="Y168" s="16"/>
      <c r="Z168" s="15"/>
      <c r="AA168" s="16"/>
      <c r="AB168" s="16"/>
      <c r="AC168" s="16"/>
      <c r="AD168" s="15"/>
    </row>
    <row r="169" spans="1:30">
      <c r="A169" s="4">
        <v>2015</v>
      </c>
      <c r="B169" s="2" t="s">
        <v>291</v>
      </c>
      <c r="C169" s="2" t="s">
        <v>292</v>
      </c>
      <c r="D169" s="2" t="s">
        <v>1383</v>
      </c>
      <c r="E169" s="7" t="s">
        <v>2278</v>
      </c>
      <c r="F169" s="5">
        <v>0.5</v>
      </c>
      <c r="G169" s="2" t="s">
        <v>118</v>
      </c>
      <c r="H169" s="2" t="s">
        <v>293</v>
      </c>
      <c r="I169" s="2" t="s">
        <v>120</v>
      </c>
      <c r="J169" s="2" t="s">
        <v>121</v>
      </c>
      <c r="K169" s="2" t="s">
        <v>122</v>
      </c>
      <c r="L169" s="3">
        <v>31</v>
      </c>
      <c r="M169" s="3">
        <v>30</v>
      </c>
      <c r="N169" s="2" t="s">
        <v>30</v>
      </c>
      <c r="O169" s="2" t="s">
        <v>30</v>
      </c>
      <c r="P169" s="2" t="s">
        <v>29</v>
      </c>
      <c r="Q169" s="2" t="s">
        <v>49</v>
      </c>
      <c r="R169" s="2" t="s">
        <v>294</v>
      </c>
      <c r="S169" s="5">
        <v>1</v>
      </c>
      <c r="T169" s="3">
        <v>16</v>
      </c>
      <c r="U169" s="2" t="s">
        <v>32</v>
      </c>
      <c r="V169" s="3">
        <v>16</v>
      </c>
      <c r="W169" s="2" t="s">
        <v>32</v>
      </c>
      <c r="X169" s="15"/>
      <c r="Y169" s="16"/>
      <c r="Z169" s="15"/>
      <c r="AA169" s="16"/>
      <c r="AB169" s="16"/>
      <c r="AC169" s="16"/>
      <c r="AD169" s="15"/>
    </row>
    <row r="170" spans="1:30">
      <c r="A170" s="4">
        <v>2015</v>
      </c>
      <c r="B170" s="2" t="s">
        <v>572</v>
      </c>
      <c r="C170" s="2" t="s">
        <v>573</v>
      </c>
      <c r="D170" s="2" t="s">
        <v>1383</v>
      </c>
      <c r="E170" s="7" t="s">
        <v>2278</v>
      </c>
      <c r="F170" s="5">
        <v>0.5</v>
      </c>
      <c r="G170" s="2" t="s">
        <v>118</v>
      </c>
      <c r="H170" s="2" t="s">
        <v>574</v>
      </c>
      <c r="I170" s="2" t="s">
        <v>347</v>
      </c>
      <c r="J170" s="2" t="s">
        <v>121</v>
      </c>
      <c r="K170" s="2" t="s">
        <v>122</v>
      </c>
      <c r="L170" s="3">
        <v>31</v>
      </c>
      <c r="M170" s="3">
        <v>11</v>
      </c>
      <c r="N170" s="2" t="s">
        <v>30</v>
      </c>
      <c r="O170" s="2" t="s">
        <v>30</v>
      </c>
      <c r="P170" s="2" t="s">
        <v>29</v>
      </c>
      <c r="Q170" s="2" t="s">
        <v>49</v>
      </c>
      <c r="R170" s="2" t="s">
        <v>575</v>
      </c>
      <c r="S170" s="5">
        <v>1</v>
      </c>
      <c r="T170" s="3">
        <v>16</v>
      </c>
      <c r="U170" s="2" t="s">
        <v>32</v>
      </c>
      <c r="V170" s="3">
        <v>16</v>
      </c>
      <c r="W170" s="2" t="s">
        <v>32</v>
      </c>
      <c r="X170" s="15"/>
      <c r="Y170" s="16"/>
      <c r="Z170" s="15"/>
      <c r="AA170" s="16"/>
      <c r="AB170" s="16"/>
      <c r="AC170" s="16"/>
      <c r="AD170" s="15"/>
    </row>
    <row r="171" spans="1:30">
      <c r="A171" s="4">
        <v>2015</v>
      </c>
      <c r="B171" s="2" t="s">
        <v>809</v>
      </c>
      <c r="C171" s="2" t="s">
        <v>810</v>
      </c>
      <c r="D171" s="2" t="s">
        <v>1383</v>
      </c>
      <c r="E171" s="7" t="s">
        <v>2278</v>
      </c>
      <c r="F171" s="5">
        <v>0.5</v>
      </c>
      <c r="G171" s="2" t="s">
        <v>118</v>
      </c>
      <c r="H171" s="2" t="s">
        <v>816</v>
      </c>
      <c r="I171" s="2" t="s">
        <v>813</v>
      </c>
      <c r="J171" s="2" t="s">
        <v>121</v>
      </c>
      <c r="K171" s="2" t="s">
        <v>122</v>
      </c>
      <c r="L171" s="3">
        <v>14</v>
      </c>
      <c r="M171" s="3">
        <v>34</v>
      </c>
      <c r="N171" s="2" t="s">
        <v>30</v>
      </c>
      <c r="O171" s="2" t="s">
        <v>30</v>
      </c>
      <c r="P171" s="2" t="s">
        <v>29</v>
      </c>
      <c r="Q171" s="2" t="s">
        <v>234</v>
      </c>
      <c r="R171" s="2" t="s">
        <v>817</v>
      </c>
      <c r="S171" s="5">
        <v>1</v>
      </c>
      <c r="T171" s="3">
        <v>16</v>
      </c>
      <c r="U171" s="2" t="s">
        <v>32</v>
      </c>
      <c r="V171" s="3">
        <v>16</v>
      </c>
      <c r="W171" s="2" t="s">
        <v>32</v>
      </c>
      <c r="X171" s="15"/>
      <c r="Y171" s="16"/>
      <c r="Z171" s="15"/>
      <c r="AA171" s="16"/>
      <c r="AB171" s="16"/>
      <c r="AC171" s="16"/>
      <c r="AD171" s="15"/>
    </row>
    <row r="172" spans="1:30">
      <c r="A172" s="4">
        <v>2014</v>
      </c>
      <c r="B172" s="2" t="s">
        <v>1426</v>
      </c>
      <c r="C172" s="2" t="s">
        <v>1427</v>
      </c>
      <c r="D172" s="2" t="s">
        <v>1384</v>
      </c>
      <c r="E172" s="7" t="s">
        <v>2278</v>
      </c>
      <c r="F172" s="5">
        <v>0.5</v>
      </c>
      <c r="G172" s="2" t="s">
        <v>220</v>
      </c>
      <c r="H172" s="2" t="s">
        <v>221</v>
      </c>
      <c r="I172" s="2" t="s">
        <v>24</v>
      </c>
      <c r="J172" s="2" t="s">
        <v>25</v>
      </c>
      <c r="K172" s="2" t="s">
        <v>26</v>
      </c>
      <c r="L172" s="3">
        <v>60</v>
      </c>
      <c r="M172" s="3">
        <v>30</v>
      </c>
      <c r="N172" s="2" t="s">
        <v>30</v>
      </c>
      <c r="O172" s="2" t="s">
        <v>30</v>
      </c>
      <c r="P172" s="2" t="s">
        <v>29</v>
      </c>
      <c r="Q172" s="2" t="s">
        <v>1361</v>
      </c>
      <c r="R172" s="2" t="s">
        <v>1661</v>
      </c>
      <c r="S172" s="5">
        <v>1</v>
      </c>
      <c r="T172" s="3">
        <v>16</v>
      </c>
      <c r="U172" s="2" t="s">
        <v>32</v>
      </c>
      <c r="V172" s="3">
        <v>16</v>
      </c>
      <c r="W172" s="2" t="s">
        <v>32</v>
      </c>
      <c r="X172" s="15"/>
      <c r="Y172" s="16"/>
      <c r="Z172" s="15"/>
      <c r="AA172" s="16"/>
      <c r="AB172" s="16"/>
      <c r="AC172" s="16"/>
      <c r="AD172" s="15"/>
    </row>
    <row r="173" spans="1:30">
      <c r="A173" s="4">
        <v>2014</v>
      </c>
      <c r="B173" s="2" t="s">
        <v>1765</v>
      </c>
      <c r="C173" s="2" t="s">
        <v>1766</v>
      </c>
      <c r="D173" s="2" t="s">
        <v>1384</v>
      </c>
      <c r="E173" s="7" t="s">
        <v>2278</v>
      </c>
      <c r="F173" s="5">
        <v>1</v>
      </c>
      <c r="G173" s="2" t="s">
        <v>1329</v>
      </c>
      <c r="H173" s="2" t="s">
        <v>1330</v>
      </c>
      <c r="I173" s="2" t="s">
        <v>42</v>
      </c>
      <c r="J173" s="2" t="s">
        <v>26</v>
      </c>
      <c r="K173" s="2" t="s">
        <v>165</v>
      </c>
      <c r="L173" s="3">
        <v>34</v>
      </c>
      <c r="M173" s="3">
        <v>41</v>
      </c>
      <c r="N173" s="2" t="s">
        <v>30</v>
      </c>
      <c r="O173" s="2" t="s">
        <v>30</v>
      </c>
      <c r="P173" s="2" t="s">
        <v>29</v>
      </c>
      <c r="Q173" s="2" t="s">
        <v>1358</v>
      </c>
      <c r="R173" s="2" t="s">
        <v>1871</v>
      </c>
      <c r="S173" s="5">
        <v>1</v>
      </c>
      <c r="T173" s="3">
        <v>32</v>
      </c>
      <c r="U173" s="3">
        <v>6</v>
      </c>
      <c r="V173" s="3">
        <v>26</v>
      </c>
      <c r="W173" s="2" t="s">
        <v>32</v>
      </c>
      <c r="X173" s="15"/>
      <c r="Y173" s="16"/>
      <c r="Z173" s="15"/>
      <c r="AA173" s="16"/>
      <c r="AB173" s="16"/>
      <c r="AC173" s="16"/>
      <c r="AD173" s="15"/>
    </row>
    <row r="174" spans="1:30">
      <c r="A174" s="4">
        <v>2014</v>
      </c>
      <c r="B174" s="2" t="s">
        <v>1445</v>
      </c>
      <c r="C174" s="2" t="s">
        <v>1446</v>
      </c>
      <c r="D174" s="2" t="s">
        <v>1384</v>
      </c>
      <c r="E174" s="7" t="s">
        <v>2278</v>
      </c>
      <c r="F174" s="5">
        <v>0.5</v>
      </c>
      <c r="G174" s="2" t="s">
        <v>679</v>
      </c>
      <c r="H174" s="2" t="s">
        <v>680</v>
      </c>
      <c r="I174" s="2" t="s">
        <v>24</v>
      </c>
      <c r="J174" s="2" t="s">
        <v>25</v>
      </c>
      <c r="K174" s="2" t="s">
        <v>46</v>
      </c>
      <c r="L174" s="3">
        <v>60</v>
      </c>
      <c r="M174" s="3">
        <v>65</v>
      </c>
      <c r="N174" s="2" t="s">
        <v>30</v>
      </c>
      <c r="O174" s="2" t="s">
        <v>30</v>
      </c>
      <c r="P174" s="2" t="s">
        <v>29</v>
      </c>
      <c r="Q174" s="2" t="s">
        <v>1353</v>
      </c>
      <c r="R174" s="2" t="s">
        <v>2107</v>
      </c>
      <c r="S174" s="5">
        <v>1</v>
      </c>
      <c r="T174" s="3">
        <v>16</v>
      </c>
      <c r="U174" s="2" t="s">
        <v>32</v>
      </c>
      <c r="V174" s="3">
        <v>16</v>
      </c>
      <c r="W174" s="2" t="s">
        <v>32</v>
      </c>
      <c r="X174" s="15"/>
      <c r="Y174" s="16"/>
      <c r="Z174" s="15"/>
      <c r="AA174" s="16"/>
      <c r="AB174" s="16"/>
      <c r="AC174" s="16"/>
      <c r="AD174" s="15"/>
    </row>
    <row r="175" spans="1:30">
      <c r="A175" s="4">
        <v>2014</v>
      </c>
      <c r="B175" s="2" t="s">
        <v>1426</v>
      </c>
      <c r="C175" s="2" t="s">
        <v>1427</v>
      </c>
      <c r="D175" s="2" t="s">
        <v>1384</v>
      </c>
      <c r="E175" s="7" t="s">
        <v>2278</v>
      </c>
      <c r="F175" s="5">
        <v>0.5</v>
      </c>
      <c r="G175" s="2" t="s">
        <v>960</v>
      </c>
      <c r="H175" s="2" t="s">
        <v>961</v>
      </c>
      <c r="I175" s="2" t="s">
        <v>42</v>
      </c>
      <c r="J175" s="2" t="s">
        <v>25</v>
      </c>
      <c r="K175" s="2" t="s">
        <v>26</v>
      </c>
      <c r="L175" s="3">
        <v>64</v>
      </c>
      <c r="M175" s="3">
        <v>12</v>
      </c>
      <c r="N175" s="2" t="s">
        <v>30</v>
      </c>
      <c r="O175" s="2" t="s">
        <v>30</v>
      </c>
      <c r="P175" s="2" t="s">
        <v>29</v>
      </c>
      <c r="Q175" s="2" t="s">
        <v>1353</v>
      </c>
      <c r="R175" s="2" t="s">
        <v>1428</v>
      </c>
      <c r="S175" s="5">
        <v>1</v>
      </c>
      <c r="T175" s="3">
        <v>16</v>
      </c>
      <c r="U175" s="2" t="s">
        <v>32</v>
      </c>
      <c r="V175" s="3">
        <v>16</v>
      </c>
      <c r="W175" s="2" t="s">
        <v>32</v>
      </c>
      <c r="X175" s="15"/>
      <c r="Y175" s="16"/>
      <c r="Z175" s="15"/>
      <c r="AA175" s="16"/>
      <c r="AB175" s="16"/>
      <c r="AC175" s="16"/>
      <c r="AD175" s="15"/>
    </row>
    <row r="176" spans="1:30">
      <c r="A176" s="4">
        <v>2014</v>
      </c>
      <c r="B176" s="2" t="s">
        <v>1426</v>
      </c>
      <c r="C176" s="2" t="s">
        <v>1427</v>
      </c>
      <c r="D176" s="2" t="s">
        <v>1384</v>
      </c>
      <c r="E176" s="7" t="s">
        <v>2278</v>
      </c>
      <c r="F176" s="5">
        <v>0.5</v>
      </c>
      <c r="G176" s="2" t="s">
        <v>51</v>
      </c>
      <c r="H176" s="2" t="s">
        <v>52</v>
      </c>
      <c r="I176" s="2" t="s">
        <v>42</v>
      </c>
      <c r="J176" s="2" t="s">
        <v>53</v>
      </c>
      <c r="K176" s="2" t="s">
        <v>54</v>
      </c>
      <c r="L176" s="3">
        <v>60</v>
      </c>
      <c r="M176" s="3">
        <v>17</v>
      </c>
      <c r="N176" s="2" t="s">
        <v>30</v>
      </c>
      <c r="O176" s="2" t="s">
        <v>30</v>
      </c>
      <c r="P176" s="2" t="s">
        <v>29</v>
      </c>
      <c r="Q176" s="2" t="s">
        <v>1353</v>
      </c>
      <c r="R176" s="2" t="s">
        <v>1479</v>
      </c>
      <c r="S176" s="5">
        <v>1</v>
      </c>
      <c r="T176" s="3">
        <v>16</v>
      </c>
      <c r="U176" s="2" t="s">
        <v>32</v>
      </c>
      <c r="V176" s="3">
        <v>16</v>
      </c>
      <c r="W176" s="2" t="s">
        <v>32</v>
      </c>
      <c r="X176" s="15"/>
      <c r="Y176" s="16"/>
      <c r="Z176" s="15"/>
      <c r="AA176" s="16"/>
      <c r="AB176" s="16"/>
      <c r="AC176" s="16"/>
      <c r="AD176" s="15"/>
    </row>
    <row r="177" spans="1:30">
      <c r="A177" s="4">
        <v>2014</v>
      </c>
      <c r="B177" s="2" t="s">
        <v>1445</v>
      </c>
      <c r="C177" s="2" t="s">
        <v>1446</v>
      </c>
      <c r="D177" s="2" t="s">
        <v>1384</v>
      </c>
      <c r="E177" s="7" t="s">
        <v>2278</v>
      </c>
      <c r="F177" s="5">
        <v>0.5</v>
      </c>
      <c r="G177" s="2" t="s">
        <v>671</v>
      </c>
      <c r="H177" s="2" t="s">
        <v>672</v>
      </c>
      <c r="I177" s="2" t="s">
        <v>24</v>
      </c>
      <c r="J177" s="2" t="s">
        <v>25</v>
      </c>
      <c r="K177" s="2" t="s">
        <v>46</v>
      </c>
      <c r="L177" s="3">
        <v>30</v>
      </c>
      <c r="M177" s="3">
        <v>19</v>
      </c>
      <c r="N177" s="2" t="s">
        <v>30</v>
      </c>
      <c r="O177" s="2" t="s">
        <v>30</v>
      </c>
      <c r="P177" s="2" t="s">
        <v>29</v>
      </c>
      <c r="Q177" s="2" t="s">
        <v>1361</v>
      </c>
      <c r="R177" s="2" t="s">
        <v>1505</v>
      </c>
      <c r="S177" s="5">
        <v>1</v>
      </c>
      <c r="T177" s="3">
        <v>16</v>
      </c>
      <c r="U177" s="2" t="s">
        <v>32</v>
      </c>
      <c r="V177" s="3">
        <v>16</v>
      </c>
      <c r="W177" s="2" t="s">
        <v>32</v>
      </c>
      <c r="X177" s="15"/>
      <c r="Y177" s="16"/>
      <c r="Z177" s="15"/>
      <c r="AA177" s="16"/>
      <c r="AB177" s="16"/>
      <c r="AC177" s="16"/>
      <c r="AD177" s="15"/>
    </row>
    <row r="178" spans="1:30">
      <c r="A178" s="4">
        <v>2015</v>
      </c>
      <c r="B178" s="2" t="s">
        <v>2002</v>
      </c>
      <c r="C178" s="2" t="s">
        <v>2003</v>
      </c>
      <c r="D178" s="2" t="s">
        <v>1384</v>
      </c>
      <c r="E178" s="7" t="s">
        <v>2278</v>
      </c>
      <c r="F178" s="5">
        <v>0.5</v>
      </c>
      <c r="G178" s="2" t="s">
        <v>2004</v>
      </c>
      <c r="H178" s="2" t="s">
        <v>2019</v>
      </c>
      <c r="I178" s="2" t="s">
        <v>64</v>
      </c>
      <c r="J178" s="2" t="s">
        <v>659</v>
      </c>
      <c r="K178" s="2" t="s">
        <v>663</v>
      </c>
      <c r="L178" s="3">
        <v>429</v>
      </c>
      <c r="M178" s="3">
        <v>57</v>
      </c>
      <c r="N178" s="2" t="s">
        <v>30</v>
      </c>
      <c r="O178" s="2" t="s">
        <v>30</v>
      </c>
      <c r="P178" s="2" t="s">
        <v>29</v>
      </c>
      <c r="Q178" s="2" t="s">
        <v>1778</v>
      </c>
      <c r="R178" s="2" t="s">
        <v>2020</v>
      </c>
      <c r="S178" s="5">
        <v>1</v>
      </c>
      <c r="T178" s="3">
        <v>16</v>
      </c>
      <c r="U178" s="2" t="s">
        <v>32</v>
      </c>
      <c r="V178" s="3">
        <v>16</v>
      </c>
      <c r="W178" s="2" t="s">
        <v>32</v>
      </c>
      <c r="X178" s="15"/>
      <c r="Y178" s="16"/>
      <c r="Z178" s="15"/>
      <c r="AA178" s="16"/>
      <c r="AB178" s="16"/>
      <c r="AC178" s="16"/>
      <c r="AD178" s="15"/>
    </row>
    <row r="179" spans="1:30">
      <c r="A179" s="4">
        <v>2015</v>
      </c>
      <c r="B179" s="2" t="s">
        <v>2002</v>
      </c>
      <c r="C179" s="2" t="s">
        <v>2003</v>
      </c>
      <c r="D179" s="2" t="s">
        <v>1384</v>
      </c>
      <c r="E179" s="7" t="s">
        <v>2278</v>
      </c>
      <c r="F179" s="5">
        <v>0.5</v>
      </c>
      <c r="G179" s="2" t="s">
        <v>2004</v>
      </c>
      <c r="H179" s="2" t="s">
        <v>2005</v>
      </c>
      <c r="I179" s="2" t="s">
        <v>60</v>
      </c>
      <c r="J179" s="2" t="s">
        <v>659</v>
      </c>
      <c r="K179" s="2" t="s">
        <v>663</v>
      </c>
      <c r="L179" s="3">
        <v>139</v>
      </c>
      <c r="M179" s="3">
        <v>56</v>
      </c>
      <c r="N179" s="2" t="s">
        <v>30</v>
      </c>
      <c r="O179" s="2" t="s">
        <v>30</v>
      </c>
      <c r="P179" s="2" t="s">
        <v>29</v>
      </c>
      <c r="Q179" s="2" t="s">
        <v>1873</v>
      </c>
      <c r="R179" s="2" t="s">
        <v>2006</v>
      </c>
      <c r="S179" s="5">
        <v>1</v>
      </c>
      <c r="T179" s="3">
        <v>16</v>
      </c>
      <c r="U179" s="2" t="s">
        <v>32</v>
      </c>
      <c r="V179" s="3">
        <v>16</v>
      </c>
      <c r="W179" s="2" t="s">
        <v>32</v>
      </c>
      <c r="X179" s="15"/>
      <c r="Y179" s="16"/>
      <c r="Z179" s="15"/>
      <c r="AA179" s="16"/>
      <c r="AB179" s="16"/>
      <c r="AC179" s="16"/>
      <c r="AD179" s="15"/>
    </row>
    <row r="180" spans="1:30">
      <c r="A180" s="4">
        <v>2015</v>
      </c>
      <c r="B180" s="2" t="s">
        <v>2002</v>
      </c>
      <c r="C180" s="2" t="s">
        <v>2003</v>
      </c>
      <c r="D180" s="2" t="s">
        <v>1384</v>
      </c>
      <c r="E180" s="7" t="s">
        <v>2278</v>
      </c>
      <c r="F180" s="5">
        <v>0.5</v>
      </c>
      <c r="G180" s="2" t="s">
        <v>2004</v>
      </c>
      <c r="H180" s="2" t="s">
        <v>2021</v>
      </c>
      <c r="I180" s="2" t="s">
        <v>182</v>
      </c>
      <c r="J180" s="2" t="s">
        <v>659</v>
      </c>
      <c r="K180" s="2" t="s">
        <v>663</v>
      </c>
      <c r="L180" s="3">
        <v>69</v>
      </c>
      <c r="M180" s="3">
        <v>57</v>
      </c>
      <c r="N180" s="2" t="s">
        <v>30</v>
      </c>
      <c r="O180" s="2" t="s">
        <v>30</v>
      </c>
      <c r="P180" s="2" t="s">
        <v>29</v>
      </c>
      <c r="Q180" s="2" t="s">
        <v>218</v>
      </c>
      <c r="R180" s="2" t="s">
        <v>2022</v>
      </c>
      <c r="S180" s="5">
        <v>1</v>
      </c>
      <c r="T180" s="3">
        <v>16</v>
      </c>
      <c r="U180" s="2" t="s">
        <v>32</v>
      </c>
      <c r="V180" s="3">
        <v>16</v>
      </c>
      <c r="W180" s="2" t="s">
        <v>32</v>
      </c>
      <c r="X180" s="15"/>
      <c r="Y180" s="16"/>
      <c r="Z180" s="15"/>
      <c r="AA180" s="16"/>
      <c r="AB180" s="16"/>
      <c r="AC180" s="16"/>
      <c r="AD180" s="15"/>
    </row>
    <row r="181" spans="1:30">
      <c r="A181" s="4">
        <v>2014</v>
      </c>
      <c r="B181" s="2" t="s">
        <v>1816</v>
      </c>
      <c r="C181" s="2" t="s">
        <v>1817</v>
      </c>
      <c r="D181" s="2" t="s">
        <v>1384</v>
      </c>
      <c r="E181" s="7" t="s">
        <v>2278</v>
      </c>
      <c r="F181" s="5">
        <v>1</v>
      </c>
      <c r="G181" s="2" t="s">
        <v>1441</v>
      </c>
      <c r="H181" s="2" t="s">
        <v>1442</v>
      </c>
      <c r="I181" s="2" t="s">
        <v>24</v>
      </c>
      <c r="J181" s="2" t="s">
        <v>25</v>
      </c>
      <c r="K181" s="2" t="s">
        <v>81</v>
      </c>
      <c r="L181" s="3">
        <v>38</v>
      </c>
      <c r="M181" s="3">
        <v>37</v>
      </c>
      <c r="N181" s="2" t="s">
        <v>30</v>
      </c>
      <c r="O181" s="2" t="s">
        <v>30</v>
      </c>
      <c r="P181" s="2" t="s">
        <v>29</v>
      </c>
      <c r="Q181" s="2" t="s">
        <v>1364</v>
      </c>
      <c r="R181" s="2" t="s">
        <v>1818</v>
      </c>
      <c r="S181" s="5">
        <v>1</v>
      </c>
      <c r="T181" s="3">
        <v>32</v>
      </c>
      <c r="U181" s="2" t="s">
        <v>32</v>
      </c>
      <c r="V181" s="3">
        <v>32</v>
      </c>
      <c r="W181" s="2" t="s">
        <v>32</v>
      </c>
      <c r="X181" s="15"/>
      <c r="Y181" s="16"/>
      <c r="Z181" s="15"/>
      <c r="AA181" s="16"/>
      <c r="AB181" s="16"/>
      <c r="AC181" s="16"/>
      <c r="AD181" s="15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本科工作量</vt:lpstr>
      <vt:lpstr>二专</vt:lpstr>
      <vt:lpstr>重修</vt:lpstr>
      <vt:lpstr>实验教学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2017-10-10T01:03:25Z</dcterms:created>
  <dcterms:modified xsi:type="dcterms:W3CDTF">2017-12-18T09:00:12Z</dcterms:modified>
</cp:coreProperties>
</file>